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Вода" sheetId="1" r:id="rId1"/>
    <sheet name="Стоки" sheetId="2" r:id="rId2"/>
  </sheets>
  <definedNames>
    <definedName name="_xlnm.Print_Area" localSheetId="0">Вода!$A$1:$E$98</definedName>
    <definedName name="_xlnm.Print_Area" localSheetId="1">Стоки!$A$1:$E$94</definedName>
  </definedNames>
  <calcPr calcId="125725"/>
</workbook>
</file>

<file path=xl/calcChain.xml><?xml version="1.0" encoding="utf-8"?>
<calcChain xmlns="http://schemas.openxmlformats.org/spreadsheetml/2006/main">
  <c r="E89" i="2"/>
  <c r="E88"/>
  <c r="E87"/>
  <c r="E86"/>
  <c r="E84"/>
  <c r="E83"/>
  <c r="E82"/>
  <c r="E81"/>
  <c r="E79"/>
  <c r="E78"/>
  <c r="E76"/>
  <c r="E75"/>
  <c r="E74"/>
  <c r="E73"/>
  <c r="E69"/>
  <c r="E68"/>
  <c r="E67"/>
  <c r="E66"/>
  <c r="E63"/>
  <c r="E62"/>
  <c r="E47"/>
  <c r="E39"/>
  <c r="E33"/>
  <c r="E32"/>
  <c r="E31"/>
  <c r="E30"/>
  <c r="E29"/>
  <c r="E27"/>
  <c r="E26"/>
  <c r="E25"/>
  <c r="E23"/>
  <c r="E22"/>
  <c r="E21"/>
  <c r="E20"/>
  <c r="E18"/>
  <c r="E17"/>
  <c r="E16"/>
  <c r="E15"/>
  <c r="E13"/>
  <c r="E12"/>
  <c r="E11"/>
  <c r="E10"/>
  <c r="E9"/>
  <c r="E27" i="1"/>
  <c r="E93"/>
  <c r="E92"/>
  <c r="E91"/>
  <c r="E90"/>
  <c r="E89"/>
  <c r="E88"/>
  <c r="E87"/>
  <c r="E85"/>
  <c r="E84"/>
  <c r="E82"/>
  <c r="E81"/>
  <c r="E79"/>
  <c r="E78"/>
  <c r="E77"/>
  <c r="E76"/>
  <c r="E75"/>
  <c r="E70"/>
  <c r="E69"/>
  <c r="E68"/>
  <c r="E67"/>
  <c r="E63"/>
  <c r="E49"/>
  <c r="E48"/>
  <c r="E47"/>
  <c r="E46"/>
  <c r="E40"/>
  <c r="E33"/>
  <c r="E32"/>
  <c r="E31"/>
  <c r="E30"/>
  <c r="E29"/>
  <c r="E26"/>
  <c r="E25"/>
  <c r="E23"/>
  <c r="E22"/>
  <c r="E21"/>
  <c r="E20"/>
  <c r="E18"/>
  <c r="E17"/>
  <c r="E16"/>
  <c r="E15"/>
  <c r="E13"/>
  <c r="E12"/>
  <c r="E11"/>
  <c r="E10"/>
  <c r="E9"/>
  <c r="D83" i="2" l="1"/>
  <c r="C83"/>
  <c r="D33"/>
  <c r="C33"/>
  <c r="D23"/>
  <c r="C23"/>
  <c r="D22"/>
  <c r="C22"/>
  <c r="D21"/>
  <c r="C21"/>
  <c r="D15"/>
  <c r="D25" s="1"/>
  <c r="C15"/>
  <c r="C25" s="1"/>
  <c r="D10"/>
  <c r="D78" s="1"/>
  <c r="D82" s="1"/>
  <c r="D89" s="1"/>
  <c r="C10"/>
  <c r="C78" s="1"/>
  <c r="C82" s="1"/>
  <c r="C89" s="1"/>
  <c r="D88" i="1"/>
  <c r="C88"/>
  <c r="D47"/>
  <c r="C47"/>
  <c r="D33"/>
  <c r="C33"/>
  <c r="D23"/>
  <c r="C23"/>
  <c r="D22"/>
  <c r="C22"/>
  <c r="D21"/>
  <c r="C21"/>
  <c r="C15"/>
  <c r="C25" s="1"/>
  <c r="D15"/>
  <c r="D25" s="1"/>
  <c r="C10"/>
  <c r="C20" s="1"/>
  <c r="D10"/>
  <c r="D79" s="1"/>
  <c r="D81" s="1"/>
  <c r="D84" s="1"/>
  <c r="D88" i="2" l="1"/>
  <c r="C88"/>
  <c r="D85" i="1"/>
  <c r="D87" s="1"/>
  <c r="D93" s="1"/>
  <c r="D81" i="2"/>
  <c r="C81"/>
  <c r="C20"/>
  <c r="D20"/>
  <c r="D92" i="1"/>
  <c r="C79"/>
  <c r="C81" s="1"/>
  <c r="C85" s="1"/>
  <c r="C87" s="1"/>
  <c r="C93" s="1"/>
  <c r="D20"/>
  <c r="C84" l="1"/>
  <c r="C92"/>
</calcChain>
</file>

<file path=xl/sharedStrings.xml><?xml version="1.0" encoding="utf-8"?>
<sst xmlns="http://schemas.openxmlformats.org/spreadsheetml/2006/main" count="384" uniqueCount="107">
  <si>
    <t>Наименование показателя</t>
  </si>
  <si>
    <t xml:space="preserve">Включено в тариф  </t>
  </si>
  <si>
    <t xml:space="preserve">1. Реагенты               </t>
  </si>
  <si>
    <t xml:space="preserve">тыс. руб. </t>
  </si>
  <si>
    <t>НН</t>
  </si>
  <si>
    <t>тыс.руб.</t>
  </si>
  <si>
    <t>ВН</t>
  </si>
  <si>
    <t>СН-2</t>
  </si>
  <si>
    <t>потери</t>
  </si>
  <si>
    <t>тыс. кВт/ч</t>
  </si>
  <si>
    <t>тыс.кВт/ч</t>
  </si>
  <si>
    <t xml:space="preserve">руб.   </t>
  </si>
  <si>
    <t>руб.</t>
  </si>
  <si>
    <t xml:space="preserve">кВт/ч   </t>
  </si>
  <si>
    <t xml:space="preserve">в.т.ч. основные средства до 40 т.р.                 </t>
  </si>
  <si>
    <t xml:space="preserve">ставка рабочего 1 разряда </t>
  </si>
  <si>
    <t xml:space="preserve">чел.   </t>
  </si>
  <si>
    <t>5.Страховые взносы</t>
  </si>
  <si>
    <t xml:space="preserve">процент отчислений        </t>
  </si>
  <si>
    <t xml:space="preserve">%     </t>
  </si>
  <si>
    <t>-</t>
  </si>
  <si>
    <t xml:space="preserve">тариф на 1 куб. м         </t>
  </si>
  <si>
    <t xml:space="preserve">объем очистки сточных вод </t>
  </si>
  <si>
    <t xml:space="preserve">тыс. куб. м     </t>
  </si>
  <si>
    <t xml:space="preserve">в т.ч.основные средства до 40т.руб.         </t>
  </si>
  <si>
    <t xml:space="preserve">9. Прочие расходы         </t>
  </si>
  <si>
    <t xml:space="preserve">в т.ч. водный налог       </t>
  </si>
  <si>
    <t xml:space="preserve">ставка налога             </t>
  </si>
  <si>
    <t xml:space="preserve">Итого сумма               </t>
  </si>
  <si>
    <t xml:space="preserve">со скважин                </t>
  </si>
  <si>
    <t xml:space="preserve">тыс. куб.м     </t>
  </si>
  <si>
    <t xml:space="preserve">с реки                    </t>
  </si>
  <si>
    <t xml:space="preserve">в т.ч. земельный налог    </t>
  </si>
  <si>
    <t xml:space="preserve">в т.ч. транспортный налог </t>
  </si>
  <si>
    <t xml:space="preserve">10. Цеховые расходы       </t>
  </si>
  <si>
    <t xml:space="preserve">в т.ч. страховые взносы        </t>
  </si>
  <si>
    <t xml:space="preserve">в т.ч. электроэнергия     </t>
  </si>
  <si>
    <t>Инвестиционная программа</t>
  </si>
  <si>
    <t>Тыс.руб.</t>
  </si>
  <si>
    <t xml:space="preserve">в т.ч. страховые взносы   </t>
  </si>
  <si>
    <t xml:space="preserve">12. Себестоимость       </t>
  </si>
  <si>
    <t>в том числе инвестиционная программа</t>
  </si>
  <si>
    <t>тыс. руб.</t>
  </si>
  <si>
    <t>Себестоимость ПП</t>
  </si>
  <si>
    <t>13.Прибыль</t>
  </si>
  <si>
    <t xml:space="preserve">прибыль на 1 куб. м       </t>
  </si>
  <si>
    <t xml:space="preserve">14. Рентабельность        </t>
  </si>
  <si>
    <t>в том числе инвестиционная надбавка</t>
  </si>
  <si>
    <t>Валовая выручка производственной программы</t>
  </si>
  <si>
    <t>тыс. куб.м</t>
  </si>
  <si>
    <t>тыс. куб. м</t>
  </si>
  <si>
    <t xml:space="preserve"> Техническая вода</t>
  </si>
  <si>
    <t>17. Себестоимость 1 куб. м без ИП</t>
  </si>
  <si>
    <t>ОТЧЕТ</t>
  </si>
  <si>
    <t>МП « Горводоканал» г. Котлас</t>
  </si>
  <si>
    <t>о фактической себестоимости услуг водоснабжения</t>
  </si>
  <si>
    <t xml:space="preserve">Единица  измерения </t>
  </si>
  <si>
    <t>Процент использования</t>
  </si>
  <si>
    <t>2. Электроэнергия на технологические цели, всего, в т.ч. раздельно по диапазонам напряжения</t>
  </si>
  <si>
    <t>Количество потребленной электроэнергии раздельно по диапазонам напряжения)</t>
  </si>
  <si>
    <t>Тариф на электроэнергию раздельно по диапазонам напряжения</t>
  </si>
  <si>
    <t>Удельный расход электроэнергии на 1 куб. м</t>
  </si>
  <si>
    <t>Объем поднятой воды</t>
  </si>
  <si>
    <t>3. Амортизация основных средств</t>
  </si>
  <si>
    <t>4. Затраты на оплату труда производственных рабочих</t>
  </si>
  <si>
    <t>численность основных рабочих</t>
  </si>
  <si>
    <t>6. Расходы на покупку воды, полученной со стороны</t>
  </si>
  <si>
    <t>7. Расходы на очистку сточных вод сторонними организациями</t>
  </si>
  <si>
    <t xml:space="preserve">8. Ремонт и техническое  обслуживание </t>
  </si>
  <si>
    <t>в т.ч. зарплата ремонтного персонала</t>
  </si>
  <si>
    <t>в т.ч. отчисления на социальные нужды</t>
  </si>
  <si>
    <t>численность ремонтного персонала</t>
  </si>
  <si>
    <t xml:space="preserve">в т.ч. расходы на материалы и запасные части  </t>
  </si>
  <si>
    <t>количество куб. м для населения</t>
  </si>
  <si>
    <t>количество куб. м для прочих потребителей</t>
  </si>
  <si>
    <t>в т.ч. платежи за загрязнение окружающей среды</t>
  </si>
  <si>
    <t>в т.ч. услуги сторонних организаций</t>
  </si>
  <si>
    <t xml:space="preserve">в т.ч. единый налог, уплачиваемый организацией, применяющей упрощенную систему налогообложения   </t>
  </si>
  <si>
    <t>в т.ч. зарплата цехового персонала</t>
  </si>
  <si>
    <t>численность цехового персонала</t>
  </si>
  <si>
    <t xml:space="preserve">количество потребленной электроэнергии (раздельно по диапазонам напряжения) </t>
  </si>
  <si>
    <t xml:space="preserve">тариф на электроэнергию (раздельно по диапазонам  напряжения)     </t>
  </si>
  <si>
    <t>11. Общехозяйственные расходы</t>
  </si>
  <si>
    <t>в т.ч. зарплата общехозяйственного персонала</t>
  </si>
  <si>
    <t>численность всего общехозяйственного персонала по ОКК</t>
  </si>
  <si>
    <t>15. Необходимая валовая выручка</t>
  </si>
  <si>
    <t>16. Полезный отпуск, всего, в т.ч.</t>
  </si>
  <si>
    <t>1 группа потребителей (население)</t>
  </si>
  <si>
    <t>3 группа потребителей (прочие потребители)</t>
  </si>
  <si>
    <t>18. Экономически обоснованный тариф без ИП за 1 куб. м. (без НДС)</t>
  </si>
  <si>
    <t>Гавриленко О.В.</t>
  </si>
  <si>
    <t xml:space="preserve">Экономист </t>
  </si>
  <si>
    <t>Объем стоков</t>
  </si>
  <si>
    <t>о фактической себестоимости услуг водоотведения</t>
  </si>
  <si>
    <t xml:space="preserve">объем покупной воды  раздельно по поставщикам     </t>
  </si>
  <si>
    <t>в т.ч. налог на имущество</t>
  </si>
  <si>
    <t>2 группа потребителей (бюджетные организации)</t>
  </si>
  <si>
    <t>4 неканализованный жилой фонд</t>
  </si>
  <si>
    <t>Горынцев А.Л.</t>
  </si>
  <si>
    <t>за  12 месяцев 2014 года</t>
  </si>
  <si>
    <t xml:space="preserve">  План 12 мес. 2014г.</t>
  </si>
  <si>
    <t>Фактически использовано за 12 мес. 2014 г.</t>
  </si>
  <si>
    <t>Неучтенные расходы воды (потери воды при транспортировке) к объему поданной в сеть воды</t>
  </si>
  <si>
    <t xml:space="preserve">% </t>
  </si>
  <si>
    <t>Внешний управляющий МП «Горводоканал»</t>
  </si>
  <si>
    <t>Галин А.Е.</t>
  </si>
  <si>
    <t xml:space="preserve">  План 12 мес. 2014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</si>
</sst>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1" fillId="0" borderId="12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164" fontId="5" fillId="0" borderId="9" xfId="0" applyNumberFormat="1" applyFont="1" applyFill="1" applyBorder="1" applyAlignment="1">
      <alignment vertical="center" wrapText="1"/>
    </xf>
    <xf numFmtId="165" fontId="5" fillId="0" borderId="13" xfId="0" applyNumberFormat="1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165" fontId="5" fillId="0" borderId="5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 wrapText="1"/>
    </xf>
    <xf numFmtId="2" fontId="5" fillId="0" borderId="6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64" fontId="5" fillId="0" borderId="12" xfId="0" applyNumberFormat="1" applyFont="1" applyFill="1" applyBorder="1" applyAlignment="1">
      <alignment vertical="center" wrapText="1"/>
    </xf>
    <xf numFmtId="2" fontId="1" fillId="0" borderId="5" xfId="0" applyNumberFormat="1" applyFont="1" applyFill="1" applyBorder="1" applyAlignment="1">
      <alignment vertical="center" wrapText="1"/>
    </xf>
    <xf numFmtId="2" fontId="1" fillId="0" borderId="8" xfId="0" applyNumberFormat="1" applyFont="1" applyFill="1" applyBorder="1" applyAlignment="1">
      <alignment vertical="center" wrapText="1"/>
    </xf>
    <xf numFmtId="2" fontId="1" fillId="0" borderId="9" xfId="0" applyNumberFormat="1" applyFont="1" applyFill="1" applyBorder="1" applyAlignment="1">
      <alignment vertical="center" wrapText="1"/>
    </xf>
    <xf numFmtId="2" fontId="5" fillId="0" borderId="7" xfId="0" applyNumberFormat="1" applyFont="1" applyFill="1" applyBorder="1" applyAlignment="1">
      <alignment vertical="center" wrapText="1"/>
    </xf>
    <xf numFmtId="2" fontId="1" fillId="0" borderId="7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zoomScaleNormal="100" workbookViewId="0">
      <selection activeCell="E102" sqref="E102"/>
    </sheetView>
  </sheetViews>
  <sheetFormatPr defaultRowHeight="15"/>
  <cols>
    <col min="1" max="1" width="46" customWidth="1"/>
    <col min="2" max="2" width="11.42578125" customWidth="1"/>
    <col min="3" max="4" width="16.7109375" customWidth="1"/>
    <col min="5" max="5" width="15.7109375" customWidth="1"/>
  </cols>
  <sheetData>
    <row r="1" spans="1:5" ht="15.75">
      <c r="A1" s="76" t="s">
        <v>53</v>
      </c>
      <c r="B1" s="76"/>
      <c r="C1" s="76"/>
      <c r="D1" s="76"/>
      <c r="E1" s="76"/>
    </row>
    <row r="2" spans="1:5" ht="15.75">
      <c r="A2" s="76" t="s">
        <v>55</v>
      </c>
      <c r="B2" s="76"/>
      <c r="C2" s="76"/>
      <c r="D2" s="76"/>
      <c r="E2" s="76"/>
    </row>
    <row r="3" spans="1:5" ht="15.75">
      <c r="A3" s="76" t="s">
        <v>54</v>
      </c>
      <c r="B3" s="76"/>
      <c r="C3" s="76"/>
      <c r="D3" s="76"/>
      <c r="E3" s="76"/>
    </row>
    <row r="4" spans="1:5" ht="15.75">
      <c r="A4" s="76" t="s">
        <v>99</v>
      </c>
      <c r="B4" s="76"/>
      <c r="C4" s="76"/>
      <c r="D4" s="76"/>
      <c r="E4" s="76"/>
    </row>
    <row r="5" spans="1:5" ht="8.25" customHeight="1" thickBot="1">
      <c r="A5" s="3"/>
      <c r="B5" s="4"/>
      <c r="C5" s="4"/>
      <c r="D5" s="4"/>
      <c r="E5" s="4"/>
    </row>
    <row r="6" spans="1:5" ht="32.25" thickBot="1">
      <c r="A6" s="75" t="s">
        <v>0</v>
      </c>
      <c r="B6" s="75" t="s">
        <v>56</v>
      </c>
      <c r="C6" s="10" t="s">
        <v>1</v>
      </c>
      <c r="D6" s="78" t="s">
        <v>101</v>
      </c>
      <c r="E6" s="78" t="s">
        <v>57</v>
      </c>
    </row>
    <row r="7" spans="1:5" ht="32.25" thickBot="1">
      <c r="A7" s="75"/>
      <c r="B7" s="77"/>
      <c r="C7" s="11" t="s">
        <v>100</v>
      </c>
      <c r="D7" s="79"/>
      <c r="E7" s="79"/>
    </row>
    <row r="8" spans="1:5" ht="16.5" thickBot="1">
      <c r="A8" s="2">
        <v>1</v>
      </c>
      <c r="B8" s="1">
        <v>2</v>
      </c>
      <c r="C8" s="1">
        <v>3</v>
      </c>
      <c r="D8" s="1">
        <v>4</v>
      </c>
      <c r="E8" s="1">
        <v>5</v>
      </c>
    </row>
    <row r="9" spans="1:5" ht="15.75" customHeight="1" thickBot="1">
      <c r="A9" s="43" t="s">
        <v>2</v>
      </c>
      <c r="B9" s="44" t="s">
        <v>3</v>
      </c>
      <c r="C9" s="42">
        <v>4295.7</v>
      </c>
      <c r="D9" s="42">
        <v>4433.3</v>
      </c>
      <c r="E9" s="68">
        <f>SUM(D9/C9*100)</f>
        <v>103.20320320320322</v>
      </c>
    </row>
    <row r="10" spans="1:5" ht="47.25" customHeight="1">
      <c r="A10" s="18" t="s">
        <v>58</v>
      </c>
      <c r="B10" s="19" t="s">
        <v>3</v>
      </c>
      <c r="C10" s="54">
        <f>SUM(C11:C14)</f>
        <v>10604.1</v>
      </c>
      <c r="D10" s="54">
        <f>SUM(D11:D14)</f>
        <v>10706.2</v>
      </c>
      <c r="E10" s="69">
        <f t="shared" ref="E10:E70" si="0">SUM(D10/C10*100)</f>
        <v>100.96283512980828</v>
      </c>
    </row>
    <row r="11" spans="1:5" ht="15.75">
      <c r="A11" s="28" t="s">
        <v>4</v>
      </c>
      <c r="B11" s="13" t="s">
        <v>5</v>
      </c>
      <c r="C11" s="14">
        <v>719.9</v>
      </c>
      <c r="D11" s="14">
        <v>541.9</v>
      </c>
      <c r="E11" s="70">
        <f t="shared" si="0"/>
        <v>75.274343658841502</v>
      </c>
    </row>
    <row r="12" spans="1:5" ht="15.75">
      <c r="A12" s="28" t="s">
        <v>6</v>
      </c>
      <c r="B12" s="13" t="s">
        <v>5</v>
      </c>
      <c r="C12" s="14">
        <v>4965.6000000000004</v>
      </c>
      <c r="D12" s="14">
        <v>5046.5</v>
      </c>
      <c r="E12" s="70">
        <f t="shared" si="0"/>
        <v>101.62920895762848</v>
      </c>
    </row>
    <row r="13" spans="1:5" ht="15.75">
      <c r="A13" s="28" t="s">
        <v>7</v>
      </c>
      <c r="B13" s="13" t="s">
        <v>5</v>
      </c>
      <c r="C13" s="14">
        <v>4918.6000000000004</v>
      </c>
      <c r="D13" s="14">
        <v>5117.8</v>
      </c>
      <c r="E13" s="70">
        <f t="shared" si="0"/>
        <v>104.04993290773797</v>
      </c>
    </row>
    <row r="14" spans="1:5" ht="15.75">
      <c r="A14" s="28" t="s">
        <v>8</v>
      </c>
      <c r="B14" s="13" t="s">
        <v>5</v>
      </c>
      <c r="C14" s="14"/>
      <c r="D14" s="14"/>
      <c r="E14" s="70"/>
    </row>
    <row r="15" spans="1:5" ht="34.5" customHeight="1">
      <c r="A15" s="28" t="s">
        <v>59</v>
      </c>
      <c r="B15" s="27" t="s">
        <v>9</v>
      </c>
      <c r="C15" s="35">
        <f>SUM(C16:C19)</f>
        <v>2140.9</v>
      </c>
      <c r="D15" s="35">
        <f>SUM(D16:D19)</f>
        <v>2439.3000000000002</v>
      </c>
      <c r="E15" s="70">
        <f t="shared" si="0"/>
        <v>113.93806343126722</v>
      </c>
    </row>
    <row r="16" spans="1:5" ht="15.75">
      <c r="A16" s="28" t="s">
        <v>4</v>
      </c>
      <c r="B16" s="13" t="s">
        <v>10</v>
      </c>
      <c r="C16" s="14">
        <v>122.7</v>
      </c>
      <c r="D16" s="14">
        <v>101</v>
      </c>
      <c r="E16" s="70">
        <f t="shared" si="0"/>
        <v>82.31458842705787</v>
      </c>
    </row>
    <row r="17" spans="1:5" ht="15.75">
      <c r="A17" s="28" t="s">
        <v>6</v>
      </c>
      <c r="B17" s="13" t="s">
        <v>10</v>
      </c>
      <c r="C17" s="14">
        <v>1136.5999999999999</v>
      </c>
      <c r="D17" s="14">
        <v>1354.9</v>
      </c>
      <c r="E17" s="70">
        <f t="shared" si="0"/>
        <v>119.20640506774593</v>
      </c>
    </row>
    <row r="18" spans="1:5" ht="15.75">
      <c r="A18" s="28" t="s">
        <v>7</v>
      </c>
      <c r="B18" s="13" t="s">
        <v>10</v>
      </c>
      <c r="C18" s="14">
        <v>881.6</v>
      </c>
      <c r="D18" s="14">
        <v>983.4</v>
      </c>
      <c r="E18" s="70">
        <f t="shared" si="0"/>
        <v>111.54718693284936</v>
      </c>
    </row>
    <row r="19" spans="1:5" ht="15.75">
      <c r="A19" s="28" t="s">
        <v>8</v>
      </c>
      <c r="B19" s="13" t="s">
        <v>10</v>
      </c>
      <c r="C19" s="14"/>
      <c r="D19" s="14"/>
      <c r="E19" s="70"/>
    </row>
    <row r="20" spans="1:5" ht="33" customHeight="1">
      <c r="A20" s="28" t="s">
        <v>60</v>
      </c>
      <c r="B20" s="27" t="s">
        <v>11</v>
      </c>
      <c r="C20" s="55">
        <f>SUM(C10/C15)</f>
        <v>4.953103834835817</v>
      </c>
      <c r="D20" s="55">
        <f>SUM(D10/D15)</f>
        <v>4.3890460377977289</v>
      </c>
      <c r="E20" s="70">
        <f t="shared" si="0"/>
        <v>88.612033669252057</v>
      </c>
    </row>
    <row r="21" spans="1:5" ht="15.75">
      <c r="A21" s="28" t="s">
        <v>4</v>
      </c>
      <c r="B21" s="13" t="s">
        <v>12</v>
      </c>
      <c r="C21" s="55">
        <f>SUM(C11/C16)</f>
        <v>5.8671556642216789</v>
      </c>
      <c r="D21" s="55">
        <f>SUM(D11/D16)</f>
        <v>5.3653465346534652</v>
      </c>
      <c r="E21" s="70">
        <f t="shared" si="0"/>
        <v>91.447148187523297</v>
      </c>
    </row>
    <row r="22" spans="1:5" ht="15.75">
      <c r="A22" s="28" t="s">
        <v>6</v>
      </c>
      <c r="B22" s="13" t="s">
        <v>12</v>
      </c>
      <c r="C22" s="55">
        <f t="shared" ref="C22:D22" si="1">SUM(C12/C17)</f>
        <v>4.3688192855885983</v>
      </c>
      <c r="D22" s="55">
        <f t="shared" si="1"/>
        <v>3.7246291239205842</v>
      </c>
      <c r="E22" s="70">
        <f t="shared" si="0"/>
        <v>85.254822423234558</v>
      </c>
    </row>
    <row r="23" spans="1:5" ht="15.75">
      <c r="A23" s="28" t="s">
        <v>7</v>
      </c>
      <c r="B23" s="13" t="s">
        <v>12</v>
      </c>
      <c r="C23" s="55">
        <f t="shared" ref="C23:D23" si="2">SUM(C13/C18)</f>
        <v>5.5791742286751367</v>
      </c>
      <c r="D23" s="55">
        <f t="shared" si="2"/>
        <v>5.2041895464714258</v>
      </c>
      <c r="E23" s="70">
        <f t="shared" si="0"/>
        <v>93.278849757435211</v>
      </c>
    </row>
    <row r="24" spans="1:5" ht="15.75">
      <c r="A24" s="28" t="s">
        <v>8</v>
      </c>
      <c r="B24" s="13" t="s">
        <v>12</v>
      </c>
      <c r="C24" s="14"/>
      <c r="D24" s="14"/>
      <c r="E24" s="70"/>
    </row>
    <row r="25" spans="1:5" ht="15.75" customHeight="1" thickBot="1">
      <c r="A25" s="53" t="s">
        <v>61</v>
      </c>
      <c r="B25" s="22" t="s">
        <v>13</v>
      </c>
      <c r="C25" s="67">
        <f>SUM(C15/C26)</f>
        <v>0.38615825832867373</v>
      </c>
      <c r="D25" s="67">
        <f>SUM(D15/D26)</f>
        <v>0.34957508706057699</v>
      </c>
      <c r="E25" s="32">
        <f t="shared" si="0"/>
        <v>90.526378633871033</v>
      </c>
    </row>
    <row r="26" spans="1:5" ht="16.5" thickBot="1">
      <c r="A26" s="39" t="s">
        <v>62</v>
      </c>
      <c r="B26" s="37" t="s">
        <v>50</v>
      </c>
      <c r="C26" s="39">
        <v>5544.1</v>
      </c>
      <c r="D26" s="39">
        <v>6977.9</v>
      </c>
      <c r="E26" s="68">
        <f t="shared" si="0"/>
        <v>125.86172688082826</v>
      </c>
    </row>
    <row r="27" spans="1:5" ht="15.75">
      <c r="A27" s="18" t="s">
        <v>63</v>
      </c>
      <c r="B27" s="19" t="s">
        <v>3</v>
      </c>
      <c r="C27" s="18">
        <v>7291.2</v>
      </c>
      <c r="D27" s="18">
        <v>7609.8</v>
      </c>
      <c r="E27" s="69">
        <f t="shared" si="0"/>
        <v>104.36965108624095</v>
      </c>
    </row>
    <row r="28" spans="1:5" ht="16.5" thickBot="1">
      <c r="A28" s="16" t="s">
        <v>14</v>
      </c>
      <c r="B28" s="20"/>
      <c r="C28" s="66"/>
      <c r="D28" s="66"/>
      <c r="E28" s="32"/>
    </row>
    <row r="29" spans="1:5" ht="31.5">
      <c r="A29" s="18" t="s">
        <v>64</v>
      </c>
      <c r="B29" s="19" t="s">
        <v>3</v>
      </c>
      <c r="C29" s="18">
        <v>41422</v>
      </c>
      <c r="D29" s="18">
        <v>40440.1</v>
      </c>
      <c r="E29" s="69">
        <f t="shared" si="0"/>
        <v>97.629520544638112</v>
      </c>
    </row>
    <row r="30" spans="1:5" ht="15.75">
      <c r="A30" s="28" t="s">
        <v>15</v>
      </c>
      <c r="B30" s="27" t="s">
        <v>11</v>
      </c>
      <c r="C30" s="65">
        <v>7056</v>
      </c>
      <c r="D30" s="65">
        <v>7056</v>
      </c>
      <c r="E30" s="70">
        <f t="shared" si="0"/>
        <v>100</v>
      </c>
    </row>
    <row r="31" spans="1:5" ht="16.5" thickBot="1">
      <c r="A31" s="31" t="s">
        <v>65</v>
      </c>
      <c r="B31" s="22" t="s">
        <v>16</v>
      </c>
      <c r="C31" s="64">
        <v>160</v>
      </c>
      <c r="D31" s="64">
        <v>148</v>
      </c>
      <c r="E31" s="32">
        <f t="shared" si="0"/>
        <v>92.5</v>
      </c>
    </row>
    <row r="32" spans="1:5" ht="15.75">
      <c r="A32" s="18" t="s">
        <v>17</v>
      </c>
      <c r="B32" s="23" t="s">
        <v>3</v>
      </c>
      <c r="C32" s="24">
        <v>12453.4</v>
      </c>
      <c r="D32" s="24">
        <v>12129.7</v>
      </c>
      <c r="E32" s="69">
        <f t="shared" si="0"/>
        <v>97.400709846307038</v>
      </c>
    </row>
    <row r="33" spans="1:5" ht="16.5" thickBot="1">
      <c r="A33" s="16" t="s">
        <v>18</v>
      </c>
      <c r="B33" s="25" t="s">
        <v>19</v>
      </c>
      <c r="C33" s="56">
        <f>SUM(C32/C29*100)</f>
        <v>30.064699917918013</v>
      </c>
      <c r="D33" s="56">
        <f>SUM(D32/D29*100)</f>
        <v>29.99423839209102</v>
      </c>
      <c r="E33" s="32">
        <f t="shared" si="0"/>
        <v>99.765633696596453</v>
      </c>
    </row>
    <row r="34" spans="1:5" ht="31.5">
      <c r="A34" s="18" t="s">
        <v>66</v>
      </c>
      <c r="B34" s="19" t="s">
        <v>3</v>
      </c>
      <c r="C34" s="19"/>
      <c r="D34" s="19"/>
      <c r="E34" s="69"/>
    </row>
    <row r="35" spans="1:5" ht="31.5">
      <c r="A35" s="28" t="s">
        <v>94</v>
      </c>
      <c r="B35" s="13" t="s">
        <v>50</v>
      </c>
      <c r="C35" s="27" t="s">
        <v>20</v>
      </c>
      <c r="D35" s="27" t="s">
        <v>20</v>
      </c>
      <c r="E35" s="70"/>
    </row>
    <row r="36" spans="1:5" ht="16.5" thickBot="1">
      <c r="A36" s="16" t="s">
        <v>21</v>
      </c>
      <c r="B36" s="25" t="s">
        <v>11</v>
      </c>
      <c r="C36" s="25"/>
      <c r="D36" s="25"/>
      <c r="E36" s="32"/>
    </row>
    <row r="37" spans="1:5" ht="31.5">
      <c r="A37" s="18" t="s">
        <v>67</v>
      </c>
      <c r="B37" s="19" t="s">
        <v>3</v>
      </c>
      <c r="C37" s="19" t="s">
        <v>20</v>
      </c>
      <c r="D37" s="19" t="s">
        <v>20</v>
      </c>
      <c r="E37" s="69"/>
    </row>
    <row r="38" spans="1:5" ht="15.75">
      <c r="A38" s="28" t="s">
        <v>22</v>
      </c>
      <c r="B38" s="13" t="s">
        <v>23</v>
      </c>
      <c r="C38" s="13" t="s">
        <v>20</v>
      </c>
      <c r="D38" s="13" t="s">
        <v>20</v>
      </c>
      <c r="E38" s="70"/>
    </row>
    <row r="39" spans="1:5" ht="16.5" thickBot="1">
      <c r="A39" s="16" t="s">
        <v>21</v>
      </c>
      <c r="B39" s="25" t="s">
        <v>11</v>
      </c>
      <c r="C39" s="25" t="s">
        <v>20</v>
      </c>
      <c r="D39" s="25" t="s">
        <v>20</v>
      </c>
      <c r="E39" s="32"/>
    </row>
    <row r="40" spans="1:5" ht="15.75">
      <c r="A40" s="17" t="s">
        <v>68</v>
      </c>
      <c r="B40" s="29" t="s">
        <v>3</v>
      </c>
      <c r="C40" s="30">
        <v>780</v>
      </c>
      <c r="D40" s="30">
        <v>2453.1</v>
      </c>
      <c r="E40" s="69">
        <f t="shared" si="0"/>
        <v>314.5</v>
      </c>
    </row>
    <row r="41" spans="1:5" ht="15.75">
      <c r="A41" s="28" t="s">
        <v>24</v>
      </c>
      <c r="B41" s="13" t="s">
        <v>3</v>
      </c>
      <c r="C41" s="14"/>
      <c r="D41" s="14"/>
      <c r="E41" s="70"/>
    </row>
    <row r="42" spans="1:5" ht="15.75">
      <c r="A42" s="28" t="s">
        <v>69</v>
      </c>
      <c r="B42" s="27" t="s">
        <v>3</v>
      </c>
      <c r="C42" s="65"/>
      <c r="D42" s="65"/>
      <c r="E42" s="70"/>
    </row>
    <row r="43" spans="1:5" ht="15.75">
      <c r="A43" s="28" t="s">
        <v>70</v>
      </c>
      <c r="B43" s="27" t="s">
        <v>3</v>
      </c>
      <c r="C43" s="65"/>
      <c r="D43" s="65"/>
      <c r="E43" s="70"/>
    </row>
    <row r="44" spans="1:5" ht="15.75">
      <c r="A44" s="31" t="s">
        <v>71</v>
      </c>
      <c r="B44" s="22" t="s">
        <v>16</v>
      </c>
      <c r="C44" s="64"/>
      <c r="D44" s="64"/>
      <c r="E44" s="70"/>
    </row>
    <row r="45" spans="1:5" ht="15.75" customHeight="1">
      <c r="A45" s="28" t="s">
        <v>72</v>
      </c>
      <c r="B45" s="27" t="s">
        <v>3</v>
      </c>
      <c r="C45" s="65"/>
      <c r="D45" s="65"/>
      <c r="E45" s="70"/>
    </row>
    <row r="46" spans="1:5" ht="15.75" customHeight="1">
      <c r="A46" s="73" t="s">
        <v>102</v>
      </c>
      <c r="B46" s="13" t="s">
        <v>50</v>
      </c>
      <c r="C46" s="65">
        <v>998.9</v>
      </c>
      <c r="D46" s="65">
        <v>2097.9</v>
      </c>
      <c r="E46" s="70">
        <f t="shared" si="0"/>
        <v>210.02102312543798</v>
      </c>
    </row>
    <row r="47" spans="1:5" ht="33" customHeight="1" thickBot="1">
      <c r="A47" s="74"/>
      <c r="B47" s="25" t="s">
        <v>103</v>
      </c>
      <c r="C47" s="57">
        <f>SUM(C46/C26*100)</f>
        <v>18.017351779369058</v>
      </c>
      <c r="D47" s="57">
        <f>SUM(D46/D26*100)</f>
        <v>30.064919245045076</v>
      </c>
      <c r="E47" s="32">
        <f t="shared" si="0"/>
        <v>166.86647190555053</v>
      </c>
    </row>
    <row r="48" spans="1:5" ht="15.75">
      <c r="A48" s="18" t="s">
        <v>25</v>
      </c>
      <c r="B48" s="23" t="s">
        <v>3</v>
      </c>
      <c r="C48" s="24">
        <v>3333.9</v>
      </c>
      <c r="D48" s="24">
        <v>1701.2</v>
      </c>
      <c r="E48" s="69">
        <f t="shared" si="0"/>
        <v>51.027325354689701</v>
      </c>
    </row>
    <row r="49" spans="1:5" ht="15.75">
      <c r="A49" s="28" t="s">
        <v>26</v>
      </c>
      <c r="B49" s="13" t="s">
        <v>3</v>
      </c>
      <c r="C49" s="14">
        <v>888</v>
      </c>
      <c r="D49" s="14">
        <v>1608</v>
      </c>
      <c r="E49" s="70">
        <f t="shared" si="0"/>
        <v>181.08108108108107</v>
      </c>
    </row>
    <row r="50" spans="1:5" ht="15.75">
      <c r="A50" s="28" t="s">
        <v>73</v>
      </c>
      <c r="B50" s="13" t="s">
        <v>50</v>
      </c>
      <c r="C50" s="33"/>
      <c r="D50" s="33"/>
      <c r="E50" s="70"/>
    </row>
    <row r="51" spans="1:5" ht="15.75">
      <c r="A51" s="28" t="s">
        <v>27</v>
      </c>
      <c r="B51" s="13" t="s">
        <v>11</v>
      </c>
      <c r="C51" s="34"/>
      <c r="D51" s="34"/>
      <c r="E51" s="70"/>
    </row>
    <row r="52" spans="1:5" ht="15.75">
      <c r="A52" s="28" t="s">
        <v>28</v>
      </c>
      <c r="B52" s="13" t="s">
        <v>3</v>
      </c>
      <c r="C52" s="34"/>
      <c r="D52" s="34"/>
      <c r="E52" s="70"/>
    </row>
    <row r="53" spans="1:5" ht="15.75">
      <c r="A53" s="28" t="s">
        <v>74</v>
      </c>
      <c r="B53" s="13" t="s">
        <v>50</v>
      </c>
      <c r="C53" s="33"/>
      <c r="D53" s="33"/>
      <c r="E53" s="70"/>
    </row>
    <row r="54" spans="1:5" ht="15.75">
      <c r="A54" s="28" t="s">
        <v>29</v>
      </c>
      <c r="B54" s="13" t="s">
        <v>30</v>
      </c>
      <c r="C54" s="34"/>
      <c r="D54" s="34"/>
      <c r="E54" s="70"/>
    </row>
    <row r="55" spans="1:5" ht="15.75">
      <c r="A55" s="28" t="s">
        <v>31</v>
      </c>
      <c r="B55" s="13" t="s">
        <v>30</v>
      </c>
      <c r="C55" s="34"/>
      <c r="D55" s="34"/>
      <c r="E55" s="70"/>
    </row>
    <row r="56" spans="1:5" ht="15.75">
      <c r="A56" s="28" t="s">
        <v>27</v>
      </c>
      <c r="B56" s="13" t="s">
        <v>12</v>
      </c>
      <c r="C56" s="34"/>
      <c r="D56" s="34"/>
      <c r="E56" s="70"/>
    </row>
    <row r="57" spans="1:5" ht="15.75">
      <c r="A57" s="28" t="s">
        <v>29</v>
      </c>
      <c r="B57" s="13" t="s">
        <v>11</v>
      </c>
      <c r="C57" s="34"/>
      <c r="D57" s="34"/>
      <c r="E57" s="70"/>
    </row>
    <row r="58" spans="1:5" ht="15.75">
      <c r="A58" s="28" t="s">
        <v>31</v>
      </c>
      <c r="B58" s="13" t="s">
        <v>11</v>
      </c>
      <c r="C58" s="34"/>
      <c r="D58" s="34"/>
      <c r="E58" s="70"/>
    </row>
    <row r="59" spans="1:5" ht="15.75">
      <c r="A59" s="28" t="s">
        <v>28</v>
      </c>
      <c r="B59" s="13" t="s">
        <v>3</v>
      </c>
      <c r="C59" s="34"/>
      <c r="D59" s="34"/>
      <c r="E59" s="70"/>
    </row>
    <row r="60" spans="1:5" ht="15.75">
      <c r="A60" s="28" t="s">
        <v>29</v>
      </c>
      <c r="B60" s="13" t="s">
        <v>3</v>
      </c>
      <c r="C60" s="14"/>
      <c r="D60" s="14"/>
      <c r="E60" s="70"/>
    </row>
    <row r="61" spans="1:5" ht="15.75">
      <c r="A61" s="28" t="s">
        <v>31</v>
      </c>
      <c r="B61" s="13" t="s">
        <v>3</v>
      </c>
      <c r="C61" s="14"/>
      <c r="D61" s="14"/>
      <c r="E61" s="70"/>
    </row>
    <row r="62" spans="1:5" ht="15.75">
      <c r="A62" s="28" t="s">
        <v>32</v>
      </c>
      <c r="B62" s="13" t="s">
        <v>3</v>
      </c>
      <c r="C62" s="14"/>
      <c r="D62" s="14"/>
      <c r="E62" s="70"/>
    </row>
    <row r="63" spans="1:5" ht="15.75">
      <c r="A63" s="28" t="s">
        <v>33</v>
      </c>
      <c r="B63" s="13" t="s">
        <v>3</v>
      </c>
      <c r="C63" s="14">
        <v>122.7</v>
      </c>
      <c r="D63" s="14">
        <v>93.2</v>
      </c>
      <c r="E63" s="70">
        <f t="shared" si="0"/>
        <v>75.957620211898941</v>
      </c>
    </row>
    <row r="64" spans="1:5" ht="31.5">
      <c r="A64" s="28" t="s">
        <v>75</v>
      </c>
      <c r="B64" s="27" t="s">
        <v>3</v>
      </c>
      <c r="C64" s="27" t="s">
        <v>20</v>
      </c>
      <c r="D64" s="27" t="s">
        <v>20</v>
      </c>
      <c r="E64" s="70"/>
    </row>
    <row r="65" spans="1:5" ht="47.25">
      <c r="A65" s="28" t="s">
        <v>77</v>
      </c>
      <c r="B65" s="27" t="s">
        <v>3</v>
      </c>
      <c r="C65" s="65"/>
      <c r="D65" s="65"/>
      <c r="E65" s="70"/>
    </row>
    <row r="66" spans="1:5" ht="16.5" thickBot="1">
      <c r="A66" s="16" t="s">
        <v>76</v>
      </c>
      <c r="B66" s="20" t="s">
        <v>3</v>
      </c>
      <c r="C66" s="66"/>
      <c r="D66" s="66"/>
      <c r="E66" s="32"/>
    </row>
    <row r="67" spans="1:5" ht="15.75">
      <c r="A67" s="18" t="s">
        <v>34</v>
      </c>
      <c r="B67" s="23" t="s">
        <v>3</v>
      </c>
      <c r="C67" s="24">
        <v>18723.7</v>
      </c>
      <c r="D67" s="24">
        <v>17316.400000000001</v>
      </c>
      <c r="E67" s="69">
        <f t="shared" si="0"/>
        <v>92.4838573572531</v>
      </c>
    </row>
    <row r="68" spans="1:5" ht="15.75">
      <c r="A68" s="28" t="s">
        <v>78</v>
      </c>
      <c r="B68" s="27" t="s">
        <v>3</v>
      </c>
      <c r="C68" s="65">
        <v>7594</v>
      </c>
      <c r="D68" s="65">
        <v>6586.2</v>
      </c>
      <c r="E68" s="70">
        <f t="shared" si="0"/>
        <v>86.728996576244398</v>
      </c>
    </row>
    <row r="69" spans="1:5" ht="15.75">
      <c r="A69" s="28" t="s">
        <v>35</v>
      </c>
      <c r="B69" s="13" t="s">
        <v>3</v>
      </c>
      <c r="C69" s="14">
        <v>2228.6</v>
      </c>
      <c r="D69" s="14">
        <v>1966.3</v>
      </c>
      <c r="E69" s="70">
        <f t="shared" si="0"/>
        <v>88.230279098985903</v>
      </c>
    </row>
    <row r="70" spans="1:5" ht="15.75">
      <c r="A70" s="28" t="s">
        <v>79</v>
      </c>
      <c r="B70" s="27" t="s">
        <v>16</v>
      </c>
      <c r="C70" s="65">
        <v>13</v>
      </c>
      <c r="D70" s="65">
        <v>13</v>
      </c>
      <c r="E70" s="70">
        <f t="shared" si="0"/>
        <v>100</v>
      </c>
    </row>
    <row r="71" spans="1:5" ht="15.75">
      <c r="A71" s="28" t="s">
        <v>36</v>
      </c>
      <c r="B71" s="13" t="s">
        <v>3</v>
      </c>
      <c r="C71" s="14"/>
      <c r="D71" s="14"/>
      <c r="E71" s="70"/>
    </row>
    <row r="72" spans="1:5" ht="31.5">
      <c r="A72" s="28" t="s">
        <v>80</v>
      </c>
      <c r="B72" s="27" t="s">
        <v>9</v>
      </c>
      <c r="C72" s="35"/>
      <c r="D72" s="65"/>
      <c r="E72" s="70"/>
    </row>
    <row r="73" spans="1:5" ht="32.25" thickBot="1">
      <c r="A73" s="31" t="s">
        <v>81</v>
      </c>
      <c r="B73" s="22" t="s">
        <v>11</v>
      </c>
      <c r="C73" s="64"/>
      <c r="D73" s="64"/>
      <c r="E73" s="32"/>
    </row>
    <row r="74" spans="1:5" ht="16.5" thickBot="1">
      <c r="A74" s="36" t="s">
        <v>37</v>
      </c>
      <c r="B74" s="37" t="s">
        <v>5</v>
      </c>
      <c r="C74" s="38" t="s">
        <v>20</v>
      </c>
      <c r="D74" s="38" t="s">
        <v>20</v>
      </c>
      <c r="E74" s="68"/>
    </row>
    <row r="75" spans="1:5" ht="15.75">
      <c r="A75" s="18" t="s">
        <v>82</v>
      </c>
      <c r="B75" s="19" t="s">
        <v>3</v>
      </c>
      <c r="C75" s="18">
        <v>9765</v>
      </c>
      <c r="D75" s="18">
        <v>14206.6</v>
      </c>
      <c r="E75" s="69">
        <f t="shared" ref="E75:E93" si="3">SUM(D75/C75*100)</f>
        <v>145.48489503328213</v>
      </c>
    </row>
    <row r="76" spans="1:5" ht="15.75" customHeight="1">
      <c r="A76" s="28" t="s">
        <v>83</v>
      </c>
      <c r="B76" s="27" t="s">
        <v>3</v>
      </c>
      <c r="C76" s="65">
        <v>6834</v>
      </c>
      <c r="D76" s="65">
        <v>9147.2999999999993</v>
      </c>
      <c r="E76" s="70">
        <f t="shared" si="3"/>
        <v>133.84986830553117</v>
      </c>
    </row>
    <row r="77" spans="1:5" ht="15.75">
      <c r="A77" s="28" t="s">
        <v>39</v>
      </c>
      <c r="B77" s="13" t="s">
        <v>3</v>
      </c>
      <c r="C77" s="14">
        <v>1866</v>
      </c>
      <c r="D77" s="14">
        <v>2558.6</v>
      </c>
      <c r="E77" s="70">
        <f t="shared" si="3"/>
        <v>137.11682743837085</v>
      </c>
    </row>
    <row r="78" spans="1:5" ht="32.25" thickBot="1">
      <c r="A78" s="31" t="s">
        <v>84</v>
      </c>
      <c r="B78" s="22" t="s">
        <v>16</v>
      </c>
      <c r="C78" s="64">
        <v>16</v>
      </c>
      <c r="D78" s="64">
        <v>16</v>
      </c>
      <c r="E78" s="32">
        <f t="shared" si="3"/>
        <v>100</v>
      </c>
    </row>
    <row r="79" spans="1:5" ht="16.5" thickBot="1">
      <c r="A79" s="39" t="s">
        <v>40</v>
      </c>
      <c r="B79" s="37" t="s">
        <v>3</v>
      </c>
      <c r="C79" s="58">
        <f>SUM(C9+C10+C27+C29+C32+C40+C48+C67+C75)</f>
        <v>108668.99999999999</v>
      </c>
      <c r="D79" s="58">
        <f>SUM(D9+D10+D27+D29+D32+D40+D48+D67+D75)</f>
        <v>110996.4</v>
      </c>
      <c r="E79" s="68">
        <f t="shared" si="3"/>
        <v>102.14173315296911</v>
      </c>
    </row>
    <row r="80" spans="1:5" ht="16.5" thickBot="1">
      <c r="A80" s="40" t="s">
        <v>41</v>
      </c>
      <c r="B80" s="41" t="s">
        <v>42</v>
      </c>
      <c r="C80" s="41" t="s">
        <v>20</v>
      </c>
      <c r="D80" s="41" t="s">
        <v>20</v>
      </c>
      <c r="E80" s="68"/>
    </row>
    <row r="81" spans="1:5" ht="16.5" thickBot="1">
      <c r="A81" s="40" t="s">
        <v>43</v>
      </c>
      <c r="B81" s="41" t="s">
        <v>3</v>
      </c>
      <c r="C81" s="59">
        <f>SUM(C79)</f>
        <v>108668.99999999999</v>
      </c>
      <c r="D81" s="59">
        <f>SUM(D79)</f>
        <v>110996.4</v>
      </c>
      <c r="E81" s="68">
        <f t="shared" si="3"/>
        <v>102.14173315296911</v>
      </c>
    </row>
    <row r="82" spans="1:5" ht="15.75">
      <c r="A82" s="18" t="s">
        <v>44</v>
      </c>
      <c r="B82" s="23" t="s">
        <v>42</v>
      </c>
      <c r="C82" s="24">
        <v>4665.2</v>
      </c>
      <c r="D82" s="24">
        <v>2133.3000000000002</v>
      </c>
      <c r="E82" s="69">
        <f t="shared" si="3"/>
        <v>45.727943067821322</v>
      </c>
    </row>
    <row r="83" spans="1:5" ht="16.5" thickBot="1">
      <c r="A83" s="16" t="s">
        <v>45</v>
      </c>
      <c r="B83" s="25" t="s">
        <v>11</v>
      </c>
      <c r="C83" s="26"/>
      <c r="D83" s="26"/>
      <c r="E83" s="32"/>
    </row>
    <row r="84" spans="1:5" ht="16.5" thickBot="1">
      <c r="A84" s="43" t="s">
        <v>46</v>
      </c>
      <c r="B84" s="44" t="s">
        <v>19</v>
      </c>
      <c r="C84" s="60">
        <f>SUM(C82/C81*100)</f>
        <v>4.2930366525872152</v>
      </c>
      <c r="D84" s="60">
        <f>SUM(D82/D81*100)</f>
        <v>1.9219542255424504</v>
      </c>
      <c r="E84" s="68">
        <f t="shared" si="3"/>
        <v>44.769108234474942</v>
      </c>
    </row>
    <row r="85" spans="1:5" ht="15.75">
      <c r="A85" s="18" t="s">
        <v>85</v>
      </c>
      <c r="B85" s="19" t="s">
        <v>3</v>
      </c>
      <c r="C85" s="54">
        <f>SUM(C81+C82)</f>
        <v>113334.19999999998</v>
      </c>
      <c r="D85" s="54">
        <f>SUM(D81+D82)</f>
        <v>113129.7</v>
      </c>
      <c r="E85" s="69">
        <f t="shared" si="3"/>
        <v>99.819560203363167</v>
      </c>
    </row>
    <row r="86" spans="1:5" ht="15.75">
      <c r="A86" s="33" t="s">
        <v>47</v>
      </c>
      <c r="B86" s="45" t="s">
        <v>42</v>
      </c>
      <c r="C86" s="45" t="s">
        <v>20</v>
      </c>
      <c r="D86" s="45" t="s">
        <v>20</v>
      </c>
      <c r="E86" s="70"/>
    </row>
    <row r="87" spans="1:5" ht="32.25" thickBot="1">
      <c r="A87" s="46" t="s">
        <v>48</v>
      </c>
      <c r="B87" s="47" t="s">
        <v>42</v>
      </c>
      <c r="C87" s="61">
        <f>SUM(C85)</f>
        <v>113334.19999999998</v>
      </c>
      <c r="D87" s="61">
        <f>SUM(D85)</f>
        <v>113129.7</v>
      </c>
      <c r="E87" s="32">
        <f t="shared" si="3"/>
        <v>99.819560203363167</v>
      </c>
    </row>
    <row r="88" spans="1:5" ht="15.75">
      <c r="A88" s="18" t="s">
        <v>86</v>
      </c>
      <c r="B88" s="23" t="s">
        <v>49</v>
      </c>
      <c r="C88" s="54">
        <f>SUM(C89:C91)</f>
        <v>4038.2</v>
      </c>
      <c r="D88" s="54">
        <f>SUM(D89:D91)</f>
        <v>4039</v>
      </c>
      <c r="E88" s="69">
        <f t="shared" si="3"/>
        <v>100.01981080679512</v>
      </c>
    </row>
    <row r="89" spans="1:5" ht="15.75">
      <c r="A89" s="28" t="s">
        <v>87</v>
      </c>
      <c r="B89" s="13" t="s">
        <v>50</v>
      </c>
      <c r="C89" s="65">
        <v>2800</v>
      </c>
      <c r="D89" s="65">
        <v>2780.7</v>
      </c>
      <c r="E89" s="70">
        <f t="shared" si="3"/>
        <v>99.310714285714269</v>
      </c>
    </row>
    <row r="90" spans="1:5" ht="15.75">
      <c r="A90" s="28" t="s">
        <v>51</v>
      </c>
      <c r="B90" s="13" t="s">
        <v>50</v>
      </c>
      <c r="C90" s="65">
        <v>46.2</v>
      </c>
      <c r="D90" s="65">
        <v>49.8</v>
      </c>
      <c r="E90" s="70">
        <f t="shared" si="3"/>
        <v>107.79220779220778</v>
      </c>
    </row>
    <row r="91" spans="1:5" ht="32.25" thickBot="1">
      <c r="A91" s="31" t="s">
        <v>88</v>
      </c>
      <c r="B91" s="48" t="s">
        <v>50</v>
      </c>
      <c r="C91" s="64">
        <v>1192</v>
      </c>
      <c r="D91" s="64">
        <v>1208.5</v>
      </c>
      <c r="E91" s="32">
        <f t="shared" si="3"/>
        <v>101.38422818791946</v>
      </c>
    </row>
    <row r="92" spans="1:5" ht="16.5" thickBot="1">
      <c r="A92" s="39" t="s">
        <v>52</v>
      </c>
      <c r="B92" s="37" t="s">
        <v>11</v>
      </c>
      <c r="C92" s="62">
        <f>SUM(C81/C88)</f>
        <v>26.910257045218163</v>
      </c>
      <c r="D92" s="62">
        <f>SUM(D81/D88)</f>
        <v>27.481158702649168</v>
      </c>
      <c r="E92" s="68">
        <f t="shared" si="3"/>
        <v>102.12150205949983</v>
      </c>
    </row>
    <row r="93" spans="1:5" ht="32.25" thickBot="1">
      <c r="A93" s="43" t="s">
        <v>89</v>
      </c>
      <c r="B93" s="49" t="s">
        <v>11</v>
      </c>
      <c r="C93" s="63">
        <f>SUM(C87/C88)</f>
        <v>28.065524243474812</v>
      </c>
      <c r="D93" s="71">
        <f>SUM(D87/D88)</f>
        <v>28.009333993562763</v>
      </c>
      <c r="E93" s="72">
        <f t="shared" si="3"/>
        <v>99.799789059970564</v>
      </c>
    </row>
    <row r="94" spans="1:5">
      <c r="A94" s="52"/>
      <c r="B94" s="52"/>
      <c r="C94" s="52"/>
      <c r="D94" s="52"/>
      <c r="E94" s="52"/>
    </row>
    <row r="95" spans="1:5" ht="15.75">
      <c r="A95" s="7" t="s">
        <v>104</v>
      </c>
      <c r="B95" s="8"/>
      <c r="C95" s="8" t="s">
        <v>105</v>
      </c>
      <c r="D95" s="4"/>
      <c r="E95" s="4"/>
    </row>
    <row r="96" spans="1:5" ht="15.75">
      <c r="A96" s="9"/>
      <c r="B96" s="8"/>
      <c r="C96" s="8"/>
      <c r="D96" s="4"/>
      <c r="E96" s="4"/>
    </row>
    <row r="97" spans="1:5" ht="15.75">
      <c r="A97" s="7" t="s">
        <v>91</v>
      </c>
      <c r="B97" s="8"/>
      <c r="C97" s="8" t="s">
        <v>98</v>
      </c>
      <c r="D97" s="4"/>
      <c r="E97" s="4"/>
    </row>
    <row r="98" spans="1:5" ht="15.75">
      <c r="A98" s="6"/>
      <c r="B98" s="4"/>
      <c r="C98" s="8" t="s">
        <v>90</v>
      </c>
      <c r="D98" s="4"/>
      <c r="E98" s="4"/>
    </row>
    <row r="99" spans="1:5">
      <c r="A99" s="6"/>
      <c r="B99" s="4"/>
      <c r="C99" s="4"/>
      <c r="D99" s="4"/>
      <c r="E99" s="4"/>
    </row>
  </sheetData>
  <mergeCells count="9">
    <mergeCell ref="A46:A47"/>
    <mergeCell ref="A6:A7"/>
    <mergeCell ref="A1:E1"/>
    <mergeCell ref="A2:E2"/>
    <mergeCell ref="A3:E3"/>
    <mergeCell ref="A4:E4"/>
    <mergeCell ref="B6:B7"/>
    <mergeCell ref="E6:E7"/>
    <mergeCell ref="D6:D7"/>
  </mergeCells>
  <printOptions horizontalCentered="1" verticalCentered="1"/>
  <pageMargins left="0.51181102362204722" right="0.31496062992125984" top="0.35433070866141736" bottom="0.35433070866141736" header="0.31496062992125984" footer="0.31496062992125984"/>
  <pageSetup paperSize="9" scale="87" fitToWidth="2" fitToHeight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tabSelected="1" topLeftCell="A76" workbookViewId="0">
      <selection activeCell="D89" sqref="D89"/>
    </sheetView>
  </sheetViews>
  <sheetFormatPr defaultRowHeight="15"/>
  <cols>
    <col min="1" max="1" width="46" customWidth="1"/>
    <col min="2" max="2" width="11.42578125" customWidth="1"/>
    <col min="3" max="3" width="14.85546875" customWidth="1"/>
    <col min="4" max="4" width="16.7109375" customWidth="1"/>
    <col min="5" max="5" width="15.5703125" customWidth="1"/>
  </cols>
  <sheetData>
    <row r="1" spans="1:5" ht="15.75">
      <c r="A1" s="76" t="s">
        <v>53</v>
      </c>
      <c r="B1" s="76"/>
      <c r="C1" s="76"/>
      <c r="D1" s="76"/>
      <c r="E1" s="76"/>
    </row>
    <row r="2" spans="1:5" ht="15.75">
      <c r="A2" s="76" t="s">
        <v>93</v>
      </c>
      <c r="B2" s="76"/>
      <c r="C2" s="76"/>
      <c r="D2" s="76"/>
      <c r="E2" s="76"/>
    </row>
    <row r="3" spans="1:5" ht="15.75">
      <c r="A3" s="76" t="s">
        <v>54</v>
      </c>
      <c r="B3" s="76"/>
      <c r="C3" s="76"/>
      <c r="D3" s="76"/>
      <c r="E3" s="76"/>
    </row>
    <row r="4" spans="1:5" ht="15.75">
      <c r="A4" s="76" t="s">
        <v>99</v>
      </c>
      <c r="B4" s="76"/>
      <c r="C4" s="76"/>
      <c r="D4" s="76"/>
      <c r="E4" s="76"/>
    </row>
    <row r="5" spans="1:5" ht="4.5" customHeight="1" thickBot="1">
      <c r="A5" s="3"/>
      <c r="B5" s="4"/>
      <c r="C5" s="4"/>
      <c r="D5" s="4"/>
      <c r="E5" s="4"/>
    </row>
    <row r="6" spans="1:5" ht="30.75" customHeight="1" thickBot="1">
      <c r="A6" s="75" t="s">
        <v>0</v>
      </c>
      <c r="B6" s="75" t="s">
        <v>56</v>
      </c>
      <c r="C6" s="10" t="s">
        <v>1</v>
      </c>
      <c r="D6" s="78" t="s">
        <v>101</v>
      </c>
      <c r="E6" s="78" t="s">
        <v>57</v>
      </c>
    </row>
    <row r="7" spans="1:5" ht="32.25" thickBot="1">
      <c r="A7" s="75"/>
      <c r="B7" s="77"/>
      <c r="C7" s="11" t="s">
        <v>106</v>
      </c>
      <c r="D7" s="79"/>
      <c r="E7" s="79"/>
    </row>
    <row r="8" spans="1:5" ht="16.5" thickBot="1">
      <c r="A8" s="50">
        <v>1</v>
      </c>
      <c r="B8" s="51">
        <v>2</v>
      </c>
      <c r="C8" s="51">
        <v>3</v>
      </c>
      <c r="D8" s="51">
        <v>4</v>
      </c>
      <c r="E8" s="51">
        <v>5</v>
      </c>
    </row>
    <row r="9" spans="1:5" ht="15.75" customHeight="1" thickBot="1">
      <c r="A9" s="43" t="s">
        <v>2</v>
      </c>
      <c r="B9" s="44" t="s">
        <v>3</v>
      </c>
      <c r="C9" s="42">
        <v>489.3</v>
      </c>
      <c r="D9" s="42">
        <v>368.8</v>
      </c>
      <c r="E9" s="68">
        <f>SUM(D9/C9*100)</f>
        <v>75.372981810750048</v>
      </c>
    </row>
    <row r="10" spans="1:5" ht="50.25" customHeight="1">
      <c r="A10" s="18" t="s">
        <v>58</v>
      </c>
      <c r="B10" s="19" t="s">
        <v>3</v>
      </c>
      <c r="C10" s="54">
        <f>SUM(C11:C14)</f>
        <v>8235.3000000000011</v>
      </c>
      <c r="D10" s="54">
        <f>SUM(D11:D14)</f>
        <v>8646.4</v>
      </c>
      <c r="E10" s="69">
        <f t="shared" ref="E10:E73" si="0">SUM(D10/C10*100)</f>
        <v>104.99192500576784</v>
      </c>
    </row>
    <row r="11" spans="1:5" ht="15.75">
      <c r="A11" s="28" t="s">
        <v>4</v>
      </c>
      <c r="B11" s="13" t="s">
        <v>5</v>
      </c>
      <c r="C11" s="14">
        <v>84.6</v>
      </c>
      <c r="D11" s="14">
        <v>19.8</v>
      </c>
      <c r="E11" s="70">
        <f t="shared" si="0"/>
        <v>23.404255319148941</v>
      </c>
    </row>
    <row r="12" spans="1:5" ht="15.75">
      <c r="A12" s="28" t="s">
        <v>6</v>
      </c>
      <c r="B12" s="13" t="s">
        <v>5</v>
      </c>
      <c r="C12" s="14">
        <v>6188.1</v>
      </c>
      <c r="D12" s="14">
        <v>6908.9</v>
      </c>
      <c r="E12" s="70">
        <f t="shared" si="0"/>
        <v>111.64816341041674</v>
      </c>
    </row>
    <row r="13" spans="1:5" ht="15.75">
      <c r="A13" s="28" t="s">
        <v>7</v>
      </c>
      <c r="B13" s="13" t="s">
        <v>5</v>
      </c>
      <c r="C13" s="14">
        <v>1962.6</v>
      </c>
      <c r="D13" s="14">
        <v>1717.7</v>
      </c>
      <c r="E13" s="70">
        <f t="shared" si="0"/>
        <v>87.521654947518599</v>
      </c>
    </row>
    <row r="14" spans="1:5" ht="15.75">
      <c r="A14" s="28" t="s">
        <v>8</v>
      </c>
      <c r="B14" s="13" t="s">
        <v>5</v>
      </c>
      <c r="C14" s="14"/>
      <c r="D14" s="14"/>
      <c r="E14" s="70"/>
    </row>
    <row r="15" spans="1:5" ht="32.25" customHeight="1">
      <c r="A15" s="28" t="s">
        <v>59</v>
      </c>
      <c r="B15" s="27" t="s">
        <v>9</v>
      </c>
      <c r="C15" s="35">
        <f>SUM(C16:C19)</f>
        <v>1802.6</v>
      </c>
      <c r="D15" s="35">
        <f>SUM(D16:D19)</f>
        <v>2160.4700000000003</v>
      </c>
      <c r="E15" s="70">
        <f t="shared" si="0"/>
        <v>119.85299012537448</v>
      </c>
    </row>
    <row r="16" spans="1:5" ht="15.75" customHeight="1">
      <c r="A16" s="28" t="s">
        <v>4</v>
      </c>
      <c r="B16" s="13" t="s">
        <v>10</v>
      </c>
      <c r="C16" s="14">
        <v>13.5</v>
      </c>
      <c r="D16" s="14">
        <v>3.47</v>
      </c>
      <c r="E16" s="70">
        <f t="shared" si="0"/>
        <v>25.703703703703706</v>
      </c>
    </row>
    <row r="17" spans="1:5" ht="15.75" customHeight="1">
      <c r="A17" s="28" t="s">
        <v>6</v>
      </c>
      <c r="B17" s="13" t="s">
        <v>10</v>
      </c>
      <c r="C17" s="14">
        <v>1439</v>
      </c>
      <c r="D17" s="14">
        <v>1853.9</v>
      </c>
      <c r="E17" s="70">
        <f t="shared" si="0"/>
        <v>128.83252258512857</v>
      </c>
    </row>
    <row r="18" spans="1:5" ht="15.75" customHeight="1">
      <c r="A18" s="28" t="s">
        <v>7</v>
      </c>
      <c r="B18" s="13" t="s">
        <v>10</v>
      </c>
      <c r="C18" s="14">
        <v>350.1</v>
      </c>
      <c r="D18" s="14">
        <v>303.10000000000002</v>
      </c>
      <c r="E18" s="70">
        <f t="shared" si="0"/>
        <v>86.575264210225654</v>
      </c>
    </row>
    <row r="19" spans="1:5" ht="15.75" customHeight="1">
      <c r="A19" s="28" t="s">
        <v>8</v>
      </c>
      <c r="B19" s="13" t="s">
        <v>10</v>
      </c>
      <c r="C19" s="14"/>
      <c r="D19" s="14"/>
      <c r="E19" s="70"/>
    </row>
    <row r="20" spans="1:5" ht="31.5" customHeight="1">
      <c r="A20" s="28" t="s">
        <v>60</v>
      </c>
      <c r="B20" s="27" t="s">
        <v>11</v>
      </c>
      <c r="C20" s="55">
        <f>SUM(C10/C15)</f>
        <v>4.5685676245423288</v>
      </c>
      <c r="D20" s="55">
        <f>SUM(D10/D15)</f>
        <v>4.0020921373589999</v>
      </c>
      <c r="E20" s="70">
        <f t="shared" si="0"/>
        <v>87.60058876790562</v>
      </c>
    </row>
    <row r="21" spans="1:5" ht="15.75">
      <c r="A21" s="28" t="s">
        <v>4</v>
      </c>
      <c r="B21" s="13" t="s">
        <v>12</v>
      </c>
      <c r="C21" s="55">
        <f>SUM(C11/C16)</f>
        <v>6.2666666666666666</v>
      </c>
      <c r="D21" s="55">
        <f>SUM(D11/D16)</f>
        <v>5.706051873198847</v>
      </c>
      <c r="E21" s="70">
        <f t="shared" si="0"/>
        <v>91.054019253173095</v>
      </c>
    </row>
    <row r="22" spans="1:5" ht="15.75">
      <c r="A22" s="28" t="s">
        <v>6</v>
      </c>
      <c r="B22" s="13" t="s">
        <v>12</v>
      </c>
      <c r="C22" s="55">
        <f t="shared" ref="C22:D23" si="1">SUM(C12/C17)</f>
        <v>4.300277970813065</v>
      </c>
      <c r="D22" s="55">
        <f t="shared" si="1"/>
        <v>3.7266842871783803</v>
      </c>
      <c r="E22" s="70">
        <f t="shared" si="0"/>
        <v>86.661474269156741</v>
      </c>
    </row>
    <row r="23" spans="1:5" ht="15.75">
      <c r="A23" s="28" t="s">
        <v>7</v>
      </c>
      <c r="B23" s="13" t="s">
        <v>12</v>
      </c>
      <c r="C23" s="55">
        <f t="shared" si="1"/>
        <v>5.6058269065981143</v>
      </c>
      <c r="D23" s="55">
        <f t="shared" si="1"/>
        <v>5.6671065654899371</v>
      </c>
      <c r="E23" s="70">
        <f t="shared" si="0"/>
        <v>101.09314218781347</v>
      </c>
    </row>
    <row r="24" spans="1:5" ht="15.75">
      <c r="A24" s="28" t="s">
        <v>8</v>
      </c>
      <c r="B24" s="13" t="s">
        <v>12</v>
      </c>
      <c r="C24" s="14"/>
      <c r="D24" s="14"/>
      <c r="E24" s="70"/>
    </row>
    <row r="25" spans="1:5" ht="15.75" customHeight="1" thickBot="1">
      <c r="A25" s="53" t="s">
        <v>61</v>
      </c>
      <c r="B25" s="22" t="s">
        <v>13</v>
      </c>
      <c r="C25" s="67">
        <f>SUM(C15/C26)</f>
        <v>0.38467776355100297</v>
      </c>
      <c r="D25" s="67">
        <f>SUM(D15/D26)</f>
        <v>0.49175353940000921</v>
      </c>
      <c r="E25" s="32">
        <f t="shared" si="0"/>
        <v>127.83518726442047</v>
      </c>
    </row>
    <row r="26" spans="1:5" ht="15.75" customHeight="1" thickBot="1">
      <c r="A26" s="39" t="s">
        <v>92</v>
      </c>
      <c r="B26" s="37" t="s">
        <v>50</v>
      </c>
      <c r="C26" s="39">
        <v>4686</v>
      </c>
      <c r="D26" s="39">
        <v>4393.3999999999996</v>
      </c>
      <c r="E26" s="68">
        <f t="shared" si="0"/>
        <v>93.755868544600929</v>
      </c>
    </row>
    <row r="27" spans="1:5" ht="15.75" customHeight="1">
      <c r="A27" s="18" t="s">
        <v>63</v>
      </c>
      <c r="B27" s="19" t="s">
        <v>3</v>
      </c>
      <c r="C27" s="18">
        <v>4787.7</v>
      </c>
      <c r="D27" s="18">
        <v>4702.3999999999996</v>
      </c>
      <c r="E27" s="69">
        <f t="shared" si="0"/>
        <v>98.218351191595119</v>
      </c>
    </row>
    <row r="28" spans="1:5" ht="15.75" customHeight="1" thickBot="1">
      <c r="A28" s="16" t="s">
        <v>14</v>
      </c>
      <c r="B28" s="20"/>
      <c r="C28" s="66"/>
      <c r="D28" s="66"/>
      <c r="E28" s="32"/>
    </row>
    <row r="29" spans="1:5" ht="31.5">
      <c r="A29" s="18" t="s">
        <v>64</v>
      </c>
      <c r="B29" s="19" t="s">
        <v>3</v>
      </c>
      <c r="C29" s="18">
        <v>29058.6</v>
      </c>
      <c r="D29" s="18">
        <v>27156.3</v>
      </c>
      <c r="E29" s="69">
        <f t="shared" si="0"/>
        <v>93.45357312465157</v>
      </c>
    </row>
    <row r="30" spans="1:5" ht="15.75" customHeight="1">
      <c r="A30" s="28" t="s">
        <v>15</v>
      </c>
      <c r="B30" s="27" t="s">
        <v>11</v>
      </c>
      <c r="C30" s="65">
        <v>7056</v>
      </c>
      <c r="D30" s="65">
        <v>7056</v>
      </c>
      <c r="E30" s="70">
        <f t="shared" si="0"/>
        <v>100</v>
      </c>
    </row>
    <row r="31" spans="1:5" ht="15.75" customHeight="1" thickBot="1">
      <c r="A31" s="31" t="s">
        <v>65</v>
      </c>
      <c r="B31" s="22" t="s">
        <v>16</v>
      </c>
      <c r="C31" s="64">
        <v>103</v>
      </c>
      <c r="D31" s="64">
        <v>93</v>
      </c>
      <c r="E31" s="32">
        <f t="shared" si="0"/>
        <v>90.291262135922338</v>
      </c>
    </row>
    <row r="32" spans="1:5" ht="15.75" customHeight="1">
      <c r="A32" s="18" t="s">
        <v>17</v>
      </c>
      <c r="B32" s="23" t="s">
        <v>3</v>
      </c>
      <c r="C32" s="24">
        <v>8727.2000000000007</v>
      </c>
      <c r="D32" s="24">
        <v>8173.8</v>
      </c>
      <c r="E32" s="69">
        <f t="shared" si="0"/>
        <v>93.658905490879079</v>
      </c>
    </row>
    <row r="33" spans="1:5" ht="15.75" customHeight="1" thickBot="1">
      <c r="A33" s="16" t="s">
        <v>18</v>
      </c>
      <c r="B33" s="25" t="s">
        <v>19</v>
      </c>
      <c r="C33" s="56">
        <f>SUM(C32/C29*100)</f>
        <v>30.033105517815727</v>
      </c>
      <c r="D33" s="56">
        <f>SUM(D32/D29*100)</f>
        <v>30.099093028137119</v>
      </c>
      <c r="E33" s="32">
        <f t="shared" si="0"/>
        <v>100.2197159074417</v>
      </c>
    </row>
    <row r="34" spans="1:5" ht="31.5">
      <c r="A34" s="18" t="s">
        <v>66</v>
      </c>
      <c r="B34" s="19" t="s">
        <v>3</v>
      </c>
      <c r="C34" s="19"/>
      <c r="D34" s="19"/>
      <c r="E34" s="69"/>
    </row>
    <row r="35" spans="1:5" ht="32.25" customHeight="1" thickBot="1">
      <c r="A35" s="28" t="s">
        <v>94</v>
      </c>
      <c r="B35" s="13" t="s">
        <v>50</v>
      </c>
      <c r="C35" s="27" t="s">
        <v>20</v>
      </c>
      <c r="D35" s="27" t="s">
        <v>20</v>
      </c>
      <c r="E35" s="32"/>
    </row>
    <row r="36" spans="1:5" ht="33.75" customHeight="1">
      <c r="A36" s="18" t="s">
        <v>67</v>
      </c>
      <c r="B36" s="19" t="s">
        <v>3</v>
      </c>
      <c r="C36" s="19" t="s">
        <v>20</v>
      </c>
      <c r="D36" s="19" t="s">
        <v>20</v>
      </c>
      <c r="E36" s="69"/>
    </row>
    <row r="37" spans="1:5" ht="15.75" customHeight="1">
      <c r="A37" s="28" t="s">
        <v>22</v>
      </c>
      <c r="B37" s="13" t="s">
        <v>23</v>
      </c>
      <c r="C37" s="13" t="s">
        <v>20</v>
      </c>
      <c r="D37" s="13" t="s">
        <v>20</v>
      </c>
      <c r="E37" s="70"/>
    </row>
    <row r="38" spans="1:5" ht="15.75" customHeight="1" thickBot="1">
      <c r="A38" s="16" t="s">
        <v>21</v>
      </c>
      <c r="B38" s="25" t="s">
        <v>11</v>
      </c>
      <c r="C38" s="25" t="s">
        <v>20</v>
      </c>
      <c r="D38" s="25" t="s">
        <v>20</v>
      </c>
      <c r="E38" s="32"/>
    </row>
    <row r="39" spans="1:5" ht="15.75" customHeight="1">
      <c r="A39" s="18" t="s">
        <v>68</v>
      </c>
      <c r="B39" s="19" t="s">
        <v>3</v>
      </c>
      <c r="C39" s="18">
        <v>700</v>
      </c>
      <c r="D39" s="18">
        <v>658.1</v>
      </c>
      <c r="E39" s="69">
        <f t="shared" si="0"/>
        <v>94.01428571428572</v>
      </c>
    </row>
    <row r="40" spans="1:5" ht="15.75" customHeight="1">
      <c r="A40" s="28" t="s">
        <v>24</v>
      </c>
      <c r="B40" s="13" t="s">
        <v>3</v>
      </c>
      <c r="C40" s="14"/>
      <c r="D40" s="14"/>
      <c r="E40" s="70"/>
    </row>
    <row r="41" spans="1:5" ht="15.75" customHeight="1">
      <c r="A41" s="28" t="s">
        <v>69</v>
      </c>
      <c r="B41" s="27" t="s">
        <v>3</v>
      </c>
      <c r="C41" s="65"/>
      <c r="D41" s="65"/>
      <c r="E41" s="70"/>
    </row>
    <row r="42" spans="1:5" ht="15.75" customHeight="1">
      <c r="A42" s="28" t="s">
        <v>70</v>
      </c>
      <c r="B42" s="27" t="s">
        <v>3</v>
      </c>
      <c r="C42" s="65"/>
      <c r="D42" s="65"/>
      <c r="E42" s="70"/>
    </row>
    <row r="43" spans="1:5" ht="15.75" customHeight="1">
      <c r="A43" s="28" t="s">
        <v>71</v>
      </c>
      <c r="B43" s="27" t="s">
        <v>16</v>
      </c>
      <c r="C43" s="65"/>
      <c r="D43" s="65"/>
      <c r="E43" s="70"/>
    </row>
    <row r="44" spans="1:5" ht="15.75" customHeight="1">
      <c r="A44" s="28" t="s">
        <v>72</v>
      </c>
      <c r="B44" s="27" t="s">
        <v>3</v>
      </c>
      <c r="C44" s="65"/>
      <c r="D44" s="65"/>
      <c r="E44" s="70"/>
    </row>
    <row r="45" spans="1:5" ht="15.75" customHeight="1">
      <c r="A45" s="80" t="s">
        <v>102</v>
      </c>
      <c r="B45" s="13" t="s">
        <v>50</v>
      </c>
      <c r="C45" s="65"/>
      <c r="D45" s="65"/>
      <c r="E45" s="70"/>
    </row>
    <row r="46" spans="1:5" ht="33" customHeight="1" thickBot="1">
      <c r="A46" s="81"/>
      <c r="B46" s="25" t="s">
        <v>103</v>
      </c>
      <c r="C46" s="32"/>
      <c r="D46" s="32"/>
      <c r="E46" s="32"/>
    </row>
    <row r="47" spans="1:5" ht="15.75" customHeight="1">
      <c r="A47" s="18" t="s">
        <v>25</v>
      </c>
      <c r="B47" s="23" t="s">
        <v>3</v>
      </c>
      <c r="C47" s="24">
        <v>1927.9</v>
      </c>
      <c r="D47" s="24">
        <v>270.39999999999998</v>
      </c>
      <c r="E47" s="69">
        <f t="shared" si="0"/>
        <v>14.025623735670937</v>
      </c>
    </row>
    <row r="48" spans="1:5" ht="15.75" customHeight="1">
      <c r="A48" s="28" t="s">
        <v>95</v>
      </c>
      <c r="B48" s="13" t="s">
        <v>3</v>
      </c>
      <c r="C48" s="14">
        <v>1700</v>
      </c>
      <c r="D48" s="13" t="s">
        <v>20</v>
      </c>
      <c r="E48" s="70"/>
    </row>
    <row r="49" spans="1:5" ht="15.75" customHeight="1">
      <c r="A49" s="28" t="s">
        <v>73</v>
      </c>
      <c r="B49" s="13" t="s">
        <v>50</v>
      </c>
      <c r="C49" s="33"/>
      <c r="D49" s="33"/>
      <c r="E49" s="70"/>
    </row>
    <row r="50" spans="1:5" ht="15.75" customHeight="1">
      <c r="A50" s="28" t="s">
        <v>27</v>
      </c>
      <c r="B50" s="13" t="s">
        <v>11</v>
      </c>
      <c r="C50" s="34"/>
      <c r="D50" s="34"/>
      <c r="E50" s="70"/>
    </row>
    <row r="51" spans="1:5" ht="15.75" customHeight="1">
      <c r="A51" s="28" t="s">
        <v>28</v>
      </c>
      <c r="B51" s="13" t="s">
        <v>3</v>
      </c>
      <c r="C51" s="34"/>
      <c r="D51" s="34"/>
      <c r="E51" s="70"/>
    </row>
    <row r="52" spans="1:5" ht="15.75" customHeight="1">
      <c r="A52" s="28" t="s">
        <v>74</v>
      </c>
      <c r="B52" s="13" t="s">
        <v>50</v>
      </c>
      <c r="C52" s="33"/>
      <c r="D52" s="33"/>
      <c r="E52" s="70"/>
    </row>
    <row r="53" spans="1:5" ht="15.75" customHeight="1">
      <c r="A53" s="28" t="s">
        <v>29</v>
      </c>
      <c r="B53" s="13" t="s">
        <v>30</v>
      </c>
      <c r="C53" s="34"/>
      <c r="D53" s="34"/>
      <c r="E53" s="70"/>
    </row>
    <row r="54" spans="1:5" ht="15.75" customHeight="1">
      <c r="A54" s="28" t="s">
        <v>31</v>
      </c>
      <c r="B54" s="13" t="s">
        <v>30</v>
      </c>
      <c r="C54" s="34"/>
      <c r="D54" s="34"/>
      <c r="E54" s="70"/>
    </row>
    <row r="55" spans="1:5" ht="15.75" customHeight="1">
      <c r="A55" s="28" t="s">
        <v>27</v>
      </c>
      <c r="B55" s="13" t="s">
        <v>12</v>
      </c>
      <c r="C55" s="34"/>
      <c r="D55" s="34"/>
      <c r="E55" s="70"/>
    </row>
    <row r="56" spans="1:5" ht="15.75" customHeight="1">
      <c r="A56" s="28" t="s">
        <v>29</v>
      </c>
      <c r="B56" s="13" t="s">
        <v>11</v>
      </c>
      <c r="C56" s="34"/>
      <c r="D56" s="34"/>
      <c r="E56" s="70"/>
    </row>
    <row r="57" spans="1:5" ht="15.75" customHeight="1">
      <c r="A57" s="28" t="s">
        <v>31</v>
      </c>
      <c r="B57" s="13" t="s">
        <v>11</v>
      </c>
      <c r="C57" s="34"/>
      <c r="D57" s="34"/>
      <c r="E57" s="70"/>
    </row>
    <row r="58" spans="1:5" ht="15.75" customHeight="1">
      <c r="A58" s="28" t="s">
        <v>28</v>
      </c>
      <c r="B58" s="13" t="s">
        <v>3</v>
      </c>
      <c r="C58" s="34"/>
      <c r="D58" s="34"/>
      <c r="E58" s="70"/>
    </row>
    <row r="59" spans="1:5" ht="15.75" customHeight="1">
      <c r="A59" s="28" t="s">
        <v>29</v>
      </c>
      <c r="B59" s="13" t="s">
        <v>3</v>
      </c>
      <c r="C59" s="14"/>
      <c r="D59" s="14"/>
      <c r="E59" s="70"/>
    </row>
    <row r="60" spans="1:5" ht="15.75" customHeight="1">
      <c r="A60" s="28" t="s">
        <v>31</v>
      </c>
      <c r="B60" s="13" t="s">
        <v>3</v>
      </c>
      <c r="C60" s="14"/>
      <c r="D60" s="14"/>
      <c r="E60" s="70"/>
    </row>
    <row r="61" spans="1:5" ht="15.75" customHeight="1">
      <c r="A61" s="28" t="s">
        <v>32</v>
      </c>
      <c r="B61" s="13" t="s">
        <v>3</v>
      </c>
      <c r="C61" s="14"/>
      <c r="D61" s="14"/>
      <c r="E61" s="70"/>
    </row>
    <row r="62" spans="1:5" ht="15.75" customHeight="1">
      <c r="A62" s="28" t="s">
        <v>33</v>
      </c>
      <c r="B62" s="13" t="s">
        <v>3</v>
      </c>
      <c r="C62" s="27">
        <v>57</v>
      </c>
      <c r="D62" s="14">
        <v>50.3</v>
      </c>
      <c r="E62" s="70">
        <f t="shared" si="0"/>
        <v>88.245614035087712</v>
      </c>
    </row>
    <row r="63" spans="1:5" ht="30.75" customHeight="1">
      <c r="A63" s="28" t="s">
        <v>75</v>
      </c>
      <c r="B63" s="27" t="s">
        <v>3</v>
      </c>
      <c r="C63" s="27">
        <v>170.9</v>
      </c>
      <c r="D63" s="27">
        <v>220.1</v>
      </c>
      <c r="E63" s="70">
        <f t="shared" si="0"/>
        <v>128.78876535985958</v>
      </c>
    </row>
    <row r="64" spans="1:5" ht="47.25" customHeight="1">
      <c r="A64" s="28" t="s">
        <v>77</v>
      </c>
      <c r="B64" s="27" t="s">
        <v>3</v>
      </c>
      <c r="C64" s="65"/>
      <c r="D64" s="65"/>
      <c r="E64" s="70"/>
    </row>
    <row r="65" spans="1:5" ht="15.75" customHeight="1" thickBot="1">
      <c r="A65" s="16" t="s">
        <v>76</v>
      </c>
      <c r="B65" s="20" t="s">
        <v>3</v>
      </c>
      <c r="C65" s="66"/>
      <c r="D65" s="66"/>
      <c r="E65" s="32"/>
    </row>
    <row r="66" spans="1:5" ht="15.75" customHeight="1">
      <c r="A66" s="18" t="s">
        <v>34</v>
      </c>
      <c r="B66" s="23" t="s">
        <v>3</v>
      </c>
      <c r="C66" s="24">
        <v>12442.2</v>
      </c>
      <c r="D66" s="24">
        <v>9629.7999999999993</v>
      </c>
      <c r="E66" s="69">
        <f t="shared" si="0"/>
        <v>77.396280400572238</v>
      </c>
    </row>
    <row r="67" spans="1:5" ht="15.75" customHeight="1">
      <c r="A67" s="28" t="s">
        <v>78</v>
      </c>
      <c r="B67" s="27" t="s">
        <v>3</v>
      </c>
      <c r="C67" s="65">
        <v>6631.5</v>
      </c>
      <c r="D67" s="65">
        <v>4558.8999999999996</v>
      </c>
      <c r="E67" s="70">
        <f t="shared" si="0"/>
        <v>68.746135866696818</v>
      </c>
    </row>
    <row r="68" spans="1:5" ht="15.75" customHeight="1">
      <c r="A68" s="28" t="s">
        <v>35</v>
      </c>
      <c r="B68" s="13" t="s">
        <v>3</v>
      </c>
      <c r="C68" s="14">
        <v>1989.6</v>
      </c>
      <c r="D68" s="14">
        <v>1368.5</v>
      </c>
      <c r="E68" s="70">
        <f t="shared" si="0"/>
        <v>68.782669883393652</v>
      </c>
    </row>
    <row r="69" spans="1:5" ht="15.75" customHeight="1">
      <c r="A69" s="28" t="s">
        <v>79</v>
      </c>
      <c r="B69" s="27" t="s">
        <v>16</v>
      </c>
      <c r="C69" s="65">
        <v>10</v>
      </c>
      <c r="D69" s="65">
        <v>10</v>
      </c>
      <c r="E69" s="70">
        <f t="shared" si="0"/>
        <v>100</v>
      </c>
    </row>
    <row r="70" spans="1:5" ht="15.75" customHeight="1">
      <c r="A70" s="28" t="s">
        <v>36</v>
      </c>
      <c r="B70" s="13" t="s">
        <v>3</v>
      </c>
      <c r="C70" s="14"/>
      <c r="D70" s="14"/>
      <c r="E70" s="70"/>
    </row>
    <row r="71" spans="1:5" ht="33.75" customHeight="1">
      <c r="A71" s="12" t="s">
        <v>80</v>
      </c>
      <c r="B71" s="15" t="s">
        <v>9</v>
      </c>
      <c r="C71" s="35"/>
      <c r="D71" s="65"/>
      <c r="E71" s="70"/>
    </row>
    <row r="72" spans="1:5" ht="32.25" customHeight="1" thickBot="1">
      <c r="A72" s="21" t="s">
        <v>81</v>
      </c>
      <c r="B72" s="22" t="s">
        <v>11</v>
      </c>
      <c r="C72" s="64"/>
      <c r="D72" s="64"/>
      <c r="E72" s="32"/>
    </row>
    <row r="73" spans="1:5" ht="15.75" customHeight="1">
      <c r="A73" s="18" t="s">
        <v>82</v>
      </c>
      <c r="B73" s="19" t="s">
        <v>3</v>
      </c>
      <c r="C73" s="18">
        <v>10806.6</v>
      </c>
      <c r="D73" s="18">
        <v>9591.7000000000007</v>
      </c>
      <c r="E73" s="69">
        <f t="shared" si="0"/>
        <v>88.757796161604958</v>
      </c>
    </row>
    <row r="74" spans="1:5" ht="15.75" customHeight="1">
      <c r="A74" s="28" t="s">
        <v>83</v>
      </c>
      <c r="B74" s="27" t="s">
        <v>3</v>
      </c>
      <c r="C74" s="65">
        <v>7483.8</v>
      </c>
      <c r="D74" s="65">
        <v>6178.5</v>
      </c>
      <c r="E74" s="70">
        <f t="shared" ref="E74:E89" si="2">SUM(D74/C74*100)</f>
        <v>82.558325984125716</v>
      </c>
    </row>
    <row r="75" spans="1:5" ht="15.75" customHeight="1">
      <c r="A75" s="28" t="s">
        <v>39</v>
      </c>
      <c r="B75" s="13" t="s">
        <v>3</v>
      </c>
      <c r="C75" s="14">
        <v>2052.6999999999998</v>
      </c>
      <c r="D75" s="14">
        <v>1729.8</v>
      </c>
      <c r="E75" s="70">
        <f t="shared" si="2"/>
        <v>84.269498709017398</v>
      </c>
    </row>
    <row r="76" spans="1:5" ht="33" customHeight="1" thickBot="1">
      <c r="A76" s="31" t="s">
        <v>84</v>
      </c>
      <c r="B76" s="22" t="s">
        <v>16</v>
      </c>
      <c r="C76" s="64">
        <v>13</v>
      </c>
      <c r="D76" s="64">
        <v>13</v>
      </c>
      <c r="E76" s="32">
        <f t="shared" si="2"/>
        <v>100</v>
      </c>
    </row>
    <row r="77" spans="1:5" ht="15.75" customHeight="1" thickBot="1">
      <c r="A77" s="36" t="s">
        <v>37</v>
      </c>
      <c r="B77" s="37" t="s">
        <v>38</v>
      </c>
      <c r="C77" s="38" t="s">
        <v>20</v>
      </c>
      <c r="D77" s="38" t="s">
        <v>20</v>
      </c>
      <c r="E77" s="68"/>
    </row>
    <row r="78" spans="1:5" ht="15.75" customHeight="1" thickBot="1">
      <c r="A78" s="39" t="s">
        <v>40</v>
      </c>
      <c r="B78" s="37" t="s">
        <v>3</v>
      </c>
      <c r="C78" s="58">
        <f>SUM(C9+C10+C27+C29+C32+C39+C47+C66+C73)</f>
        <v>77174.8</v>
      </c>
      <c r="D78" s="58">
        <f>SUM(D9+D10+D27+D29+D32+D39+D47+D66+D73)</f>
        <v>69197.7</v>
      </c>
      <c r="E78" s="68">
        <f t="shared" si="2"/>
        <v>89.663594852205634</v>
      </c>
    </row>
    <row r="79" spans="1:5" ht="15.75" customHeight="1">
      <c r="A79" s="18" t="s">
        <v>44</v>
      </c>
      <c r="B79" s="23" t="s">
        <v>42</v>
      </c>
      <c r="C79" s="24">
        <v>4946.7</v>
      </c>
      <c r="D79" s="24">
        <v>8176.2</v>
      </c>
      <c r="E79" s="69">
        <f t="shared" si="2"/>
        <v>165.28594820789618</v>
      </c>
    </row>
    <row r="80" spans="1:5" ht="15.75" customHeight="1" thickBot="1">
      <c r="A80" s="16" t="s">
        <v>45</v>
      </c>
      <c r="B80" s="25" t="s">
        <v>11</v>
      </c>
      <c r="C80" s="26"/>
      <c r="D80" s="26"/>
      <c r="E80" s="32"/>
    </row>
    <row r="81" spans="1:5" ht="15.75" customHeight="1" thickBot="1">
      <c r="A81" s="43" t="s">
        <v>46</v>
      </c>
      <c r="B81" s="44" t="s">
        <v>19</v>
      </c>
      <c r="C81" s="60">
        <f>SUM(C79/C78*100)</f>
        <v>6.409734783893188</v>
      </c>
      <c r="D81" s="60">
        <f>SUM(D79/D78*100)</f>
        <v>11.815710637781313</v>
      </c>
      <c r="E81" s="68">
        <f t="shared" si="2"/>
        <v>184.34008638661032</v>
      </c>
    </row>
    <row r="82" spans="1:5" ht="15.75" customHeight="1" thickBot="1">
      <c r="A82" s="18" t="s">
        <v>85</v>
      </c>
      <c r="B82" s="19" t="s">
        <v>3</v>
      </c>
      <c r="C82" s="54">
        <f>SUM(C78:C79)</f>
        <v>82121.5</v>
      </c>
      <c r="D82" s="54">
        <f>SUM(D78:D79)</f>
        <v>77373.899999999994</v>
      </c>
      <c r="E82" s="68">
        <f t="shared" si="2"/>
        <v>94.218809934061113</v>
      </c>
    </row>
    <row r="83" spans="1:5" ht="15.75" customHeight="1">
      <c r="A83" s="18" t="s">
        <v>86</v>
      </c>
      <c r="B83" s="23" t="s">
        <v>49</v>
      </c>
      <c r="C83" s="54">
        <f>SUM(C84:C87)</f>
        <v>3672.7</v>
      </c>
      <c r="D83" s="54">
        <f>SUM(D84:D87)</f>
        <v>3464.6</v>
      </c>
      <c r="E83" s="69">
        <f t="shared" si="2"/>
        <v>94.333868815857542</v>
      </c>
    </row>
    <row r="84" spans="1:5" ht="15.75" customHeight="1">
      <c r="A84" s="12" t="s">
        <v>87</v>
      </c>
      <c r="B84" s="13" t="s">
        <v>50</v>
      </c>
      <c r="C84" s="65">
        <v>2600</v>
      </c>
      <c r="D84" s="65">
        <v>2448.6999999999998</v>
      </c>
      <c r="E84" s="70">
        <f t="shared" si="2"/>
        <v>94.180769230769229</v>
      </c>
    </row>
    <row r="85" spans="1:5" ht="33" customHeight="1">
      <c r="A85" s="28" t="s">
        <v>96</v>
      </c>
      <c r="B85" s="13" t="s">
        <v>50</v>
      </c>
      <c r="C85" s="65"/>
      <c r="D85" s="65"/>
      <c r="E85" s="70"/>
    </row>
    <row r="86" spans="1:5" ht="15.75" customHeight="1">
      <c r="A86" s="28" t="s">
        <v>88</v>
      </c>
      <c r="B86" s="13" t="s">
        <v>50</v>
      </c>
      <c r="C86" s="65">
        <v>1044.7</v>
      </c>
      <c r="D86" s="65">
        <v>997.3</v>
      </c>
      <c r="E86" s="70">
        <f t="shared" si="2"/>
        <v>95.462812290609733</v>
      </c>
    </row>
    <row r="87" spans="1:5" ht="15.75" customHeight="1" thickBot="1">
      <c r="A87" s="16" t="s">
        <v>97</v>
      </c>
      <c r="B87" s="25"/>
      <c r="C87" s="26">
        <v>28</v>
      </c>
      <c r="D87" s="26">
        <v>18.600000000000001</v>
      </c>
      <c r="E87" s="32">
        <f t="shared" si="2"/>
        <v>66.428571428571431</v>
      </c>
    </row>
    <row r="88" spans="1:5" ht="15.75" customHeight="1" thickBot="1">
      <c r="A88" s="39" t="s">
        <v>52</v>
      </c>
      <c r="B88" s="37" t="s">
        <v>11</v>
      </c>
      <c r="C88" s="62">
        <f>SUM(C78/C83)</f>
        <v>21.013096631905686</v>
      </c>
      <c r="D88" s="62">
        <f>SUM(D78/D83)</f>
        <v>19.972781850718697</v>
      </c>
      <c r="E88" s="68">
        <f t="shared" si="2"/>
        <v>95.049207646970956</v>
      </c>
    </row>
    <row r="89" spans="1:5" ht="15.75" customHeight="1" thickBot="1">
      <c r="A89" s="43" t="s">
        <v>89</v>
      </c>
      <c r="B89" s="49" t="s">
        <v>11</v>
      </c>
      <c r="C89" s="63">
        <f>SUM(C82/C83)</f>
        <v>22.359980395894031</v>
      </c>
      <c r="D89" s="71">
        <f>SUM(D82/D83)</f>
        <v>22.33270796051492</v>
      </c>
      <c r="E89" s="72">
        <f t="shared" si="2"/>
        <v>99.878030146287074</v>
      </c>
    </row>
    <row r="90" spans="1:5">
      <c r="A90" s="5"/>
      <c r="B90" s="5"/>
      <c r="C90" s="52"/>
      <c r="D90" s="52"/>
      <c r="E90" s="5"/>
    </row>
    <row r="91" spans="1:5" ht="15.75">
      <c r="A91" s="7" t="s">
        <v>104</v>
      </c>
      <c r="B91" s="8"/>
      <c r="C91" s="8" t="s">
        <v>105</v>
      </c>
      <c r="D91" s="4"/>
      <c r="E91" s="4"/>
    </row>
    <row r="92" spans="1:5" ht="15.75">
      <c r="A92" s="9"/>
      <c r="B92" s="8"/>
      <c r="C92" s="8"/>
      <c r="D92" s="4"/>
      <c r="E92" s="4"/>
    </row>
    <row r="93" spans="1:5" ht="15.75">
      <c r="A93" s="7" t="s">
        <v>91</v>
      </c>
      <c r="B93" s="8"/>
      <c r="C93" s="8" t="s">
        <v>98</v>
      </c>
      <c r="D93" s="4"/>
      <c r="E93" s="4"/>
    </row>
    <row r="94" spans="1:5" ht="15.75">
      <c r="C94" s="8" t="s">
        <v>90</v>
      </c>
    </row>
  </sheetData>
  <mergeCells count="9">
    <mergeCell ref="A45:A46"/>
    <mergeCell ref="D6:D7"/>
    <mergeCell ref="A1:E1"/>
    <mergeCell ref="A2:E2"/>
    <mergeCell ref="A3:E3"/>
    <mergeCell ref="A4:E4"/>
    <mergeCell ref="A6:A7"/>
    <mergeCell ref="B6:B7"/>
    <mergeCell ref="E6:E7"/>
  </mergeCells>
  <printOptions horizontalCentered="1" verticalCentered="1"/>
  <pageMargins left="0.51181102362204722" right="0.31496062992125984" top="0.39370078740157483" bottom="0.39370078740157483" header="0" footer="0"/>
  <pageSetup paperSize="9" scale="90" fitToWidth="2" fitToHeight="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Вода</vt:lpstr>
      <vt:lpstr>Стоки</vt:lpstr>
      <vt:lpstr>Вода!Область_печати</vt:lpstr>
      <vt:lpstr>Стоки!Область_печати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2015-03-05T09:42:05Z</dcterms:modified>
</cp:coreProperties>
</file>