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ФАКТИЧЕСКАЯ СЕБЕСТ ВОДА 2017" sheetId="5" r:id="rId1"/>
    <sheet name="ФАКТИЧЕСКАЯ СЕБЕСТ. СТОКИ 2017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4Excel_BuiltIn_Print_Area_59_67_1" localSheetId="0">#REF!</definedName>
    <definedName name="_4Excel_BuiltIn_Print_Area_59_67_1">#REF!</definedName>
    <definedName name="_8Excel_BuiltIn_Print_Area_59_74_1" localSheetId="0">#REF!</definedName>
    <definedName name="_8Excel_BuiltIn_Print_Area_59_74_1">#REF!</definedName>
    <definedName name="_Pi1" localSheetId="0">#N/A</definedName>
    <definedName name="_Pi1" localSheetId="1">#N/A</definedName>
    <definedName name="_Pi1">#N/A</definedName>
    <definedName name="_Pi2" localSheetId="0">#N/A</definedName>
    <definedName name="_Pi2" localSheetId="1">#N/A</definedName>
    <definedName name="_Pi2">#N/A</definedName>
    <definedName name="_Pi3" localSheetId="0">#N/A</definedName>
    <definedName name="_Pi3" localSheetId="1">#N/A</definedName>
    <definedName name="_Pi3">#N/A</definedName>
    <definedName name="_Pi4" localSheetId="0">#N/A</definedName>
    <definedName name="_Pi4" localSheetId="1">#N/A</definedName>
    <definedName name="_Pi4">#N/A</definedName>
    <definedName name="_Pi5" localSheetId="0">#N/A</definedName>
    <definedName name="_Pi5" localSheetId="1">#N/A</definedName>
    <definedName name="_Pi5">#N/A</definedName>
    <definedName name="asds" localSheetId="0">#N/A</definedName>
    <definedName name="asds" localSheetId="1">#N/A</definedName>
    <definedName name="asds">#N/A</definedName>
    <definedName name="asds_10" localSheetId="0">'ФАКТИЧЕСКАЯ СЕБЕСТ ВОДА 2017'!asds</definedName>
    <definedName name="asds_10" localSheetId="1">'ФАКТИЧЕСКАЯ СЕБЕСТ. СТОКИ 2017'!asds</definedName>
    <definedName name="asds_10">[0]!asds</definedName>
    <definedName name="asds_14" localSheetId="0">'ФАКТИЧЕСКАЯ СЕБЕСТ ВОДА 2017'!asds</definedName>
    <definedName name="asds_14" localSheetId="1">'ФАКТИЧЕСКАЯ СЕБЕСТ. СТОКИ 2017'!asds</definedName>
    <definedName name="asds_14">[0]!asds</definedName>
    <definedName name="asds_15" localSheetId="0">'ФАКТИЧЕСКАЯ СЕБЕСТ ВОДА 2017'!asds</definedName>
    <definedName name="asds_15" localSheetId="1">'ФАКТИЧЕСКАЯ СЕБЕСТ. СТОКИ 2017'!asds</definedName>
    <definedName name="asds_15">[0]!asds</definedName>
    <definedName name="asds_16" localSheetId="0">'ФАКТИЧЕСКАЯ СЕБЕСТ ВОДА 2017'!asds</definedName>
    <definedName name="asds_16" localSheetId="1">'ФАКТИЧЕСКАЯ СЕБЕСТ. СТОКИ 2017'!asds</definedName>
    <definedName name="asds_16">[0]!asds</definedName>
    <definedName name="asds_2" localSheetId="0">'ФАКТИЧЕСКАЯ СЕБЕСТ ВОДА 2017'!asds</definedName>
    <definedName name="asds_2" localSheetId="1">'ФАКТИЧЕСКАЯ СЕБЕСТ. СТОКИ 2017'!asds</definedName>
    <definedName name="asds_2">[0]!asds</definedName>
    <definedName name="CY">[1]Титул!$M$2</definedName>
    <definedName name="CY_10">[2]Титул!$M$2</definedName>
    <definedName name="CY_14">[2]Титул!$M$2</definedName>
    <definedName name="CY_15">[2]Титул!$M$2</definedName>
    <definedName name="CY_16">[2]Титул!$M$2</definedName>
    <definedName name="CY_2">[2]Титул!$M$2</definedName>
    <definedName name="CY_74">[3]Список!$J$2</definedName>
    <definedName name="CY_75">[3]Список!$J$2</definedName>
    <definedName name="dfhf">[3]Список!$J$2</definedName>
    <definedName name="end_chart" localSheetId="0">#N/A</definedName>
    <definedName name="end_chart" localSheetId="1">#N/A</definedName>
    <definedName name="end_chart">#N/A</definedName>
    <definedName name="end_chart_10" localSheetId="0">'ФАКТИЧЕСКАЯ СЕБЕСТ ВОДА 2017'!end_chart</definedName>
    <definedName name="end_chart_10" localSheetId="1">'ФАКТИЧЕСКАЯ СЕБЕСТ. СТОКИ 2017'!end_chart</definedName>
    <definedName name="end_chart_10">[0]!end_chart</definedName>
    <definedName name="end_chart_14" localSheetId="0">'ФАКТИЧЕСКАЯ СЕБЕСТ ВОДА 2017'!end_chart</definedName>
    <definedName name="end_chart_14" localSheetId="1">'ФАКТИЧЕСКАЯ СЕБЕСТ. СТОКИ 2017'!end_chart</definedName>
    <definedName name="end_chart_14">[0]!end_chart</definedName>
    <definedName name="end_chart_15" localSheetId="0">'ФАКТИЧЕСКАЯ СЕБЕСТ ВОДА 2017'!end_chart</definedName>
    <definedName name="end_chart_15" localSheetId="1">'ФАКТИЧЕСКАЯ СЕБЕСТ. СТОКИ 2017'!end_chart</definedName>
    <definedName name="end_chart_15">[0]!end_chart</definedName>
    <definedName name="end_chart_16" localSheetId="0">'ФАКТИЧЕСКАЯ СЕБЕСТ ВОДА 2017'!end_chart</definedName>
    <definedName name="end_chart_16" localSheetId="1">'ФАКТИЧЕСКАЯ СЕБЕСТ. СТОКИ 2017'!end_chart</definedName>
    <definedName name="end_chart_16">[0]!end_chart</definedName>
    <definedName name="end_chart_2" localSheetId="0">'ФАКТИЧЕСКАЯ СЕБЕСТ ВОДА 2017'!end_chart</definedName>
    <definedName name="end_chart_2" localSheetId="1">'ФАКТИЧЕСКАЯ СЕБЕСТ. СТОКИ 2017'!end_chart</definedName>
    <definedName name="end_chart_2">[0]!end_chart</definedName>
    <definedName name="end_tabl" localSheetId="0">#N/A</definedName>
    <definedName name="end_tabl" localSheetId="1">#N/A</definedName>
    <definedName name="end_tabl">#N/A</definedName>
    <definedName name="end_tabl_10" localSheetId="0">'ФАКТИЧЕСКАЯ СЕБЕСТ ВОДА 2017'!end_tabl</definedName>
    <definedName name="end_tabl_10" localSheetId="1">'ФАКТИЧЕСКАЯ СЕБЕСТ. СТОКИ 2017'!end_tabl</definedName>
    <definedName name="end_tabl_10">[0]!end_tabl</definedName>
    <definedName name="end_tabl_14" localSheetId="0">'ФАКТИЧЕСКАЯ СЕБЕСТ ВОДА 2017'!end_tabl</definedName>
    <definedName name="end_tabl_14" localSheetId="1">'ФАКТИЧЕСКАЯ СЕБЕСТ. СТОКИ 2017'!end_tabl</definedName>
    <definedName name="end_tabl_14">[0]!end_tabl</definedName>
    <definedName name="end_tabl_15" localSheetId="0">'ФАКТИЧЕСКАЯ СЕБЕСТ ВОДА 2017'!end_tabl</definedName>
    <definedName name="end_tabl_15" localSheetId="1">'ФАКТИЧЕСКАЯ СЕБЕСТ. СТОКИ 2017'!end_tabl</definedName>
    <definedName name="end_tabl_15">[0]!end_tabl</definedName>
    <definedName name="end_tabl_16" localSheetId="0">'ФАКТИЧЕСКАЯ СЕБЕСТ ВОДА 2017'!end_tabl</definedName>
    <definedName name="end_tabl_16" localSheetId="1">'ФАКТИЧЕСКАЯ СЕБЕСТ. СТОКИ 2017'!end_tabl</definedName>
    <definedName name="end_tabl_16">[0]!end_tabl</definedName>
    <definedName name="end_tabl_2" localSheetId="0">'ФАКТИЧЕСКАЯ СЕБЕСТ ВОДА 2017'!end_tabl</definedName>
    <definedName name="end_tabl_2" localSheetId="1">'ФАКТИЧЕСКАЯ СЕБЕСТ. СТОКИ 2017'!end_tabl</definedName>
    <definedName name="end_tabl_2">[0]!end_tabl</definedName>
    <definedName name="Excel_BuiltIn__FilterDatabase" localSheetId="0">#REF!</definedName>
    <definedName name="Excel_BuiltIn__FilterDatabase">#REF!</definedName>
    <definedName name="Excel_BuiltIn_Print_Area_15" localSheetId="0">'[4]распределение январь по бухг.'!#REF!</definedName>
    <definedName name="Excel_BuiltIn_Print_Area_15">'[4]распределение январь по бухг.'!#REF!</definedName>
    <definedName name="Excel_BuiltIn_Print_Area_21" localSheetId="0">[4]расшифровка!#REF!</definedName>
    <definedName name="Excel_BuiltIn_Print_Area_21">[4]расшифровка!#REF!</definedName>
    <definedName name="Excel_BuiltIn_Print_Area_22" localSheetId="0">'[4]ЗП и резервы'!#REF!</definedName>
    <definedName name="Excel_BuiltIn_Print_Area_22">'[4]ЗП и резервы'!#REF!</definedName>
    <definedName name="Excel_BuiltIn_Print_Area_4" localSheetId="0">[5]Прибыль1!#REF!</definedName>
    <definedName name="Excel_BuiltIn_Print_Area_4">[5]Прибыль1!#REF!</definedName>
    <definedName name="Excel_BuiltIn_Print_Area_5" localSheetId="0">#REF!</definedName>
    <definedName name="Excel_BuiltIn_Print_Area_5">#REF!</definedName>
    <definedName name="Excel_BuiltIn_Print_Area_59" localSheetId="0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0">#N/A</definedName>
    <definedName name="ff" localSheetId="1">#N/A</definedName>
    <definedName name="ff">#N/A</definedName>
    <definedName name="ff_10" localSheetId="0">'ФАКТИЧЕСКАЯ СЕБЕСТ ВОДА 2017'!ff</definedName>
    <definedName name="ff_10" localSheetId="1">'ФАКТИЧЕСКАЯ СЕБЕСТ. СТОКИ 2017'!ff</definedName>
    <definedName name="ff_10">[0]!ff</definedName>
    <definedName name="ff_14" localSheetId="0">'ФАКТИЧЕСКАЯ СЕБЕСТ ВОДА 2017'!ff</definedName>
    <definedName name="ff_14" localSheetId="1">'ФАКТИЧЕСКАЯ СЕБЕСТ. СТОКИ 2017'!ff</definedName>
    <definedName name="ff_14">[0]!ff</definedName>
    <definedName name="ff_15" localSheetId="0">'ФАКТИЧЕСКАЯ СЕБЕСТ ВОДА 2017'!ff</definedName>
    <definedName name="ff_15" localSheetId="1">'ФАКТИЧЕСКАЯ СЕБЕСТ. СТОКИ 2017'!ff</definedName>
    <definedName name="ff_15">[0]!ff</definedName>
    <definedName name="ff_16" localSheetId="0">'ФАКТИЧЕСКАЯ СЕБЕСТ ВОДА 2017'!ff</definedName>
    <definedName name="ff_16" localSheetId="1">'ФАКТИЧЕСКАЯ СЕБЕСТ. СТОКИ 2017'!ff</definedName>
    <definedName name="ff_16">[0]!ff</definedName>
    <definedName name="ff_2" localSheetId="0">'ФАКТИЧЕСКАЯ СЕБЕСТ ВОДА 2017'!ff</definedName>
    <definedName name="ff_2" localSheetId="1">'ФАКТИЧЕСКАЯ СЕБЕСТ. СТОКИ 2017'!ff</definedName>
    <definedName name="ff_2">[0]!ff</definedName>
    <definedName name="fsF">[3]Список!$J$2</definedName>
    <definedName name="ggg" localSheetId="0">#N/A</definedName>
    <definedName name="ggg" localSheetId="1">#N/A</definedName>
    <definedName name="ggg">#N/A</definedName>
    <definedName name="ggg_10" localSheetId="0">'ФАКТИЧЕСКАЯ СЕБЕСТ ВОДА 2017'!ggg</definedName>
    <definedName name="ggg_10" localSheetId="1">'ФАКТИЧЕСКАЯ СЕБЕСТ. СТОКИ 2017'!ggg</definedName>
    <definedName name="ggg_10">[0]!ggg</definedName>
    <definedName name="ggg_14" localSheetId="0">'ФАКТИЧЕСКАЯ СЕБЕСТ ВОДА 2017'!ggg</definedName>
    <definedName name="ggg_14" localSheetId="1">'ФАКТИЧЕСКАЯ СЕБЕСТ. СТОКИ 2017'!ggg</definedName>
    <definedName name="ggg_14">[0]!ggg</definedName>
    <definedName name="ggg_15" localSheetId="0">'ФАКТИЧЕСКАЯ СЕБЕСТ ВОДА 2017'!ggg</definedName>
    <definedName name="ggg_15" localSheetId="1">'ФАКТИЧЕСКАЯ СЕБЕСТ. СТОКИ 2017'!ggg</definedName>
    <definedName name="ggg_15">[0]!ggg</definedName>
    <definedName name="ggg_16" localSheetId="0">'ФАКТИЧЕСКАЯ СЕБЕСТ ВОДА 2017'!ggg</definedName>
    <definedName name="ggg_16" localSheetId="1">'ФАКТИЧЕСКАЯ СЕБЕСТ. СТОКИ 2017'!ggg</definedName>
    <definedName name="ggg_16">[0]!ggg</definedName>
    <definedName name="ggg_2" localSheetId="0">'ФАКТИЧЕСКАЯ СЕБЕСТ ВОДА 2017'!ggg</definedName>
    <definedName name="ggg_2" localSheetId="1">'ФАКТИЧЕСКАЯ СЕБЕСТ. СТОКИ 2017'!ggg</definedName>
    <definedName name="ggg_2">[0]!ggg</definedName>
    <definedName name="kind_of_activity">[6]TEHSHEET!$B$19:$B$23</definedName>
    <definedName name="Pi1_1" localSheetId="0">'ФАКТИЧЕСКАЯ СЕБЕСТ ВОДА 2017'!_Pi1</definedName>
    <definedName name="Pi1_1" localSheetId="1">'ФАКТИЧЕСКАЯ СЕБЕСТ. СТОКИ 2017'!_Pi1</definedName>
    <definedName name="Pi1_1">[0]!_Pi1</definedName>
    <definedName name="Pi1_10" localSheetId="0">'ФАКТИЧЕСКАЯ СЕБЕСТ ВОДА 2017'!_Pi1</definedName>
    <definedName name="Pi1_10" localSheetId="1">'ФАКТИЧЕСКАЯ СЕБЕСТ. СТОКИ 2017'!_Pi1</definedName>
    <definedName name="Pi1_10">[0]!_Pi1</definedName>
    <definedName name="Pi1_11" localSheetId="0">'ФАКТИЧЕСКАЯ СЕБЕСТ ВОДА 2017'!_Pi1</definedName>
    <definedName name="Pi1_11" localSheetId="1">'ФАКТИЧЕСКАЯ СЕБЕСТ. СТОКИ 2017'!_Pi1</definedName>
    <definedName name="Pi1_11">[0]!_Pi1</definedName>
    <definedName name="Pi1_13" localSheetId="0">'ФАКТИЧЕСКАЯ СЕБЕСТ ВОДА 2017'!_Pi1</definedName>
    <definedName name="Pi1_13" localSheetId="1">'ФАКТИЧЕСКАЯ СЕБЕСТ. СТОКИ 2017'!_Pi1</definedName>
    <definedName name="Pi1_13">[0]!_Pi1</definedName>
    <definedName name="Pi1_14" localSheetId="0">'ФАКТИЧЕСКАЯ СЕБЕСТ ВОДА 2017'!_Pi1</definedName>
    <definedName name="Pi1_14" localSheetId="1">'ФАКТИЧЕСКАЯ СЕБЕСТ. СТОКИ 2017'!_Pi1</definedName>
    <definedName name="Pi1_14">[0]!_Pi1</definedName>
    <definedName name="Pi1_15" localSheetId="0">'ФАКТИЧЕСКАЯ СЕБЕСТ ВОДА 2017'!_Pi1</definedName>
    <definedName name="Pi1_15" localSheetId="1">'ФАКТИЧЕСКАЯ СЕБЕСТ. СТОКИ 2017'!_Pi1</definedName>
    <definedName name="Pi1_15">_Pi1</definedName>
    <definedName name="Pi1_16" localSheetId="0">'ФАКТИЧЕСКАЯ СЕБЕСТ ВОДА 2017'!_Pi1</definedName>
    <definedName name="Pi1_16" localSheetId="1">'ФАКТИЧЕСКАЯ СЕБЕСТ. СТОКИ 2017'!_Pi1</definedName>
    <definedName name="Pi1_16">[0]!_Pi1</definedName>
    <definedName name="Pi1_2" localSheetId="0">'ФАКТИЧЕСКАЯ СЕБЕСТ ВОДА 2017'!_Pi1</definedName>
    <definedName name="Pi1_2" localSheetId="1">'ФАКТИЧЕСКАЯ СЕБЕСТ. СТОКИ 2017'!_Pi1</definedName>
    <definedName name="Pi1_2">[0]!_Pi1</definedName>
    <definedName name="Pi1_22" localSheetId="0">'ФАКТИЧЕСКАЯ СЕБЕСТ ВОДА 2017'!_Pi1</definedName>
    <definedName name="Pi1_22" localSheetId="1">'ФАКТИЧЕСКАЯ СЕБЕСТ. СТОКИ 2017'!_Pi1</definedName>
    <definedName name="Pi1_22">_Pi1</definedName>
    <definedName name="Pi1_3" localSheetId="0">'ФАКТИЧЕСКАЯ СЕБЕСТ ВОДА 2017'!_Pi1</definedName>
    <definedName name="Pi1_3" localSheetId="1">'ФАКТИЧЕСКАЯ СЕБЕСТ. СТОКИ 2017'!_Pi1</definedName>
    <definedName name="Pi1_3">[0]!_Pi1</definedName>
    <definedName name="Pi1_4" localSheetId="0">'ФАКТИЧЕСКАЯ СЕБЕСТ ВОДА 2017'!_Pi1</definedName>
    <definedName name="Pi1_4" localSheetId="1">'ФАКТИЧЕСКАЯ СЕБЕСТ. СТОКИ 2017'!_Pi1</definedName>
    <definedName name="Pi1_4">_Pi1</definedName>
    <definedName name="Pi1_67" localSheetId="0">'ФАКТИЧЕСКАЯ СЕБЕСТ ВОДА 2017'!_Pi1</definedName>
    <definedName name="Pi1_67" localSheetId="1">'ФАКТИЧЕСКАЯ СЕБЕСТ. СТОКИ 2017'!_Pi1</definedName>
    <definedName name="Pi1_67">_Pi1</definedName>
    <definedName name="Pi1_70" localSheetId="0">'ФАКТИЧЕСКАЯ СЕБЕСТ ВОДА 2017'!_Pi1</definedName>
    <definedName name="Pi1_70" localSheetId="1">'ФАКТИЧЕСКАЯ СЕБЕСТ. СТОКИ 2017'!_Pi1</definedName>
    <definedName name="Pi1_70">_Pi1</definedName>
    <definedName name="Pi1_71" localSheetId="0">'ФАКТИЧЕСКАЯ СЕБЕСТ ВОДА 2017'!_Pi1</definedName>
    <definedName name="Pi1_71" localSheetId="1">'ФАКТИЧЕСКАЯ СЕБЕСТ. СТОКИ 2017'!_Pi1</definedName>
    <definedName name="Pi1_71">_Pi1</definedName>
    <definedName name="Pi1_72" localSheetId="0">'ФАКТИЧЕСКАЯ СЕБЕСТ ВОДА 2017'!_Pi1</definedName>
    <definedName name="Pi1_72" localSheetId="1">'ФАКТИЧЕСКАЯ СЕБЕСТ. СТОКИ 2017'!_Pi1</definedName>
    <definedName name="Pi1_72">_Pi1</definedName>
    <definedName name="Pi1_74" localSheetId="0">'ФАКТИЧЕСКАЯ СЕБЕСТ ВОДА 2017'!_Pi1</definedName>
    <definedName name="Pi1_74" localSheetId="1">'ФАКТИЧЕСКАЯ СЕБЕСТ. СТОКИ 2017'!_Pi1</definedName>
    <definedName name="Pi1_74">_Pi1</definedName>
    <definedName name="Pi1_9" localSheetId="0">'ФАКТИЧЕСКАЯ СЕБЕСТ ВОДА 2017'!_Pi1</definedName>
    <definedName name="Pi1_9" localSheetId="1">'ФАКТИЧЕСКАЯ СЕБЕСТ. СТОКИ 2017'!_Pi1</definedName>
    <definedName name="Pi1_9">_Pi1</definedName>
    <definedName name="Pi2_1" localSheetId="0">'ФАКТИЧЕСКАЯ СЕБЕСТ ВОДА 2017'!_Pi2</definedName>
    <definedName name="Pi2_1" localSheetId="1">'ФАКТИЧЕСКАЯ СЕБЕСТ. СТОКИ 2017'!_Pi2</definedName>
    <definedName name="Pi2_1">[0]!_Pi2</definedName>
    <definedName name="Pi2_10" localSheetId="0">'ФАКТИЧЕСКАЯ СЕБЕСТ ВОДА 2017'!_Pi2</definedName>
    <definedName name="Pi2_10" localSheetId="1">'ФАКТИЧЕСКАЯ СЕБЕСТ. СТОКИ 2017'!_Pi2</definedName>
    <definedName name="Pi2_10">[0]!_Pi2</definedName>
    <definedName name="Pi2_11" localSheetId="0">'ФАКТИЧЕСКАЯ СЕБЕСТ ВОДА 2017'!_Pi2</definedName>
    <definedName name="Pi2_11" localSheetId="1">'ФАКТИЧЕСКАЯ СЕБЕСТ. СТОКИ 2017'!_Pi2</definedName>
    <definedName name="Pi2_11">[0]!_Pi2</definedName>
    <definedName name="Pi2_13" localSheetId="0">'ФАКТИЧЕСКАЯ СЕБЕСТ ВОДА 2017'!_Pi2</definedName>
    <definedName name="Pi2_13" localSheetId="1">'ФАКТИЧЕСКАЯ СЕБЕСТ. СТОКИ 2017'!_Pi2</definedName>
    <definedName name="Pi2_13">[0]!_Pi2</definedName>
    <definedName name="Pi2_14" localSheetId="0">'ФАКТИЧЕСКАЯ СЕБЕСТ ВОДА 2017'!_Pi2</definedName>
    <definedName name="Pi2_14" localSheetId="1">'ФАКТИЧЕСКАЯ СЕБЕСТ. СТОКИ 2017'!_Pi2</definedName>
    <definedName name="Pi2_14">[0]!_Pi2</definedName>
    <definedName name="Pi2_15" localSheetId="0">'ФАКТИЧЕСКАЯ СЕБЕСТ ВОДА 2017'!_Pi2</definedName>
    <definedName name="Pi2_15" localSheetId="1">'ФАКТИЧЕСКАЯ СЕБЕСТ. СТОКИ 2017'!_Pi2</definedName>
    <definedName name="Pi2_15">_Pi2</definedName>
    <definedName name="Pi2_16" localSheetId="0">'ФАКТИЧЕСКАЯ СЕБЕСТ ВОДА 2017'!_Pi2</definedName>
    <definedName name="Pi2_16" localSheetId="1">'ФАКТИЧЕСКАЯ СЕБЕСТ. СТОКИ 2017'!_Pi2</definedName>
    <definedName name="Pi2_16">[0]!_Pi2</definedName>
    <definedName name="Pi2_2" localSheetId="0">'ФАКТИЧЕСКАЯ СЕБЕСТ ВОДА 2017'!_Pi2</definedName>
    <definedName name="Pi2_2" localSheetId="1">'ФАКТИЧЕСКАЯ СЕБЕСТ. СТОКИ 2017'!_Pi2</definedName>
    <definedName name="Pi2_2">[0]!_Pi2</definedName>
    <definedName name="Pi2_22" localSheetId="0">'ФАКТИЧЕСКАЯ СЕБЕСТ ВОДА 2017'!_Pi2</definedName>
    <definedName name="Pi2_22" localSheetId="1">'ФАКТИЧЕСКАЯ СЕБЕСТ. СТОКИ 2017'!_Pi2</definedName>
    <definedName name="Pi2_22">_Pi2</definedName>
    <definedName name="Pi2_3" localSheetId="0">'ФАКТИЧЕСКАЯ СЕБЕСТ ВОДА 2017'!_Pi2</definedName>
    <definedName name="Pi2_3" localSheetId="1">'ФАКТИЧЕСКАЯ СЕБЕСТ. СТОКИ 2017'!_Pi2</definedName>
    <definedName name="Pi2_3">[0]!_Pi2</definedName>
    <definedName name="Pi2_4" localSheetId="0">'ФАКТИЧЕСКАЯ СЕБЕСТ ВОДА 2017'!_Pi2</definedName>
    <definedName name="Pi2_4" localSheetId="1">'ФАКТИЧЕСКАЯ СЕБЕСТ. СТОКИ 2017'!_Pi2</definedName>
    <definedName name="Pi2_4">_Pi2</definedName>
    <definedName name="Pi2_67" localSheetId="0">'ФАКТИЧЕСКАЯ СЕБЕСТ ВОДА 2017'!_Pi2</definedName>
    <definedName name="Pi2_67" localSheetId="1">'ФАКТИЧЕСКАЯ СЕБЕСТ. СТОКИ 2017'!_Pi2</definedName>
    <definedName name="Pi2_67">_Pi2</definedName>
    <definedName name="Pi2_70" localSheetId="0">'ФАКТИЧЕСКАЯ СЕБЕСТ ВОДА 2017'!_Pi2</definedName>
    <definedName name="Pi2_70" localSheetId="1">'ФАКТИЧЕСКАЯ СЕБЕСТ. СТОКИ 2017'!_Pi2</definedName>
    <definedName name="Pi2_70">_Pi2</definedName>
    <definedName name="Pi2_71" localSheetId="0">'ФАКТИЧЕСКАЯ СЕБЕСТ ВОДА 2017'!_Pi2</definedName>
    <definedName name="Pi2_71" localSheetId="1">'ФАКТИЧЕСКАЯ СЕБЕСТ. СТОКИ 2017'!_Pi2</definedName>
    <definedName name="Pi2_71">_Pi2</definedName>
    <definedName name="Pi2_72" localSheetId="0">'ФАКТИЧЕСКАЯ СЕБЕСТ ВОДА 2017'!_Pi2</definedName>
    <definedName name="Pi2_72" localSheetId="1">'ФАКТИЧЕСКАЯ СЕБЕСТ. СТОКИ 2017'!_Pi2</definedName>
    <definedName name="Pi2_72">_Pi2</definedName>
    <definedName name="Pi2_74" localSheetId="0">'ФАКТИЧЕСКАЯ СЕБЕСТ ВОДА 2017'!_Pi2</definedName>
    <definedName name="Pi2_74" localSheetId="1">'ФАКТИЧЕСКАЯ СЕБЕСТ. СТОКИ 2017'!_Pi2</definedName>
    <definedName name="Pi2_74">_Pi2</definedName>
    <definedName name="Pi2_9" localSheetId="0">'ФАКТИЧЕСКАЯ СЕБЕСТ ВОДА 2017'!_Pi2</definedName>
    <definedName name="Pi2_9" localSheetId="1">'ФАКТИЧЕСКАЯ СЕБЕСТ. СТОКИ 2017'!_Pi2</definedName>
    <definedName name="Pi2_9">_Pi2</definedName>
    <definedName name="Pi3_1" localSheetId="0">'ФАКТИЧЕСКАЯ СЕБЕСТ ВОДА 2017'!_Pi3</definedName>
    <definedName name="Pi3_1" localSheetId="1">'ФАКТИЧЕСКАЯ СЕБЕСТ. СТОКИ 2017'!_Pi3</definedName>
    <definedName name="Pi3_1">[0]!_Pi3</definedName>
    <definedName name="Pi3_10" localSheetId="0">'ФАКТИЧЕСКАЯ СЕБЕСТ ВОДА 2017'!_Pi3</definedName>
    <definedName name="Pi3_10" localSheetId="1">'ФАКТИЧЕСКАЯ СЕБЕСТ. СТОКИ 2017'!_Pi3</definedName>
    <definedName name="Pi3_10">[0]!_Pi3</definedName>
    <definedName name="Pi3_11" localSheetId="0">'ФАКТИЧЕСКАЯ СЕБЕСТ ВОДА 2017'!_Pi3</definedName>
    <definedName name="Pi3_11" localSheetId="1">'ФАКТИЧЕСКАЯ СЕБЕСТ. СТОКИ 2017'!_Pi3</definedName>
    <definedName name="Pi3_11">[0]!_Pi3</definedName>
    <definedName name="Pi3_13" localSheetId="0">'ФАКТИЧЕСКАЯ СЕБЕСТ ВОДА 2017'!_Pi3</definedName>
    <definedName name="Pi3_13" localSheetId="1">'ФАКТИЧЕСКАЯ СЕБЕСТ. СТОКИ 2017'!_Pi3</definedName>
    <definedName name="Pi3_13">[0]!_Pi3</definedName>
    <definedName name="Pi3_14" localSheetId="0">'ФАКТИЧЕСКАЯ СЕБЕСТ ВОДА 2017'!_Pi3</definedName>
    <definedName name="Pi3_14" localSheetId="1">'ФАКТИЧЕСКАЯ СЕБЕСТ. СТОКИ 2017'!_Pi3</definedName>
    <definedName name="Pi3_14">[0]!_Pi3</definedName>
    <definedName name="Pi3_15" localSheetId="0">'ФАКТИЧЕСКАЯ СЕБЕСТ ВОДА 2017'!_Pi3</definedName>
    <definedName name="Pi3_15" localSheetId="1">'ФАКТИЧЕСКАЯ СЕБЕСТ. СТОКИ 2017'!_Pi3</definedName>
    <definedName name="Pi3_15">_Pi3</definedName>
    <definedName name="Pi3_16" localSheetId="0">'ФАКТИЧЕСКАЯ СЕБЕСТ ВОДА 2017'!_Pi3</definedName>
    <definedName name="Pi3_16" localSheetId="1">'ФАКТИЧЕСКАЯ СЕБЕСТ. СТОКИ 2017'!_Pi3</definedName>
    <definedName name="Pi3_16">[0]!_Pi3</definedName>
    <definedName name="Pi3_2" localSheetId="0">'ФАКТИЧЕСКАЯ СЕБЕСТ ВОДА 2017'!_Pi3</definedName>
    <definedName name="Pi3_2" localSheetId="1">'ФАКТИЧЕСКАЯ СЕБЕСТ. СТОКИ 2017'!_Pi3</definedName>
    <definedName name="Pi3_2">[0]!_Pi3</definedName>
    <definedName name="Pi3_22" localSheetId="0">'ФАКТИЧЕСКАЯ СЕБЕСТ ВОДА 2017'!_Pi3</definedName>
    <definedName name="Pi3_22" localSheetId="1">'ФАКТИЧЕСКАЯ СЕБЕСТ. СТОКИ 2017'!_Pi3</definedName>
    <definedName name="Pi3_22">_Pi3</definedName>
    <definedName name="Pi3_3" localSheetId="0">'ФАКТИЧЕСКАЯ СЕБЕСТ ВОДА 2017'!_Pi3</definedName>
    <definedName name="Pi3_3" localSheetId="1">'ФАКТИЧЕСКАЯ СЕБЕСТ. СТОКИ 2017'!_Pi3</definedName>
    <definedName name="Pi3_3">[0]!_Pi3</definedName>
    <definedName name="Pi3_4" localSheetId="0">'ФАКТИЧЕСКАЯ СЕБЕСТ ВОДА 2017'!_Pi3</definedName>
    <definedName name="Pi3_4" localSheetId="1">'ФАКТИЧЕСКАЯ СЕБЕСТ. СТОКИ 2017'!_Pi3</definedName>
    <definedName name="Pi3_4">_Pi3</definedName>
    <definedName name="Pi3_67" localSheetId="0">'ФАКТИЧЕСКАЯ СЕБЕСТ ВОДА 2017'!_Pi3</definedName>
    <definedName name="Pi3_67" localSheetId="1">'ФАКТИЧЕСКАЯ СЕБЕСТ. СТОКИ 2017'!_Pi3</definedName>
    <definedName name="Pi3_67">_Pi3</definedName>
    <definedName name="Pi3_70" localSheetId="0">'ФАКТИЧЕСКАЯ СЕБЕСТ ВОДА 2017'!_Pi3</definedName>
    <definedName name="Pi3_70" localSheetId="1">'ФАКТИЧЕСКАЯ СЕБЕСТ. СТОКИ 2017'!_Pi3</definedName>
    <definedName name="Pi3_70">_Pi3</definedName>
    <definedName name="Pi3_71" localSheetId="0">'ФАКТИЧЕСКАЯ СЕБЕСТ ВОДА 2017'!_Pi3</definedName>
    <definedName name="Pi3_71" localSheetId="1">'ФАКТИЧЕСКАЯ СЕБЕСТ. СТОКИ 2017'!_Pi3</definedName>
    <definedName name="Pi3_71">_Pi3</definedName>
    <definedName name="Pi3_72" localSheetId="0">'ФАКТИЧЕСКАЯ СЕБЕСТ ВОДА 2017'!_Pi3</definedName>
    <definedName name="Pi3_72" localSheetId="1">'ФАКТИЧЕСКАЯ СЕБЕСТ. СТОКИ 2017'!_Pi3</definedName>
    <definedName name="Pi3_72">_Pi3</definedName>
    <definedName name="Pi3_74" localSheetId="0">'ФАКТИЧЕСКАЯ СЕБЕСТ ВОДА 2017'!_Pi3</definedName>
    <definedName name="Pi3_74" localSheetId="1">'ФАКТИЧЕСКАЯ СЕБЕСТ. СТОКИ 2017'!_Pi3</definedName>
    <definedName name="Pi3_74">_Pi3</definedName>
    <definedName name="Pi3_9" localSheetId="0">'ФАКТИЧЕСКАЯ СЕБЕСТ ВОДА 2017'!_Pi3</definedName>
    <definedName name="Pi3_9" localSheetId="1">'ФАКТИЧЕСКАЯ СЕБЕСТ. СТОКИ 2017'!_Pi3</definedName>
    <definedName name="Pi3_9">_Pi3</definedName>
    <definedName name="Pi4_1" localSheetId="0">'ФАКТИЧЕСКАЯ СЕБЕСТ ВОДА 2017'!_Pi4</definedName>
    <definedName name="Pi4_1" localSheetId="1">'ФАКТИЧЕСКАЯ СЕБЕСТ. СТОКИ 2017'!_Pi4</definedName>
    <definedName name="Pi4_1">[0]!_Pi4</definedName>
    <definedName name="Pi4_10" localSheetId="0">'ФАКТИЧЕСКАЯ СЕБЕСТ ВОДА 2017'!_Pi4</definedName>
    <definedName name="Pi4_10" localSheetId="1">'ФАКТИЧЕСКАЯ СЕБЕСТ. СТОКИ 2017'!_Pi4</definedName>
    <definedName name="Pi4_10">[0]!_Pi4</definedName>
    <definedName name="Pi4_11" localSheetId="0">'ФАКТИЧЕСКАЯ СЕБЕСТ ВОДА 2017'!_Pi4</definedName>
    <definedName name="Pi4_11" localSheetId="1">'ФАКТИЧЕСКАЯ СЕБЕСТ. СТОКИ 2017'!_Pi4</definedName>
    <definedName name="Pi4_11">[0]!_Pi4</definedName>
    <definedName name="Pi4_13" localSheetId="0">'ФАКТИЧЕСКАЯ СЕБЕСТ ВОДА 2017'!_Pi4</definedName>
    <definedName name="Pi4_13" localSheetId="1">'ФАКТИЧЕСКАЯ СЕБЕСТ. СТОКИ 2017'!_Pi4</definedName>
    <definedName name="Pi4_13">[0]!_Pi4</definedName>
    <definedName name="Pi4_14" localSheetId="0">'ФАКТИЧЕСКАЯ СЕБЕСТ ВОДА 2017'!_Pi4</definedName>
    <definedName name="Pi4_14" localSheetId="1">'ФАКТИЧЕСКАЯ СЕБЕСТ. СТОКИ 2017'!_Pi4</definedName>
    <definedName name="Pi4_14">[0]!_Pi4</definedName>
    <definedName name="Pi4_15" localSheetId="0">'ФАКТИЧЕСКАЯ СЕБЕСТ ВОДА 2017'!_Pi4</definedName>
    <definedName name="Pi4_15" localSheetId="1">'ФАКТИЧЕСКАЯ СЕБЕСТ. СТОКИ 2017'!_Pi4</definedName>
    <definedName name="Pi4_15">_Pi4</definedName>
    <definedName name="Pi4_16" localSheetId="0">'ФАКТИЧЕСКАЯ СЕБЕСТ ВОДА 2017'!_Pi4</definedName>
    <definedName name="Pi4_16" localSheetId="1">'ФАКТИЧЕСКАЯ СЕБЕСТ. СТОКИ 2017'!_Pi4</definedName>
    <definedName name="Pi4_16">[0]!_Pi4</definedName>
    <definedName name="Pi4_2" localSheetId="0">'ФАКТИЧЕСКАЯ СЕБЕСТ ВОДА 2017'!_Pi4</definedName>
    <definedName name="Pi4_2" localSheetId="1">'ФАКТИЧЕСКАЯ СЕБЕСТ. СТОКИ 2017'!_Pi4</definedName>
    <definedName name="Pi4_2">[0]!_Pi4</definedName>
    <definedName name="Pi4_22" localSheetId="0">'ФАКТИЧЕСКАЯ СЕБЕСТ ВОДА 2017'!_Pi4</definedName>
    <definedName name="Pi4_22" localSheetId="1">'ФАКТИЧЕСКАЯ СЕБЕСТ. СТОКИ 2017'!_Pi4</definedName>
    <definedName name="Pi4_22">_Pi4</definedName>
    <definedName name="Pi4_3" localSheetId="0">'ФАКТИЧЕСКАЯ СЕБЕСТ ВОДА 2017'!_Pi4</definedName>
    <definedName name="Pi4_3" localSheetId="1">'ФАКТИЧЕСКАЯ СЕБЕСТ. СТОКИ 2017'!_Pi4</definedName>
    <definedName name="Pi4_3">[0]!_Pi4</definedName>
    <definedName name="Pi4_4" localSheetId="0">'ФАКТИЧЕСКАЯ СЕБЕСТ ВОДА 2017'!_Pi4</definedName>
    <definedName name="Pi4_4" localSheetId="1">'ФАКТИЧЕСКАЯ СЕБЕСТ. СТОКИ 2017'!_Pi4</definedName>
    <definedName name="Pi4_4">_Pi4</definedName>
    <definedName name="Pi4_67" localSheetId="0">'ФАКТИЧЕСКАЯ СЕБЕСТ ВОДА 2017'!_Pi4</definedName>
    <definedName name="Pi4_67" localSheetId="1">'ФАКТИЧЕСКАЯ СЕБЕСТ. СТОКИ 2017'!_Pi4</definedName>
    <definedName name="Pi4_67">_Pi4</definedName>
    <definedName name="Pi4_70" localSheetId="0">'ФАКТИЧЕСКАЯ СЕБЕСТ ВОДА 2017'!_Pi4</definedName>
    <definedName name="Pi4_70" localSheetId="1">'ФАКТИЧЕСКАЯ СЕБЕСТ. СТОКИ 2017'!_Pi4</definedName>
    <definedName name="Pi4_70">_Pi4</definedName>
    <definedName name="Pi4_71" localSheetId="0">'ФАКТИЧЕСКАЯ СЕБЕСТ ВОДА 2017'!_Pi4</definedName>
    <definedName name="Pi4_71" localSheetId="1">'ФАКТИЧЕСКАЯ СЕБЕСТ. СТОКИ 2017'!_Pi4</definedName>
    <definedName name="Pi4_71">_Pi4</definedName>
    <definedName name="Pi4_72" localSheetId="0">'ФАКТИЧЕСКАЯ СЕБЕСТ ВОДА 2017'!_Pi4</definedName>
    <definedName name="Pi4_72" localSheetId="1">'ФАКТИЧЕСКАЯ СЕБЕСТ. СТОКИ 2017'!_Pi4</definedName>
    <definedName name="Pi4_72">_Pi4</definedName>
    <definedName name="Pi4_74" localSheetId="0">'ФАКТИЧЕСКАЯ СЕБЕСТ ВОДА 2017'!_Pi4</definedName>
    <definedName name="Pi4_74" localSheetId="1">'ФАКТИЧЕСКАЯ СЕБЕСТ. СТОКИ 2017'!_Pi4</definedName>
    <definedName name="Pi4_74">_Pi4</definedName>
    <definedName name="Pi4_9" localSheetId="0">'ФАКТИЧЕСКАЯ СЕБЕСТ ВОДА 2017'!_Pi4</definedName>
    <definedName name="Pi4_9" localSheetId="1">'ФАКТИЧЕСКАЯ СЕБЕСТ. СТОКИ 2017'!_Pi4</definedName>
    <definedName name="Pi4_9">_Pi4</definedName>
    <definedName name="Pi5_1" localSheetId="0">'ФАКТИЧЕСКАЯ СЕБЕСТ ВОДА 2017'!_Pi5</definedName>
    <definedName name="Pi5_1" localSheetId="1">'ФАКТИЧЕСКАЯ СЕБЕСТ. СТОКИ 2017'!_Pi5</definedName>
    <definedName name="Pi5_1">[0]!_Pi5</definedName>
    <definedName name="Pi5_10" localSheetId="0">'ФАКТИЧЕСКАЯ СЕБЕСТ ВОДА 2017'!_Pi5</definedName>
    <definedName name="Pi5_10" localSheetId="1">'ФАКТИЧЕСКАЯ СЕБЕСТ. СТОКИ 2017'!_Pi5</definedName>
    <definedName name="Pi5_10">[0]!_Pi5</definedName>
    <definedName name="Pi5_11" localSheetId="0">'ФАКТИЧЕСКАЯ СЕБЕСТ ВОДА 2017'!_Pi5</definedName>
    <definedName name="Pi5_11" localSheetId="1">'ФАКТИЧЕСКАЯ СЕБЕСТ. СТОКИ 2017'!_Pi5</definedName>
    <definedName name="Pi5_11">[0]!_Pi5</definedName>
    <definedName name="Pi5_13" localSheetId="0">'ФАКТИЧЕСКАЯ СЕБЕСТ ВОДА 2017'!_Pi5</definedName>
    <definedName name="Pi5_13" localSheetId="1">'ФАКТИЧЕСКАЯ СЕБЕСТ. СТОКИ 2017'!_Pi5</definedName>
    <definedName name="Pi5_13">[0]!_Pi5</definedName>
    <definedName name="Pi5_14" localSheetId="0">'ФАКТИЧЕСКАЯ СЕБЕСТ ВОДА 2017'!_Pi5</definedName>
    <definedName name="Pi5_14" localSheetId="1">'ФАКТИЧЕСКАЯ СЕБЕСТ. СТОКИ 2017'!_Pi5</definedName>
    <definedName name="Pi5_14">[0]!_Pi5</definedName>
    <definedName name="Pi5_15" localSheetId="0">'ФАКТИЧЕСКАЯ СЕБЕСТ ВОДА 2017'!_Pi5</definedName>
    <definedName name="Pi5_15" localSheetId="1">'ФАКТИЧЕСКАЯ СЕБЕСТ. СТОКИ 2017'!_Pi5</definedName>
    <definedName name="Pi5_15">_Pi5</definedName>
    <definedName name="Pi5_16" localSheetId="0">'ФАКТИЧЕСКАЯ СЕБЕСТ ВОДА 2017'!_Pi5</definedName>
    <definedName name="Pi5_16" localSheetId="1">'ФАКТИЧЕСКАЯ СЕБЕСТ. СТОКИ 2017'!_Pi5</definedName>
    <definedName name="Pi5_16">[0]!_Pi5</definedName>
    <definedName name="Pi5_2" localSheetId="0">'ФАКТИЧЕСКАЯ СЕБЕСТ ВОДА 2017'!_Pi5</definedName>
    <definedName name="Pi5_2" localSheetId="1">'ФАКТИЧЕСКАЯ СЕБЕСТ. СТОКИ 2017'!_Pi5</definedName>
    <definedName name="Pi5_2">[0]!_Pi5</definedName>
    <definedName name="Pi5_22" localSheetId="0">'ФАКТИЧЕСКАЯ СЕБЕСТ ВОДА 2017'!_Pi5</definedName>
    <definedName name="Pi5_22" localSheetId="1">'ФАКТИЧЕСКАЯ СЕБЕСТ. СТОКИ 2017'!_Pi5</definedName>
    <definedName name="Pi5_22">_Pi5</definedName>
    <definedName name="Pi5_3" localSheetId="0">'ФАКТИЧЕСКАЯ СЕБЕСТ ВОДА 2017'!_Pi5</definedName>
    <definedName name="Pi5_3" localSheetId="1">'ФАКТИЧЕСКАЯ СЕБЕСТ. СТОКИ 2017'!_Pi5</definedName>
    <definedName name="Pi5_3">[0]!_Pi5</definedName>
    <definedName name="Pi5_4" localSheetId="0">'ФАКТИЧЕСКАЯ СЕБЕСТ ВОДА 2017'!_Pi5</definedName>
    <definedName name="Pi5_4" localSheetId="1">'ФАКТИЧЕСКАЯ СЕБЕСТ. СТОКИ 2017'!_Pi5</definedName>
    <definedName name="Pi5_4">_Pi5</definedName>
    <definedName name="Pi5_67" localSheetId="0">'ФАКТИЧЕСКАЯ СЕБЕСТ ВОДА 2017'!_Pi5</definedName>
    <definedName name="Pi5_67" localSheetId="1">'ФАКТИЧЕСКАЯ СЕБЕСТ. СТОКИ 2017'!_Pi5</definedName>
    <definedName name="Pi5_67">_Pi5</definedName>
    <definedName name="Pi5_70" localSheetId="0">'ФАКТИЧЕСКАЯ СЕБЕСТ ВОДА 2017'!_Pi5</definedName>
    <definedName name="Pi5_70" localSheetId="1">'ФАКТИЧЕСКАЯ СЕБЕСТ. СТОКИ 2017'!_Pi5</definedName>
    <definedName name="Pi5_70">_Pi5</definedName>
    <definedName name="Pi5_71" localSheetId="0">'ФАКТИЧЕСКАЯ СЕБЕСТ ВОДА 2017'!_Pi5</definedName>
    <definedName name="Pi5_71" localSheetId="1">'ФАКТИЧЕСКАЯ СЕБЕСТ. СТОКИ 2017'!_Pi5</definedName>
    <definedName name="Pi5_71">_Pi5</definedName>
    <definedName name="Pi5_72" localSheetId="0">'ФАКТИЧЕСКАЯ СЕБЕСТ ВОДА 2017'!_Pi5</definedName>
    <definedName name="Pi5_72" localSheetId="1">'ФАКТИЧЕСКАЯ СЕБЕСТ. СТОКИ 2017'!_Pi5</definedName>
    <definedName name="Pi5_72">_Pi5</definedName>
    <definedName name="Pi5_74" localSheetId="0">'ФАКТИЧЕСКАЯ СЕБЕСТ ВОДА 2017'!_Pi5</definedName>
    <definedName name="Pi5_74" localSheetId="1">'ФАКТИЧЕСКАЯ СЕБЕСТ. СТОКИ 2017'!_Pi5</definedName>
    <definedName name="Pi5_74">_Pi5</definedName>
    <definedName name="Pi5_9" localSheetId="0">'ФАКТИЧЕСКАЯ СЕБЕСТ ВОДА 2017'!_Pi5</definedName>
    <definedName name="Pi5_9" localSheetId="1">'ФАКТИЧЕСКАЯ СЕБЕСТ. СТОКИ 2017'!_Pi5</definedName>
    <definedName name="Pi5_9">_Pi5</definedName>
    <definedName name="аа" localSheetId="0">#N/A</definedName>
    <definedName name="аа" localSheetId="1">#N/A</definedName>
    <definedName name="аа">#N/A</definedName>
    <definedName name="аа_10" localSheetId="0">'ФАКТИЧЕСКАЯ СЕБЕСТ ВОДА 2017'!аа</definedName>
    <definedName name="аа_10" localSheetId="1">'ФАКТИЧЕСКАЯ СЕБЕСТ. СТОКИ 2017'!аа</definedName>
    <definedName name="аа_10">[0]!аа</definedName>
    <definedName name="аа_14" localSheetId="0">'ФАКТИЧЕСКАЯ СЕБЕСТ ВОДА 2017'!аа</definedName>
    <definedName name="аа_14" localSheetId="1">'ФАКТИЧЕСКАЯ СЕБЕСТ. СТОКИ 2017'!аа</definedName>
    <definedName name="аа_14">[0]!аа</definedName>
    <definedName name="аа_15" localSheetId="0">'ФАКТИЧЕСКАЯ СЕБЕСТ ВОДА 2017'!аа</definedName>
    <definedName name="аа_15" localSheetId="1">'ФАКТИЧЕСКАЯ СЕБЕСТ. СТОКИ 2017'!аа</definedName>
    <definedName name="аа_15">[0]!аа</definedName>
    <definedName name="аа_16" localSheetId="0">'ФАКТИЧЕСКАЯ СЕБЕСТ ВОДА 2017'!аа</definedName>
    <definedName name="аа_16" localSheetId="1">'ФАКТИЧЕСКАЯ СЕБЕСТ. СТОКИ 2017'!аа</definedName>
    <definedName name="аа_16">[0]!аа</definedName>
    <definedName name="аа_2" localSheetId="0">'ФАКТИЧЕСКАЯ СЕБЕСТ ВОДА 2017'!аа</definedName>
    <definedName name="аа_2" localSheetId="1">'ФАКТИЧЕСКАЯ СЕБЕСТ. СТОКИ 2017'!аа</definedName>
    <definedName name="аа_2">[0]!аа</definedName>
    <definedName name="апапа" localSheetId="0">'ФАКТИЧЕСКАЯ СЕБЕСТ ВОДА 2017'!_Pi4</definedName>
    <definedName name="апапа" localSheetId="1">'ФАКТИЧЕСКАЯ СЕБЕСТ. СТОКИ 2017'!_Pi4</definedName>
    <definedName name="апапа">[0]!_Pi4</definedName>
    <definedName name="апапа_1" localSheetId="0">'ФАКТИЧЕСКАЯ СЕБЕСТ ВОДА 2017'!_Pi4</definedName>
    <definedName name="апапа_1" localSheetId="1">'ФАКТИЧЕСКАЯ СЕБЕСТ. СТОКИ 2017'!_Pi4</definedName>
    <definedName name="апапа_1">[0]!_Pi4</definedName>
    <definedName name="апапа_13" localSheetId="0">'ФАКТИЧЕСКАЯ СЕБЕСТ ВОДА 2017'!_Pi4</definedName>
    <definedName name="апапа_13" localSheetId="1">'ФАКТИЧЕСКАЯ СЕБЕСТ. СТОКИ 2017'!_Pi4</definedName>
    <definedName name="апапа_13">[0]!_Pi4</definedName>
    <definedName name="апапа_2" localSheetId="0">'ФАКТИЧЕСКАЯ СЕБЕСТ ВОДА 2017'!_Pi4</definedName>
    <definedName name="апапа_2" localSheetId="1">'ФАКТИЧЕСКАЯ СЕБЕСТ. СТОКИ 2017'!_Pi4</definedName>
    <definedName name="апапа_2">[0]!_Pi4</definedName>
    <definedName name="апквуцыыыыы">#N/A</definedName>
    <definedName name="б" localSheetId="0">#N/A</definedName>
    <definedName name="б" localSheetId="1">#N/A</definedName>
    <definedName name="б">#N/A</definedName>
    <definedName name="б_10" localSheetId="0">'ФАКТИЧЕСКАЯ СЕБЕСТ ВОДА 2017'!б</definedName>
    <definedName name="б_10" localSheetId="1">'ФАКТИЧЕСКАЯ СЕБЕСТ. СТОКИ 2017'!б</definedName>
    <definedName name="б_10">[0]!б</definedName>
    <definedName name="б_14" localSheetId="0">'ФАКТИЧЕСКАЯ СЕБЕСТ ВОДА 2017'!б</definedName>
    <definedName name="б_14" localSheetId="1">'ФАКТИЧЕСКАЯ СЕБЕСТ. СТОКИ 2017'!б</definedName>
    <definedName name="б_14">[0]!б</definedName>
    <definedName name="б_15" localSheetId="0">'ФАКТИЧЕСКАЯ СЕБЕСТ ВОДА 2017'!б</definedName>
    <definedName name="б_15" localSheetId="1">'ФАКТИЧЕСКАЯ СЕБЕСТ. СТОКИ 2017'!б</definedName>
    <definedName name="б_15">[0]!б</definedName>
    <definedName name="б_16" localSheetId="0">'ФАКТИЧЕСКАЯ СЕБЕСТ ВОДА 2017'!б</definedName>
    <definedName name="б_16" localSheetId="1">'ФАКТИЧЕСКАЯ СЕБЕСТ. СТОКИ 2017'!б</definedName>
    <definedName name="б_16">[0]!б</definedName>
    <definedName name="б_2" localSheetId="0">'ФАКТИЧЕСКАЯ СЕБЕСТ ВОДА 2017'!б</definedName>
    <definedName name="б_2" localSheetId="1">'ФАКТИЧЕСКАЯ СЕБЕСТ. СТОКИ 2017'!б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0">#N/A</definedName>
    <definedName name="в" localSheetId="1">#N/A</definedName>
    <definedName name="в">#N/A</definedName>
    <definedName name="в_10" localSheetId="0">'ФАКТИЧЕСКАЯ СЕБЕСТ ВОДА 2017'!в</definedName>
    <definedName name="в_10" localSheetId="1">'ФАКТИЧЕСКАЯ СЕБЕСТ. СТОКИ 2017'!в</definedName>
    <definedName name="в_10">[0]!в</definedName>
    <definedName name="в_14" localSheetId="0">'ФАКТИЧЕСКАЯ СЕБЕСТ ВОДА 2017'!в</definedName>
    <definedName name="в_14" localSheetId="1">'ФАКТИЧЕСКАЯ СЕБЕСТ. СТОКИ 2017'!в</definedName>
    <definedName name="в_14">[0]!в</definedName>
    <definedName name="в_15" localSheetId="0">'ФАКТИЧЕСКАЯ СЕБЕСТ ВОДА 2017'!в</definedName>
    <definedName name="в_15" localSheetId="1">'ФАКТИЧЕСКАЯ СЕБЕСТ. СТОКИ 2017'!в</definedName>
    <definedName name="в_15">[0]!в</definedName>
    <definedName name="в_16" localSheetId="0">'ФАКТИЧЕСКАЯ СЕБЕСТ ВОДА 2017'!в</definedName>
    <definedName name="в_16" localSheetId="1">'ФАКТИЧЕСКАЯ СЕБЕСТ. СТОКИ 2017'!в</definedName>
    <definedName name="в_16">[0]!в</definedName>
    <definedName name="в_2" localSheetId="0">'ФАКТИЧЕСКАЯ СЕБЕСТ ВОДА 2017'!в</definedName>
    <definedName name="в_2" localSheetId="1">'ФАКТИЧЕСКАЯ СЕБЕСТ. СТОКИ 2017'!в</definedName>
    <definedName name="в_2">[0]!в</definedName>
    <definedName name="вааитььбблдшщщ">#N/A</definedName>
    <definedName name="вапроолдджюююююю">#N/A</definedName>
    <definedName name="гггггг" localSheetId="0">'[4]распределение январь по бухг.'!#REF!</definedName>
    <definedName name="гггггг">'[4]распределение январь по бухг.'!#REF!</definedName>
    <definedName name="гггггггггггггггггг" localSheetId="0">[4]расшифровка!#REF!</definedName>
    <definedName name="гггггггггггггггггг">[4]расшифровка!#REF!</definedName>
    <definedName name="дапвеункее">#N/A</definedName>
    <definedName name="дголь" localSheetId="0">'ФАКТИЧЕСКАЯ СЕБЕСТ ВОДА 2017'!_Pi3</definedName>
    <definedName name="дголь" localSheetId="1">'ФАКТИЧЕСКАЯ СЕБЕСТ. СТОКИ 2017'!_Pi3</definedName>
    <definedName name="дголь">[0]!_Pi3</definedName>
    <definedName name="дголь_13" localSheetId="0">'ФАКТИЧЕСКАЯ СЕБЕСТ ВОДА 2017'!_Pi3</definedName>
    <definedName name="дголь_13" localSheetId="1">'ФАКТИЧЕСКАЯ СЕБЕСТ. СТОКИ 2017'!_Pi3</definedName>
    <definedName name="дголь_13">[0]!_Pi3</definedName>
    <definedName name="ддллоогггггггггггг">#N/A</definedName>
    <definedName name="длгоор" localSheetId="0">'ФАКТИЧЕСКАЯ СЕБЕСТ ВОДА 2017'!_Pi5</definedName>
    <definedName name="длгоор" localSheetId="1">'ФАКТИЧЕСКАЯ СЕБЕСТ. СТОКИ 2017'!_Pi5</definedName>
    <definedName name="длгоор">[0]!_Pi5</definedName>
    <definedName name="длгоор_13" localSheetId="0">'ФАКТИЧЕСКАЯ СЕБЕСТ ВОДА 2017'!_Pi5</definedName>
    <definedName name="длгоор_13" localSheetId="1">'ФАКТИЧЕСКАЯ СЕБЕСТ. СТОКИ 2017'!_Pi5</definedName>
    <definedName name="длгоор_13">[0]!_Pi5</definedName>
    <definedName name="длгоор_2" localSheetId="0">'ФАКТИЧЕСКАЯ СЕБЕСТ ВОДА 2017'!_Pi5</definedName>
    <definedName name="длгоор_2" localSheetId="1">'ФАКТИЧЕСКАЯ СЕБЕСТ. СТОКИ 2017'!_Pi5</definedName>
    <definedName name="длгоор_2">[0]!_Pi5</definedName>
    <definedName name="дллллл" localSheetId="0">'ФАКТИЧЕСКАЯ СЕБЕСТ ВОДА 2017'!_Pi3</definedName>
    <definedName name="дллллл" localSheetId="1">'ФАКТИЧЕСКАЯ СЕБЕСТ. СТОКИ 2017'!_Pi3</definedName>
    <definedName name="дллллл">[0]!_Pi3</definedName>
    <definedName name="дллллл_13" localSheetId="0">'ФАКТИЧЕСКАЯ СЕБЕСТ ВОДА 2017'!_Pi3</definedName>
    <definedName name="дллллл_13" localSheetId="1">'ФАКТИЧЕСКАЯ СЕБЕСТ. СТОКИ 2017'!_Pi3</definedName>
    <definedName name="дллллл_13">[0]!_Pi3</definedName>
    <definedName name="дллллл_2" localSheetId="0">'ФАКТИЧЕСКАЯ СЕБЕСТ ВОДА 2017'!_Pi3</definedName>
    <definedName name="дллллл_2" localSheetId="1">'ФАКТИЧЕСКАЯ СЕБЕСТ. СТОКИ 2017'!_Pi3</definedName>
    <definedName name="дллллл_2">[0]!_Pi3</definedName>
    <definedName name="длллоо" localSheetId="0">#REF!</definedName>
    <definedName name="длллоо">#REF!</definedName>
    <definedName name="длллоо_13" localSheetId="0">#REF!</definedName>
    <definedName name="длллоо_13">#REF!</definedName>
    <definedName name="имя" localSheetId="0">'ФАКТИЧЕСКАЯ СЕБЕСТ ВОДА 2017'!_Pi2</definedName>
    <definedName name="имя" localSheetId="1">'ФАКТИЧЕСКАЯ СЕБЕСТ. СТОКИ 2017'!_Pi2</definedName>
    <definedName name="имя">[0]!_Pi2</definedName>
    <definedName name="имя1" localSheetId="0">'ФАКТИЧЕСКАЯ СЕБЕСТ ВОДА 2017'!_Pi2</definedName>
    <definedName name="имя1" localSheetId="1">'ФАКТИЧЕСКАЯ СЕБЕСТ. СТОКИ 2017'!_Pi2</definedName>
    <definedName name="имя1">_Pi2</definedName>
    <definedName name="ипрнотьлгггг">#N/A</definedName>
    <definedName name="испаекроггш">#N/A</definedName>
    <definedName name="итроннгггг">[7]Нормат!$J$23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[7]Нормат!$J$12</definedName>
    <definedName name="йцуукен">#N/A</definedName>
    <definedName name="коррект" localSheetId="0">#N/A</definedName>
    <definedName name="коррект" localSheetId="1">#N/A</definedName>
    <definedName name="коррект">#N/A</definedName>
    <definedName name="коррект_10" localSheetId="0">'ФАКТИЧЕСКАЯ СЕБЕСТ ВОДА 2017'!коррект</definedName>
    <definedName name="коррект_10" localSheetId="1">'ФАКТИЧЕСКАЯ СЕБЕСТ. СТОКИ 2017'!коррект</definedName>
    <definedName name="коррект_10">[0]!коррект</definedName>
    <definedName name="коррект_14" localSheetId="0">'ФАКТИЧЕСКАЯ СЕБЕСТ ВОДА 2017'!коррект</definedName>
    <definedName name="коррект_14" localSheetId="1">'ФАКТИЧЕСКАЯ СЕБЕСТ. СТОКИ 2017'!коррект</definedName>
    <definedName name="коррект_14">[0]!коррект</definedName>
    <definedName name="коррект_15" localSheetId="0">'ФАКТИЧЕСКАЯ СЕБЕСТ ВОДА 2017'!коррект</definedName>
    <definedName name="коррект_15" localSheetId="1">'ФАКТИЧЕСКАЯ СЕБЕСТ. СТОКИ 2017'!коррект</definedName>
    <definedName name="коррект_15">[0]!коррект</definedName>
    <definedName name="коррект_16" localSheetId="0">'ФАКТИЧЕСКАЯ СЕБЕСТ ВОДА 2017'!коррект</definedName>
    <definedName name="коррект_16" localSheetId="1">'ФАКТИЧЕСКАЯ СЕБЕСТ. СТОКИ 2017'!коррект</definedName>
    <definedName name="коррект_16">[0]!коррект</definedName>
    <definedName name="коррект_2" localSheetId="0">'ФАКТИЧЕСКАЯ СЕБЕСТ ВОДА 2017'!коррект</definedName>
    <definedName name="коррект_2" localSheetId="1">'ФАКТИЧЕСКАЯ СЕБЕСТ. СТОКИ 2017'!коррект</definedName>
    <definedName name="коррект_2">[0]!коррект</definedName>
    <definedName name="кууееерототтт">#N/A</definedName>
    <definedName name="лист" localSheetId="0">#N/A</definedName>
    <definedName name="лист" localSheetId="1">#N/A</definedName>
    <definedName name="лист">#N/A</definedName>
    <definedName name="лист_10" localSheetId="0">'ФАКТИЧЕСКАЯ СЕБЕСТ ВОДА 2017'!лист</definedName>
    <definedName name="лист_10" localSheetId="1">'ФАКТИЧЕСКАЯ СЕБЕСТ. СТОКИ 2017'!лист</definedName>
    <definedName name="лист_10">[0]!лист</definedName>
    <definedName name="лист_14" localSheetId="0">'ФАКТИЧЕСКАЯ СЕБЕСТ ВОДА 2017'!лист</definedName>
    <definedName name="лист_14" localSheetId="1">'ФАКТИЧЕСКАЯ СЕБЕСТ. СТОКИ 2017'!лист</definedName>
    <definedName name="лист_14">[0]!лист</definedName>
    <definedName name="лист_15" localSheetId="0">'ФАКТИЧЕСКАЯ СЕБЕСТ ВОДА 2017'!лист</definedName>
    <definedName name="лист_15" localSheetId="1">'ФАКТИЧЕСКАЯ СЕБЕСТ. СТОКИ 2017'!лист</definedName>
    <definedName name="лист_15">[0]!лист</definedName>
    <definedName name="лист_16" localSheetId="0">'ФАКТИЧЕСКАЯ СЕБЕСТ ВОДА 2017'!лист</definedName>
    <definedName name="лист_16" localSheetId="1">'ФАКТИЧЕСКАЯ СЕБЕСТ. СТОКИ 2017'!лист</definedName>
    <definedName name="лист_16">[0]!лист</definedName>
    <definedName name="лист_2" localSheetId="0">'ФАКТИЧЕСКАЯ СЕБЕСТ ВОДА 2017'!лист</definedName>
    <definedName name="лист_2" localSheetId="1">'ФАКТИЧЕСКАЯ СЕБЕСТ. СТОКИ 2017'!лист</definedName>
    <definedName name="лист_2">[0]!лист</definedName>
    <definedName name="лоекнукеущшбь">[8]Нормат!$J$23</definedName>
    <definedName name="лпоапкпвввввв">[9]Нормат!$J$23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0">#N/A</definedName>
    <definedName name="НАЛ" localSheetId="1">#N/A</definedName>
    <definedName name="НАЛ">#N/A</definedName>
    <definedName name="НАЛ_10" localSheetId="0">'ФАКТИЧЕСКАЯ СЕБЕСТ ВОДА 2017'!НАЛ</definedName>
    <definedName name="НАЛ_10" localSheetId="1">'ФАКТИЧЕСКАЯ СЕБЕСТ. СТОКИ 2017'!НАЛ</definedName>
    <definedName name="НАЛ_10">[0]!НАЛ</definedName>
    <definedName name="НАЛ_14" localSheetId="0">'ФАКТИЧЕСКАЯ СЕБЕСТ ВОДА 2017'!НАЛ</definedName>
    <definedName name="НАЛ_14" localSheetId="1">'ФАКТИЧЕСКАЯ СЕБЕСТ. СТОКИ 2017'!НАЛ</definedName>
    <definedName name="НАЛ_14">[0]!НАЛ</definedName>
    <definedName name="НАЛ_15" localSheetId="0">'ФАКТИЧЕСКАЯ СЕБЕСТ ВОДА 2017'!НАЛ</definedName>
    <definedName name="НАЛ_15" localSheetId="1">'ФАКТИЧЕСКАЯ СЕБЕСТ. СТОКИ 2017'!НАЛ</definedName>
    <definedName name="НАЛ_15">[0]!НАЛ</definedName>
    <definedName name="НАЛ_16" localSheetId="0">'ФАКТИЧЕСКАЯ СЕБЕСТ ВОДА 2017'!НАЛ</definedName>
    <definedName name="НАЛ_16" localSheetId="1">'ФАКТИЧЕСКАЯ СЕБЕСТ. СТОКИ 2017'!НАЛ</definedName>
    <definedName name="НАЛ_16">[0]!НАЛ</definedName>
    <definedName name="НАЛ_2" localSheetId="0">'ФАКТИЧЕСКАЯ СЕБЕСТ ВОДА 2017'!НАЛ</definedName>
    <definedName name="НАЛ_2" localSheetId="1">'ФАКТИЧЕСКАЯ СЕБЕСТ. СТОКИ 2017'!НАЛ</definedName>
    <definedName name="НАЛ_2">[0]!НАЛ</definedName>
    <definedName name="НАЛИЧКА" localSheetId="0">#N/A</definedName>
    <definedName name="НАЛИЧКА" localSheetId="1">#N/A</definedName>
    <definedName name="НАЛИЧКА">#N/A</definedName>
    <definedName name="НАЛИЧКА_10" localSheetId="0">'ФАКТИЧЕСКАЯ СЕБЕСТ ВОДА 2017'!НАЛИЧКА</definedName>
    <definedName name="НАЛИЧКА_10" localSheetId="1">'ФАКТИЧЕСКАЯ СЕБЕСТ. СТОКИ 2017'!НАЛИЧКА</definedName>
    <definedName name="НАЛИЧКА_10">[0]!НАЛИЧКА</definedName>
    <definedName name="НАЛИЧКА_14" localSheetId="0">'ФАКТИЧЕСКАЯ СЕБЕСТ ВОДА 2017'!НАЛИЧКА</definedName>
    <definedName name="НАЛИЧКА_14" localSheetId="1">'ФАКТИЧЕСКАЯ СЕБЕСТ. СТОКИ 2017'!НАЛИЧКА</definedName>
    <definedName name="НАЛИЧКА_14">[0]!НАЛИЧКА</definedName>
    <definedName name="НАЛИЧКА_15" localSheetId="0">'ФАКТИЧЕСКАЯ СЕБЕСТ ВОДА 2017'!НАЛИЧКА</definedName>
    <definedName name="НАЛИЧКА_15" localSheetId="1">'ФАКТИЧЕСКАЯ СЕБЕСТ. СТОКИ 2017'!НАЛИЧКА</definedName>
    <definedName name="НАЛИЧКА_15">[0]!НАЛИЧКА</definedName>
    <definedName name="НАЛИЧКА_16" localSheetId="0">'ФАКТИЧЕСКАЯ СЕБЕСТ ВОДА 2017'!НАЛИЧКА</definedName>
    <definedName name="НАЛИЧКА_16" localSheetId="1">'ФАКТИЧЕСКАЯ СЕБЕСТ. СТОКИ 2017'!НАЛИЧКА</definedName>
    <definedName name="НАЛИЧКА_16">[0]!НАЛИЧКА</definedName>
    <definedName name="НАЛИЧКА_2" localSheetId="0">'ФАКТИЧЕСКАЯ СЕБЕСТ ВОДА 2017'!НАЛИЧКА</definedName>
    <definedName name="НАЛИЧКА_2" localSheetId="1">'ФАКТИЧЕСКАЯ СЕБЕСТ. СТОКИ 2017'!НАЛИЧКА</definedName>
    <definedName name="НАЛИЧКА_2">[0]!НАЛИЧКА</definedName>
    <definedName name="_xlnm.Print_Area" localSheetId="0">'ФАКТИЧЕСКАЯ СЕБЕСТ ВОДА 2017'!$A$1:$O$82</definedName>
    <definedName name="_xlnm.Print_Area" localSheetId="1">'ФАКТИЧЕСКАЯ СЕБЕСТ. СТОКИ 2017'!$A$1:$O$70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0">#N/A</definedName>
    <definedName name="пае" localSheetId="1">#N/A</definedName>
    <definedName name="пае">#N/A</definedName>
    <definedName name="пае_10" localSheetId="0">'ФАКТИЧЕСКАЯ СЕБЕСТ ВОДА 2017'!пае</definedName>
    <definedName name="пае_10" localSheetId="1">'ФАКТИЧЕСКАЯ СЕБЕСТ. СТОКИ 2017'!пае</definedName>
    <definedName name="пае_10">[0]!пае</definedName>
    <definedName name="пае_14" localSheetId="0">'ФАКТИЧЕСКАЯ СЕБЕСТ ВОДА 2017'!пае</definedName>
    <definedName name="пае_14" localSheetId="1">'ФАКТИЧЕСКАЯ СЕБЕСТ. СТОКИ 2017'!пае</definedName>
    <definedName name="пае_14">[0]!пае</definedName>
    <definedName name="пае_15" localSheetId="0">'ФАКТИЧЕСКАЯ СЕБЕСТ ВОДА 2017'!пае</definedName>
    <definedName name="пае_15" localSheetId="1">'ФАКТИЧЕСКАЯ СЕБЕСТ. СТОКИ 2017'!пае</definedName>
    <definedName name="пае_15">[0]!пае</definedName>
    <definedName name="пае_16" localSheetId="0">'ФАКТИЧЕСКАЯ СЕБЕСТ ВОДА 2017'!пае</definedName>
    <definedName name="пае_16" localSheetId="1">'ФАКТИЧЕСКАЯ СЕБЕСТ. СТОКИ 2017'!пае</definedName>
    <definedName name="пае_16">[0]!пае</definedName>
    <definedName name="пае_2" localSheetId="0">'ФАКТИЧЕСКАЯ СЕБЕСТ ВОДА 2017'!пае</definedName>
    <definedName name="пае_2" localSheetId="1">'ФАКТИЧЕСКАЯ СЕБЕСТ. СТОКИ 2017'!пае</definedName>
    <definedName name="пае_2">[0]!пае</definedName>
    <definedName name="пимрн" localSheetId="0">'ФАКТИЧЕСКАЯ СЕБЕСТ ВОДА 2017'!_Pi2</definedName>
    <definedName name="пимрн" localSheetId="1">'ФАКТИЧЕСКАЯ СЕБЕСТ. СТОКИ 2017'!_Pi2</definedName>
    <definedName name="пимрн">[0]!_Pi2</definedName>
    <definedName name="пимрн_1" localSheetId="0">'ФАКТИЧЕСКАЯ СЕБЕСТ ВОДА 2017'!_Pi2</definedName>
    <definedName name="пимрн_1" localSheetId="1">'ФАКТИЧЕСКАЯ СЕБЕСТ. СТОКИ 2017'!_Pi2</definedName>
    <definedName name="пимрн_1">[0]!_Pi2</definedName>
    <definedName name="пимрн_13" localSheetId="0">'ФАКТИЧЕСКАЯ СЕБЕСТ ВОДА 2017'!_Pi2</definedName>
    <definedName name="пимрн_13" localSheetId="1">'ФАКТИЧЕСКАЯ СЕБЕСТ. СТОКИ 2017'!_Pi2</definedName>
    <definedName name="пимрн_13">[0]!_Pi2</definedName>
    <definedName name="пимрн_2" localSheetId="0">'ФАКТИЧЕСКАЯ СЕБЕСТ ВОДА 2017'!_Pi2</definedName>
    <definedName name="пимрн_2" localSheetId="1">'ФАКТИЧЕСКАЯ СЕБЕСТ. СТОКИ 2017'!_Pi2</definedName>
    <definedName name="пимрн_2">[0]!_Pi2</definedName>
    <definedName name="про" localSheetId="0">#N/A</definedName>
    <definedName name="про" localSheetId="1">#N/A</definedName>
    <definedName name="про">#N/A</definedName>
    <definedName name="про_10" localSheetId="0">'ФАКТИЧЕСКАЯ СЕБЕСТ ВОДА 2017'!про</definedName>
    <definedName name="про_10" localSheetId="1">'ФАКТИЧЕСКАЯ СЕБЕСТ. СТОКИ 2017'!про</definedName>
    <definedName name="про_10">[0]!про</definedName>
    <definedName name="про_14" localSheetId="0">'ФАКТИЧЕСКАЯ СЕБЕСТ ВОДА 2017'!про</definedName>
    <definedName name="про_14" localSheetId="1">'ФАКТИЧЕСКАЯ СЕБЕСТ. СТОКИ 2017'!про</definedName>
    <definedName name="про_14">[0]!про</definedName>
    <definedName name="про_15" localSheetId="0">'ФАКТИЧЕСКАЯ СЕБЕСТ ВОДА 2017'!про</definedName>
    <definedName name="про_15" localSheetId="1">'ФАКТИЧЕСКАЯ СЕБЕСТ. СТОКИ 2017'!про</definedName>
    <definedName name="про_15">[0]!про</definedName>
    <definedName name="про_16" localSheetId="0">'ФАКТИЧЕСКАЯ СЕБЕСТ ВОДА 2017'!про</definedName>
    <definedName name="про_16" localSheetId="1">'ФАКТИЧЕСКАЯ СЕБЕСТ. СТОКИ 2017'!про</definedName>
    <definedName name="про_16">[0]!про</definedName>
    <definedName name="про_2" localSheetId="0">'ФАКТИЧЕСКАЯ СЕБЕСТ ВОДА 2017'!про</definedName>
    <definedName name="про_2" localSheetId="1">'ФАКТИЧЕСКАЯ СЕБЕСТ. СТОКИ 2017'!про</definedName>
    <definedName name="про_2">[0]!про</definedName>
    <definedName name="р7" localSheetId="0">#N/A</definedName>
    <definedName name="р7" localSheetId="1">#N/A</definedName>
    <definedName name="р7">#N/A</definedName>
    <definedName name="р7_10" localSheetId="0">'ФАКТИЧЕСКАЯ СЕБЕСТ ВОДА 2017'!р7</definedName>
    <definedName name="р7_10" localSheetId="1">'ФАКТИЧЕСКАЯ СЕБЕСТ. СТОКИ 2017'!р7</definedName>
    <definedName name="р7_10">[0]!р7</definedName>
    <definedName name="р7_14" localSheetId="0">'ФАКТИЧЕСКАЯ СЕБЕСТ ВОДА 2017'!р7</definedName>
    <definedName name="р7_14" localSheetId="1">'ФАКТИЧЕСКАЯ СЕБЕСТ. СТОКИ 2017'!р7</definedName>
    <definedName name="р7_14">[0]!р7</definedName>
    <definedName name="р7_15" localSheetId="0">'ФАКТИЧЕСКАЯ СЕБЕСТ ВОДА 2017'!р7</definedName>
    <definedName name="р7_15" localSheetId="1">'ФАКТИЧЕСКАЯ СЕБЕСТ. СТОКИ 2017'!р7</definedName>
    <definedName name="р7_15">[0]!р7</definedName>
    <definedName name="р7_16" localSheetId="0">'ФАКТИЧЕСКАЯ СЕБЕСТ ВОДА 2017'!р7</definedName>
    <definedName name="р7_16" localSheetId="1">'ФАКТИЧЕСКАЯ СЕБЕСТ. СТОКИ 2017'!р7</definedName>
    <definedName name="р7_16">[0]!р7</definedName>
    <definedName name="р7_2" localSheetId="0">'ФАКТИЧЕСКАЯ СЕБЕСТ ВОДА 2017'!р7</definedName>
    <definedName name="р7_2" localSheetId="1">'ФАКТИЧЕСКАЯ СЕБЕСТ. СТОКИ 2017'!р7</definedName>
    <definedName name="р7_2">[0]!р7</definedName>
    <definedName name="р71" localSheetId="0">#N/A</definedName>
    <definedName name="р71" localSheetId="1">#N/A</definedName>
    <definedName name="р71">#N/A</definedName>
    <definedName name="р71_10" localSheetId="0">'ФАКТИЧЕСКАЯ СЕБЕСТ ВОДА 2017'!р71</definedName>
    <definedName name="р71_10" localSheetId="1">'ФАКТИЧЕСКАЯ СЕБЕСТ. СТОКИ 2017'!р71</definedName>
    <definedName name="р71_10">[0]!р71</definedName>
    <definedName name="р71_14" localSheetId="0">'ФАКТИЧЕСКАЯ СЕБЕСТ ВОДА 2017'!р71</definedName>
    <definedName name="р71_14" localSheetId="1">'ФАКТИЧЕСКАЯ СЕБЕСТ. СТОКИ 2017'!р71</definedName>
    <definedName name="р71_14">[0]!р71</definedName>
    <definedName name="р71_15" localSheetId="0">'ФАКТИЧЕСКАЯ СЕБЕСТ ВОДА 2017'!р71</definedName>
    <definedName name="р71_15" localSheetId="1">'ФАКТИЧЕСКАЯ СЕБЕСТ. СТОКИ 2017'!р71</definedName>
    <definedName name="р71_15">[0]!р71</definedName>
    <definedName name="р71_16" localSheetId="0">'ФАКТИЧЕСКАЯ СЕБЕСТ ВОДА 2017'!р71</definedName>
    <definedName name="р71_16" localSheetId="1">'ФАКТИЧЕСКАЯ СЕБЕСТ. СТОКИ 2017'!р71</definedName>
    <definedName name="р71_16">[0]!р71</definedName>
    <definedName name="р71_2" localSheetId="0">'ФАКТИЧЕСКАЯ СЕБЕСТ ВОДА 2017'!р71</definedName>
    <definedName name="р71_2" localSheetId="1">'ФАКТИЧЕСКАЯ СЕБЕСТ. СТОКИ 2017'!р71</definedName>
    <definedName name="р71_2">[0]!р71</definedName>
    <definedName name="ра71" localSheetId="0">#N/A</definedName>
    <definedName name="ра71" localSheetId="1">#N/A</definedName>
    <definedName name="ра71">#N/A</definedName>
    <definedName name="ра71_10" localSheetId="0">'ФАКТИЧЕСКАЯ СЕБЕСТ ВОДА 2017'!ра71</definedName>
    <definedName name="ра71_10" localSheetId="1">'ФАКТИЧЕСКАЯ СЕБЕСТ. СТОКИ 2017'!ра71</definedName>
    <definedName name="ра71_10">[0]!ра71</definedName>
    <definedName name="ра71_14" localSheetId="0">'ФАКТИЧЕСКАЯ СЕБЕСТ ВОДА 2017'!ра71</definedName>
    <definedName name="ра71_14" localSheetId="1">'ФАКТИЧЕСКАЯ СЕБЕСТ. СТОКИ 2017'!ра71</definedName>
    <definedName name="ра71_14">[0]!ра71</definedName>
    <definedName name="ра71_15" localSheetId="0">'ФАКТИЧЕСКАЯ СЕБЕСТ ВОДА 2017'!ра71</definedName>
    <definedName name="ра71_15" localSheetId="1">'ФАКТИЧЕСКАЯ СЕБЕСТ. СТОКИ 2017'!ра71</definedName>
    <definedName name="ра71_15">[0]!ра71</definedName>
    <definedName name="ра71_16" localSheetId="0">'ФАКТИЧЕСКАЯ СЕБЕСТ ВОДА 2017'!ра71</definedName>
    <definedName name="ра71_16" localSheetId="1">'ФАКТИЧЕСКАЯ СЕБЕСТ. СТОКИ 2017'!ра71</definedName>
    <definedName name="ра71_16">[0]!ра71</definedName>
    <definedName name="ра71_2" localSheetId="0">'ФАКТИЧЕСКАЯ СЕБЕСТ ВОДА 2017'!ра71</definedName>
    <definedName name="ра71_2" localSheetId="1">'ФАКТИЧЕСКАЯ СЕБЕСТ. СТОКИ 2017'!ра71</definedName>
    <definedName name="ра71_2">[0]!ра71</definedName>
    <definedName name="РТВ">[10]Нормат!$J$12</definedName>
    <definedName name="РТВ_10">[7]Нормат!$J$12</definedName>
    <definedName name="РТВ_12">[11]Нормат!$J$12</definedName>
    <definedName name="РТВ_13">[11]Нормат!$J$12</definedName>
    <definedName name="РТВ_14">[7]Нормат!$J$12</definedName>
    <definedName name="РТВ_15">[7]Нормат!$J$12</definedName>
    <definedName name="РТВ_16">[7]Нормат!$J$12</definedName>
    <definedName name="РТВ_2">[7]Нормат!$J$12</definedName>
    <definedName name="РТВ_201">[10]Нормат!$J$23</definedName>
    <definedName name="РТВ_201_10">[7]Нормат!$J$23</definedName>
    <definedName name="РТВ_201_12">[11]Нормат!$J$23</definedName>
    <definedName name="РТВ_201_13">[11]Нормат!$J$23</definedName>
    <definedName name="РТВ_201_14">[7]Нормат!$J$23</definedName>
    <definedName name="РТВ_201_15">[7]Нормат!$J$23</definedName>
    <definedName name="РТВ_201_16">[7]Нормат!$J$23</definedName>
    <definedName name="РТВ_201_2">[7]Нормат!$J$23</definedName>
    <definedName name="РТВ_201_24">[12]Нормат!$J$23</definedName>
    <definedName name="РТВ_201_25">[13]Нормат!$J$23</definedName>
    <definedName name="РТВ_201_3">[14]Нормат!$J$23</definedName>
    <definedName name="РТВ_201_4">[9]Нормат!$J$23</definedName>
    <definedName name="РТВ_201_5">[8]Нормат!$J$23</definedName>
    <definedName name="РТВ_201_59">[15]Нормат!$J$23</definedName>
    <definedName name="РТВ_201_59_10">[16]Нормат!$J$23</definedName>
    <definedName name="РТВ_201_59_14">[16]Нормат!$J$23</definedName>
    <definedName name="РТВ_201_59_15">[16]Нормат!$J$23</definedName>
    <definedName name="РТВ_201_59_16">[16]Нормат!$J$23</definedName>
    <definedName name="РТВ_201_59_2">[16]Нормат!$J$23</definedName>
    <definedName name="РТВ_201_6">[17]Нормат!$J$23</definedName>
    <definedName name="РТВ_201_60">[15]Нормат!$J$23</definedName>
    <definedName name="РТВ_201_60_10">[16]Нормат!$J$23</definedName>
    <definedName name="РТВ_201_60_14">[16]Нормат!$J$23</definedName>
    <definedName name="РТВ_201_60_15">[16]Нормат!$J$23</definedName>
    <definedName name="РТВ_201_60_16">[16]Нормат!$J$23</definedName>
    <definedName name="РТВ_201_60_2">[16]Нормат!$J$23</definedName>
    <definedName name="РТВ_201_7">[8]Нормат!$J$23</definedName>
    <definedName name="РТВ_201_72">[10]Нормат!$J$23</definedName>
    <definedName name="РТВ_201_72_10">[7]Нормат!$J$23</definedName>
    <definedName name="РТВ_201_72_14">[7]Нормат!$J$23</definedName>
    <definedName name="РТВ_201_72_15">[7]Нормат!$J$23</definedName>
    <definedName name="РТВ_201_72_16">[7]Нормат!$J$23</definedName>
    <definedName name="РТВ_201_72_2">[7]Нормат!$J$23</definedName>
    <definedName name="РТВ_201_8">[8]Нормат!$J$23</definedName>
    <definedName name="РТВ_201_9">[8]Нормат!$J$23</definedName>
    <definedName name="РТВ_24">[12]Нормат!$J$12</definedName>
    <definedName name="РТВ_25">[13]Нормат!$J$12</definedName>
    <definedName name="РТВ_3">[14]Нормат!$J$12</definedName>
    <definedName name="РТВ_4">[9]Нормат!$J$12</definedName>
    <definedName name="РТВ_5">[8]Нормат!$J$12</definedName>
    <definedName name="РТВ_59">[15]Нормат!$J$12</definedName>
    <definedName name="РТВ_59_10">[16]Нормат!$J$12</definedName>
    <definedName name="РТВ_59_14">[16]Нормат!$J$12</definedName>
    <definedName name="РТВ_59_15">[16]Нормат!$J$12</definedName>
    <definedName name="РТВ_59_16">[16]Нормат!$J$12</definedName>
    <definedName name="РТВ_59_2">[16]Нормат!$J$12</definedName>
    <definedName name="РТВ_6">[17]Нормат!$J$12</definedName>
    <definedName name="РТВ_60">[15]Нормат!$J$12</definedName>
    <definedName name="РТВ_60_10">[16]Нормат!$J$12</definedName>
    <definedName name="РТВ_60_14">[16]Нормат!$J$12</definedName>
    <definedName name="РТВ_60_15">[16]Нормат!$J$12</definedName>
    <definedName name="РТВ_60_16">[16]Нормат!$J$12</definedName>
    <definedName name="РТВ_60_2">[16]Нормат!$J$12</definedName>
    <definedName name="РТВ_7">[8]Нормат!$J$12</definedName>
    <definedName name="РТВ_72">[10]Нормат!$J$12</definedName>
    <definedName name="РТВ_72_10">[7]Нормат!$J$12</definedName>
    <definedName name="РТВ_72_14">[7]Нормат!$J$12</definedName>
    <definedName name="РТВ_72_15">[7]Нормат!$J$12</definedName>
    <definedName name="РТВ_72_16">[7]Нормат!$J$12</definedName>
    <definedName name="РТВ_72_2">[7]Нормат!$J$12</definedName>
    <definedName name="РТВ_8">[8]Нормат!$J$12</definedName>
    <definedName name="РТВ_9">[8]Нормат!$J$12</definedName>
    <definedName name="смитронгглллльббб">#REF!</definedName>
    <definedName name="сммаапеенннннн">#N/A</definedName>
    <definedName name="спсп" localSheetId="0">'ФАКТИЧЕСКАЯ СЕБЕСТ ВОДА 2017'!_Pi1</definedName>
    <definedName name="спсп" localSheetId="1">'ФАКТИЧЕСКАЯ СЕБЕСТ. СТОКИ 2017'!_Pi1</definedName>
    <definedName name="спсп">[0]!_Pi1</definedName>
    <definedName name="спсп_1" localSheetId="0">'ФАКТИЧЕСКАЯ СЕБЕСТ ВОДА 2017'!_Pi1</definedName>
    <definedName name="спсп_1" localSheetId="1">'ФАКТИЧЕСКАЯ СЕБЕСТ. СТОКИ 2017'!_Pi1</definedName>
    <definedName name="спсп_1">[0]!_Pi1</definedName>
    <definedName name="спсп_13" localSheetId="0">'ФАКТИЧЕСКАЯ СЕБЕСТ ВОДА 2017'!_Pi1</definedName>
    <definedName name="спсп_13" localSheetId="1">'ФАКТИЧЕСКАЯ СЕБЕСТ. СТОКИ 2017'!_Pi1</definedName>
    <definedName name="спсп_13">[0]!_Pi1</definedName>
    <definedName name="спсп_2" localSheetId="0">'ФАКТИЧЕСКАЯ СЕБЕСТ ВОДА 2017'!_Pi1</definedName>
    <definedName name="спсп_2" localSheetId="1">'ФАКТИЧЕСКАЯ СЕБЕСТ. СТОКИ 2017'!_Pi1</definedName>
    <definedName name="спсп_2">[0]!_Pi1</definedName>
    <definedName name="тарифы" localSheetId="0">'ФАКТИЧЕСКАЯ СЕБЕСТ ВОДА 2017'!_Pi3</definedName>
    <definedName name="тарифы" localSheetId="1">'ФАКТИЧЕСКАЯ СЕБЕСТ. СТОКИ 2017'!_Pi3</definedName>
    <definedName name="тарифы">[0]!_Pi3</definedName>
    <definedName name="тарифы_1" localSheetId="0">'ФАКТИЧЕСКАЯ СЕБЕСТ ВОДА 2017'!_Pi3</definedName>
    <definedName name="тарифы_1" localSheetId="1">'ФАКТИЧЕСКАЯ СЕБЕСТ. СТОКИ 2017'!_Pi3</definedName>
    <definedName name="тарифы_1">[0]!_Pi3</definedName>
    <definedName name="тарифы_13" localSheetId="0">'ФАКТИЧЕСКАЯ СЕБЕСТ ВОДА 2017'!_Pi3</definedName>
    <definedName name="тарифы_13" localSheetId="1">'ФАКТИЧЕСКАЯ СЕБЕСТ. СТОКИ 2017'!_Pi3</definedName>
    <definedName name="тарифы_13">[0]!_Pi3</definedName>
    <definedName name="тарифы_2" localSheetId="0">'ФАКТИЧЕСКАЯ СЕБЕСТ ВОДА 2017'!_Pi3</definedName>
    <definedName name="тарифы_2" localSheetId="1">'ФАКТИЧЕСКАЯ СЕБЕСТ. СТОКИ 2017'!_Pi3</definedName>
    <definedName name="тарифы_2">[0]!_Pi3</definedName>
    <definedName name="тир" localSheetId="0">'[4]распределение январь по бухг.'!#REF!</definedName>
    <definedName name="тир" localSheetId="1">'[4]распределение январь по бухг.'!#REF!</definedName>
    <definedName name="тир">'[4]распределение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[8]Нормат!$J$23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0">#N/A</definedName>
    <definedName name="ц" localSheetId="1">#N/A</definedName>
    <definedName name="ц">#N/A</definedName>
    <definedName name="ц_10" localSheetId="0">'ФАКТИЧЕСКАЯ СЕБЕСТ ВОДА 2017'!ц</definedName>
    <definedName name="ц_10" localSheetId="1">'ФАКТИЧЕСКАЯ СЕБЕСТ. СТОКИ 2017'!ц</definedName>
    <definedName name="ц_10">[0]!ц</definedName>
    <definedName name="ц_14" localSheetId="0">'ФАКТИЧЕСКАЯ СЕБЕСТ ВОДА 2017'!ц</definedName>
    <definedName name="ц_14" localSheetId="1">'ФАКТИЧЕСКАЯ СЕБЕСТ. СТОКИ 2017'!ц</definedName>
    <definedName name="ц_14">[0]!ц</definedName>
    <definedName name="ц_15" localSheetId="0">'ФАКТИЧЕСКАЯ СЕБЕСТ ВОДА 2017'!ц</definedName>
    <definedName name="ц_15" localSheetId="1">'ФАКТИЧЕСКАЯ СЕБЕСТ. СТОКИ 2017'!ц</definedName>
    <definedName name="ц_15">[0]!ц</definedName>
    <definedName name="ц_16" localSheetId="0">'ФАКТИЧЕСКАЯ СЕБЕСТ ВОДА 2017'!ц</definedName>
    <definedName name="ц_16" localSheetId="1">'ФАКТИЧЕСКАЯ СЕБЕСТ. СТОКИ 2017'!ц</definedName>
    <definedName name="ц_16">[0]!ц</definedName>
    <definedName name="ц_2" localSheetId="0">'ФАКТИЧЕСКАЯ СЕБЕСТ ВОДА 2017'!ц</definedName>
    <definedName name="ц_2" localSheetId="1">'ФАКТИЧЕСКАЯ СЕБЕСТ. СТОКИ 2017'!ц</definedName>
    <definedName name="ц_2">[0]!ц</definedName>
    <definedName name="чсваакеппрроо">#N/A</definedName>
    <definedName name="чяыйфцуккееенен" localSheetId="0">[5]Прибыль1!#REF!</definedName>
    <definedName name="чяыйфцуккееенен">[5]Прибыль1!#REF!</definedName>
    <definedName name="ш" localSheetId="0">'ФАКТИЧЕСКАЯ СЕБЕСТ ВОДА 2017'!про</definedName>
    <definedName name="ш" localSheetId="1">'ФАКТИЧЕСКАЯ СЕБЕСТ. СТОКИ 2017'!про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25725"/>
</workbook>
</file>

<file path=xl/calcChain.xml><?xml version="1.0" encoding="utf-8"?>
<calcChain xmlns="http://schemas.openxmlformats.org/spreadsheetml/2006/main">
  <c r="BM80" i="5"/>
  <c r="BK80"/>
  <c r="BI80"/>
  <c r="BF80"/>
  <c r="BC80"/>
  <c r="AT80"/>
  <c r="AR80"/>
  <c r="AP80"/>
  <c r="AM80"/>
  <c r="AJ80"/>
  <c r="AS80" s="1"/>
  <c r="AU80" s="1"/>
  <c r="AA80"/>
  <c r="Y80"/>
  <c r="AD80" s="1"/>
  <c r="AW80" s="1"/>
  <c r="BP80" s="1"/>
  <c r="W80"/>
  <c r="T80"/>
  <c r="Q80"/>
  <c r="M80"/>
  <c r="K80"/>
  <c r="I80"/>
  <c r="F80"/>
  <c r="C80"/>
  <c r="L80" s="1"/>
  <c r="BM79"/>
  <c r="BK79"/>
  <c r="BI79"/>
  <c r="BF79"/>
  <c r="BC79"/>
  <c r="AT79"/>
  <c r="AR79"/>
  <c r="AP79"/>
  <c r="AM79"/>
  <c r="AJ79"/>
  <c r="AS79" s="1"/>
  <c r="AU79" s="1"/>
  <c r="AA79"/>
  <c r="Y79"/>
  <c r="AD79" s="1"/>
  <c r="AW79" s="1"/>
  <c r="BP79" s="1"/>
  <c r="W79"/>
  <c r="T79"/>
  <c r="Q79"/>
  <c r="M79"/>
  <c r="K79"/>
  <c r="I79"/>
  <c r="F79"/>
  <c r="C79"/>
  <c r="L79" s="1"/>
  <c r="BJ78"/>
  <c r="BI78"/>
  <c r="BH78"/>
  <c r="BG78"/>
  <c r="BM78" s="1"/>
  <c r="BF78"/>
  <c r="BE78"/>
  <c r="BK78" s="1"/>
  <c r="BD78"/>
  <c r="BC78"/>
  <c r="BL78" s="1"/>
  <c r="BN78" s="1"/>
  <c r="BB78"/>
  <c r="AQ78"/>
  <c r="AP78"/>
  <c r="AO78"/>
  <c r="AN78"/>
  <c r="AM78"/>
  <c r="AS78" s="1"/>
  <c r="AL78"/>
  <c r="AK78"/>
  <c r="AT78" s="1"/>
  <c r="AJ78"/>
  <c r="AI78"/>
  <c r="AR78" s="1"/>
  <c r="X78"/>
  <c r="W78"/>
  <c r="V78"/>
  <c r="U78"/>
  <c r="AA78" s="1"/>
  <c r="T78"/>
  <c r="S78"/>
  <c r="Y78" s="1"/>
  <c r="R78"/>
  <c r="Q78"/>
  <c r="Z78" s="1"/>
  <c r="AB78" s="1"/>
  <c r="P78"/>
  <c r="J78"/>
  <c r="I78"/>
  <c r="H78"/>
  <c r="G78"/>
  <c r="F78"/>
  <c r="L78" s="1"/>
  <c r="E78"/>
  <c r="D78"/>
  <c r="M78" s="1"/>
  <c r="AF78" s="1"/>
  <c r="AY78" s="1"/>
  <c r="BR78" s="1"/>
  <c r="C78"/>
  <c r="B78"/>
  <c r="K78" s="1"/>
  <c r="AD78" s="1"/>
  <c r="AW78" s="1"/>
  <c r="BP78" s="1"/>
  <c r="BM75"/>
  <c r="BL75"/>
  <c r="BH75"/>
  <c r="BE75"/>
  <c r="BB75"/>
  <c r="AT75"/>
  <c r="AS75"/>
  <c r="AO75"/>
  <c r="AL75"/>
  <c r="AI75"/>
  <c r="AA75"/>
  <c r="Z75"/>
  <c r="V75"/>
  <c r="S75"/>
  <c r="P75"/>
  <c r="M75"/>
  <c r="L75"/>
  <c r="AE75" s="1"/>
  <c r="H75"/>
  <c r="E75"/>
  <c r="B75"/>
  <c r="BH72"/>
  <c r="BE72"/>
  <c r="BB72"/>
  <c r="BK72" s="1"/>
  <c r="AO72"/>
  <c r="AL72"/>
  <c r="AR72" s="1"/>
  <c r="AI72"/>
  <c r="V72"/>
  <c r="S72"/>
  <c r="P72"/>
  <c r="Y72" s="1"/>
  <c r="H72"/>
  <c r="E72"/>
  <c r="B72"/>
  <c r="BM68"/>
  <c r="BI68"/>
  <c r="BH68"/>
  <c r="BF68"/>
  <c r="BE68"/>
  <c r="BC68"/>
  <c r="BL68" s="1"/>
  <c r="BB68"/>
  <c r="BK68" s="1"/>
  <c r="AT68"/>
  <c r="AP68"/>
  <c r="AO68"/>
  <c r="AM68"/>
  <c r="AL68"/>
  <c r="AJ68"/>
  <c r="AS68" s="1"/>
  <c r="AU68" s="1"/>
  <c r="AV68" s="1"/>
  <c r="AI68"/>
  <c r="AR68" s="1"/>
  <c r="AA68"/>
  <c r="W68"/>
  <c r="V68"/>
  <c r="T68"/>
  <c r="S68"/>
  <c r="Q68"/>
  <c r="Z68" s="1"/>
  <c r="P68"/>
  <c r="Y68" s="1"/>
  <c r="M68"/>
  <c r="I68"/>
  <c r="H68"/>
  <c r="F68"/>
  <c r="E68"/>
  <c r="C68"/>
  <c r="L68" s="1"/>
  <c r="B68"/>
  <c r="K68" s="1"/>
  <c r="BI67"/>
  <c r="BH67"/>
  <c r="BF67"/>
  <c r="BE67"/>
  <c r="BC67"/>
  <c r="BB67"/>
  <c r="BK67" s="1"/>
  <c r="AP67"/>
  <c r="AO67"/>
  <c r="AM67"/>
  <c r="AL67"/>
  <c r="AJ67"/>
  <c r="AI67"/>
  <c r="AR67" s="1"/>
  <c r="W67"/>
  <c r="V67"/>
  <c r="T67"/>
  <c r="S67"/>
  <c r="Q67"/>
  <c r="P67"/>
  <c r="Y67" s="1"/>
  <c r="I67"/>
  <c r="H67"/>
  <c r="F67"/>
  <c r="E67"/>
  <c r="C67"/>
  <c r="B67"/>
  <c r="K67" s="1"/>
  <c r="AD67" s="1"/>
  <c r="AW67" s="1"/>
  <c r="BP67" s="1"/>
  <c r="BI66"/>
  <c r="BH66"/>
  <c r="BF66"/>
  <c r="BE66"/>
  <c r="BC66"/>
  <c r="BB66"/>
  <c r="BK66" s="1"/>
  <c r="AP66"/>
  <c r="AO66"/>
  <c r="AM66"/>
  <c r="AL66"/>
  <c r="AJ66"/>
  <c r="AI66"/>
  <c r="AR66" s="1"/>
  <c r="W66"/>
  <c r="V66"/>
  <c r="T66"/>
  <c r="S66"/>
  <c r="Q66"/>
  <c r="P66"/>
  <c r="Y66" s="1"/>
  <c r="I66"/>
  <c r="H66"/>
  <c r="F66"/>
  <c r="E66"/>
  <c r="C66"/>
  <c r="B66"/>
  <c r="K66" s="1"/>
  <c r="BM65"/>
  <c r="BI65"/>
  <c r="BH65"/>
  <c r="BF65"/>
  <c r="BE65"/>
  <c r="BC65"/>
  <c r="BL65" s="1"/>
  <c r="BN65" s="1"/>
  <c r="BO65" s="1"/>
  <c r="BB65"/>
  <c r="BK65" s="1"/>
  <c r="AT65"/>
  <c r="AP65"/>
  <c r="AO65"/>
  <c r="AM65"/>
  <c r="AL65"/>
  <c r="AJ65"/>
  <c r="AS65" s="1"/>
  <c r="AU65" s="1"/>
  <c r="AV65" s="1"/>
  <c r="AI65"/>
  <c r="AR65" s="1"/>
  <c r="AA65"/>
  <c r="W65"/>
  <c r="V65"/>
  <c r="T65"/>
  <c r="S65"/>
  <c r="Q65"/>
  <c r="Z65" s="1"/>
  <c r="AB65" s="1"/>
  <c r="AC65" s="1"/>
  <c r="P65"/>
  <c r="Y65" s="1"/>
  <c r="M65"/>
  <c r="AF65" s="1"/>
  <c r="AY65" s="1"/>
  <c r="BR65" s="1"/>
  <c r="I65"/>
  <c r="H65"/>
  <c r="F65"/>
  <c r="E65"/>
  <c r="C65"/>
  <c r="L65" s="1"/>
  <c r="B65"/>
  <c r="K65" s="1"/>
  <c r="AD65" s="1"/>
  <c r="AW65" s="1"/>
  <c r="BP65" s="1"/>
  <c r="BM64"/>
  <c r="BI64"/>
  <c r="BH64"/>
  <c r="BF64"/>
  <c r="BE64"/>
  <c r="BC64"/>
  <c r="BL64" s="1"/>
  <c r="BB64"/>
  <c r="BK64" s="1"/>
  <c r="AT64"/>
  <c r="AP64"/>
  <c r="AO64"/>
  <c r="AM64"/>
  <c r="AL64"/>
  <c r="AJ64"/>
  <c r="AS64" s="1"/>
  <c r="AI64"/>
  <c r="AR64" s="1"/>
  <c r="AA64"/>
  <c r="W64"/>
  <c r="V64"/>
  <c r="T64"/>
  <c r="S64"/>
  <c r="Q64"/>
  <c r="Z64" s="1"/>
  <c r="P64"/>
  <c r="Y64" s="1"/>
  <c r="M64"/>
  <c r="AF64" s="1"/>
  <c r="AY64" s="1"/>
  <c r="BR64" s="1"/>
  <c r="I64"/>
  <c r="H64"/>
  <c r="F64"/>
  <c r="E64"/>
  <c r="C64"/>
  <c r="L64" s="1"/>
  <c r="B64"/>
  <c r="K64" s="1"/>
  <c r="BM63"/>
  <c r="BI63"/>
  <c r="BH63"/>
  <c r="BF63"/>
  <c r="BE63"/>
  <c r="BC63"/>
  <c r="BL63" s="1"/>
  <c r="BN63" s="1"/>
  <c r="BO63" s="1"/>
  <c r="BB63"/>
  <c r="BK63" s="1"/>
  <c r="AT63"/>
  <c r="AP63"/>
  <c r="AO63"/>
  <c r="AM63"/>
  <c r="AL63"/>
  <c r="AJ63"/>
  <c r="AS63" s="1"/>
  <c r="AI63"/>
  <c r="AR63" s="1"/>
  <c r="AA63"/>
  <c r="W63"/>
  <c r="V63"/>
  <c r="T63"/>
  <c r="S63"/>
  <c r="Q63"/>
  <c r="Z63" s="1"/>
  <c r="AB63" s="1"/>
  <c r="AC63" s="1"/>
  <c r="P63"/>
  <c r="Y63" s="1"/>
  <c r="M63"/>
  <c r="AF63" s="1"/>
  <c r="AY63" s="1"/>
  <c r="BR63" s="1"/>
  <c r="I63"/>
  <c r="H63"/>
  <c r="F63"/>
  <c r="E63"/>
  <c r="C63"/>
  <c r="L63" s="1"/>
  <c r="B63"/>
  <c r="K63" s="1"/>
  <c r="AD63" s="1"/>
  <c r="AW63" s="1"/>
  <c r="BP63" s="1"/>
  <c r="BM62"/>
  <c r="BI62"/>
  <c r="BF62"/>
  <c r="BC62"/>
  <c r="AT62"/>
  <c r="AP62"/>
  <c r="AM62"/>
  <c r="AJ62"/>
  <c r="AS62" s="1"/>
  <c r="AA62"/>
  <c r="W62"/>
  <c r="T62"/>
  <c r="Q62"/>
  <c r="M62"/>
  <c r="AF62" s="1"/>
  <c r="AY62" s="1"/>
  <c r="BR62" s="1"/>
  <c r="I62"/>
  <c r="F62"/>
  <c r="C62"/>
  <c r="L62" s="1"/>
  <c r="BM61"/>
  <c r="BI61"/>
  <c r="BF61"/>
  <c r="BC61"/>
  <c r="AT61"/>
  <c r="AP61"/>
  <c r="AM61"/>
  <c r="AJ61"/>
  <c r="AA61"/>
  <c r="W61"/>
  <c r="T61"/>
  <c r="Z61" s="1"/>
  <c r="Q61"/>
  <c r="M61"/>
  <c r="AF61" s="1"/>
  <c r="AY61" s="1"/>
  <c r="BR61" s="1"/>
  <c r="I61"/>
  <c r="F61"/>
  <c r="C61"/>
  <c r="BM60"/>
  <c r="BI60"/>
  <c r="BF60"/>
  <c r="BL60" s="1"/>
  <c r="BC60"/>
  <c r="AT60"/>
  <c r="AP60"/>
  <c r="AM60"/>
  <c r="AJ60"/>
  <c r="AA60"/>
  <c r="W60"/>
  <c r="T60"/>
  <c r="Z60" s="1"/>
  <c r="Q60"/>
  <c r="M60"/>
  <c r="AF60" s="1"/>
  <c r="AY60" s="1"/>
  <c r="BR60" s="1"/>
  <c r="I60"/>
  <c r="F60"/>
  <c r="C60"/>
  <c r="BM59"/>
  <c r="BI59"/>
  <c r="BH59"/>
  <c r="BF59"/>
  <c r="BE59"/>
  <c r="BC59"/>
  <c r="BL59" s="1"/>
  <c r="BB59"/>
  <c r="BK59" s="1"/>
  <c r="AT59"/>
  <c r="AP59"/>
  <c r="AO59"/>
  <c r="AM59"/>
  <c r="AL59"/>
  <c r="AJ59"/>
  <c r="AS59" s="1"/>
  <c r="AI59"/>
  <c r="AR59" s="1"/>
  <c r="AA59"/>
  <c r="W59"/>
  <c r="V59"/>
  <c r="T59"/>
  <c r="S59"/>
  <c r="Q59"/>
  <c r="Z59" s="1"/>
  <c r="P59"/>
  <c r="Y59" s="1"/>
  <c r="M59"/>
  <c r="I59"/>
  <c r="H59"/>
  <c r="F59"/>
  <c r="E59"/>
  <c r="C59"/>
  <c r="L59" s="1"/>
  <c r="B59"/>
  <c r="K59" s="1"/>
  <c r="BM58"/>
  <c r="BI58"/>
  <c r="BH58"/>
  <c r="BF58"/>
  <c r="BE58"/>
  <c r="BC58"/>
  <c r="BL58" s="1"/>
  <c r="BB58"/>
  <c r="BK58" s="1"/>
  <c r="AT58"/>
  <c r="AP58"/>
  <c r="AO58"/>
  <c r="AM58"/>
  <c r="AL58"/>
  <c r="AJ58"/>
  <c r="AS58" s="1"/>
  <c r="AU58" s="1"/>
  <c r="AV58" s="1"/>
  <c r="AI58"/>
  <c r="AR58" s="1"/>
  <c r="AA58"/>
  <c r="W58"/>
  <c r="V58"/>
  <c r="T58"/>
  <c r="S58"/>
  <c r="Q58"/>
  <c r="Z58" s="1"/>
  <c r="P58"/>
  <c r="Y58" s="1"/>
  <c r="M58"/>
  <c r="I58"/>
  <c r="H58"/>
  <c r="F58"/>
  <c r="E58"/>
  <c r="C58"/>
  <c r="L58" s="1"/>
  <c r="B58"/>
  <c r="K58" s="1"/>
  <c r="BJ57"/>
  <c r="BI57"/>
  <c r="BH57"/>
  <c r="BG57"/>
  <c r="BF57"/>
  <c r="BE57"/>
  <c r="BD57"/>
  <c r="BC57"/>
  <c r="BB57"/>
  <c r="AQ57"/>
  <c r="AP57"/>
  <c r="AO57"/>
  <c r="AN57"/>
  <c r="AM57"/>
  <c r="AL57"/>
  <c r="AK57"/>
  <c r="AJ57"/>
  <c r="AI57"/>
  <c r="X57"/>
  <c r="W57"/>
  <c r="V57"/>
  <c r="U57"/>
  <c r="T57"/>
  <c r="S57"/>
  <c r="R57"/>
  <c r="Q57"/>
  <c r="P57"/>
  <c r="J57"/>
  <c r="I57"/>
  <c r="H57"/>
  <c r="G57"/>
  <c r="M57" s="1"/>
  <c r="F57"/>
  <c r="E57"/>
  <c r="K57" s="1"/>
  <c r="D57"/>
  <c r="C57"/>
  <c r="L57" s="1"/>
  <c r="B57"/>
  <c r="BM56"/>
  <c r="BI56"/>
  <c r="BH56"/>
  <c r="BF56"/>
  <c r="BE56"/>
  <c r="BC56"/>
  <c r="BL56" s="1"/>
  <c r="BB56"/>
  <c r="BK56" s="1"/>
  <c r="AT56"/>
  <c r="AP56"/>
  <c r="AO56"/>
  <c r="AM56"/>
  <c r="AL56"/>
  <c r="AJ56"/>
  <c r="AS56" s="1"/>
  <c r="AU56" s="1"/>
  <c r="AV56" s="1"/>
  <c r="AI56"/>
  <c r="AR56" s="1"/>
  <c r="AA56"/>
  <c r="W56"/>
  <c r="V56"/>
  <c r="T56"/>
  <c r="S56"/>
  <c r="Q56"/>
  <c r="Z56" s="1"/>
  <c r="P56"/>
  <c r="Y56" s="1"/>
  <c r="M56"/>
  <c r="I56"/>
  <c r="H56"/>
  <c r="F56"/>
  <c r="E56"/>
  <c r="C56"/>
  <c r="L56" s="1"/>
  <c r="B56"/>
  <c r="K56" s="1"/>
  <c r="BM55"/>
  <c r="BI55"/>
  <c r="BH55"/>
  <c r="BF55"/>
  <c r="BE55"/>
  <c r="BC55"/>
  <c r="BL55" s="1"/>
  <c r="BB55"/>
  <c r="BK55" s="1"/>
  <c r="AT55"/>
  <c r="AP55"/>
  <c r="AO55"/>
  <c r="AM55"/>
  <c r="AL55"/>
  <c r="AJ55"/>
  <c r="AS55" s="1"/>
  <c r="AU55" s="1"/>
  <c r="AV55" s="1"/>
  <c r="AI55"/>
  <c r="AR55" s="1"/>
  <c r="AA55"/>
  <c r="W55"/>
  <c r="V55"/>
  <c r="T55"/>
  <c r="S55"/>
  <c r="Q55"/>
  <c r="Z55" s="1"/>
  <c r="P55"/>
  <c r="Y55" s="1"/>
  <c r="M55"/>
  <c r="I55"/>
  <c r="H55"/>
  <c r="F55"/>
  <c r="E55"/>
  <c r="C55"/>
  <c r="L55" s="1"/>
  <c r="B55"/>
  <c r="K55" s="1"/>
  <c r="BM54"/>
  <c r="BI54"/>
  <c r="BH54"/>
  <c r="BF54"/>
  <c r="BE54"/>
  <c r="BC54"/>
  <c r="BL54" s="1"/>
  <c r="BB54"/>
  <c r="BK54" s="1"/>
  <c r="AT54"/>
  <c r="AP54"/>
  <c r="AO54"/>
  <c r="AM54"/>
  <c r="AL54"/>
  <c r="AJ54"/>
  <c r="AS54" s="1"/>
  <c r="AU54" s="1"/>
  <c r="AV54" s="1"/>
  <c r="AI54"/>
  <c r="AR54" s="1"/>
  <c r="AA54"/>
  <c r="W54"/>
  <c r="V54"/>
  <c r="T54"/>
  <c r="S54"/>
  <c r="Q54"/>
  <c r="Z54" s="1"/>
  <c r="P54"/>
  <c r="Y54" s="1"/>
  <c r="M54"/>
  <c r="I54"/>
  <c r="H54"/>
  <c r="F54"/>
  <c r="E54"/>
  <c r="C54"/>
  <c r="L54" s="1"/>
  <c r="B54"/>
  <c r="K54" s="1"/>
  <c r="BM53"/>
  <c r="BI53"/>
  <c r="BH53"/>
  <c r="BF53"/>
  <c r="BE53"/>
  <c r="BC53"/>
  <c r="BL53" s="1"/>
  <c r="BB53"/>
  <c r="BK53" s="1"/>
  <c r="AT53"/>
  <c r="AP53"/>
  <c r="AO53"/>
  <c r="AM53"/>
  <c r="AL53"/>
  <c r="AJ53"/>
  <c r="AS53" s="1"/>
  <c r="AU53" s="1"/>
  <c r="AV53" s="1"/>
  <c r="AI53"/>
  <c r="AR53" s="1"/>
  <c r="AA53"/>
  <c r="W53"/>
  <c r="V53"/>
  <c r="T53"/>
  <c r="S53"/>
  <c r="Q53"/>
  <c r="Z53" s="1"/>
  <c r="P53"/>
  <c r="Y53" s="1"/>
  <c r="M53"/>
  <c r="I53"/>
  <c r="H53"/>
  <c r="F53"/>
  <c r="E53"/>
  <c r="C53"/>
  <c r="L53" s="1"/>
  <c r="B53"/>
  <c r="K53" s="1"/>
  <c r="BJ52"/>
  <c r="BI52"/>
  <c r="BH52"/>
  <c r="BG52"/>
  <c r="BF52"/>
  <c r="BL52" s="1"/>
  <c r="BE52"/>
  <c r="BD52"/>
  <c r="BM52" s="1"/>
  <c r="BC52"/>
  <c r="BB52"/>
  <c r="BK52" s="1"/>
  <c r="AQ52"/>
  <c r="AP52"/>
  <c r="AO52"/>
  <c r="AN52"/>
  <c r="AT52" s="1"/>
  <c r="AM52"/>
  <c r="AL52"/>
  <c r="AR52" s="1"/>
  <c r="AK52"/>
  <c r="AJ52"/>
  <c r="AS52" s="1"/>
  <c r="AU52" s="1"/>
  <c r="AV52" s="1"/>
  <c r="AI52"/>
  <c r="X52"/>
  <c r="W52"/>
  <c r="V52"/>
  <c r="U52"/>
  <c r="T52"/>
  <c r="Z52" s="1"/>
  <c r="S52"/>
  <c r="R52"/>
  <c r="AA52" s="1"/>
  <c r="Q52"/>
  <c r="P52"/>
  <c r="Y52" s="1"/>
  <c r="J52"/>
  <c r="I52"/>
  <c r="H52"/>
  <c r="G52"/>
  <c r="F52"/>
  <c r="E52"/>
  <c r="D52"/>
  <c r="C52"/>
  <c r="B52"/>
  <c r="BM51"/>
  <c r="BI51"/>
  <c r="BF51"/>
  <c r="BC51"/>
  <c r="AT51"/>
  <c r="AP51"/>
  <c r="AM51"/>
  <c r="AJ51"/>
  <c r="AA51"/>
  <c r="W51"/>
  <c r="T51"/>
  <c r="Q51"/>
  <c r="M51"/>
  <c r="AF51" s="1"/>
  <c r="AY51" s="1"/>
  <c r="BR51" s="1"/>
  <c r="I51"/>
  <c r="F51"/>
  <c r="C51"/>
  <c r="BM50"/>
  <c r="BI50"/>
  <c r="BH50"/>
  <c r="BF50"/>
  <c r="BE50"/>
  <c r="BC50"/>
  <c r="BL50" s="1"/>
  <c r="BB50"/>
  <c r="BK50" s="1"/>
  <c r="AT50"/>
  <c r="AP50"/>
  <c r="AO50"/>
  <c r="AM50"/>
  <c r="AL50"/>
  <c r="AJ50"/>
  <c r="AS50" s="1"/>
  <c r="AU50" s="1"/>
  <c r="AV50" s="1"/>
  <c r="AI50"/>
  <c r="AR50" s="1"/>
  <c r="AA50"/>
  <c r="W50"/>
  <c r="V50"/>
  <c r="T50"/>
  <c r="S50"/>
  <c r="Q50"/>
  <c r="Z50" s="1"/>
  <c r="P50"/>
  <c r="Y50" s="1"/>
  <c r="M50"/>
  <c r="I50"/>
  <c r="H50"/>
  <c r="F50"/>
  <c r="E50"/>
  <c r="C50"/>
  <c r="L50" s="1"/>
  <c r="B50"/>
  <c r="K50" s="1"/>
  <c r="BM49"/>
  <c r="BI49"/>
  <c r="BH49"/>
  <c r="BF49"/>
  <c r="BE49"/>
  <c r="BC49"/>
  <c r="BL49" s="1"/>
  <c r="BB49"/>
  <c r="AT49"/>
  <c r="AP49"/>
  <c r="AO49"/>
  <c r="AM49"/>
  <c r="AL49"/>
  <c r="AJ49"/>
  <c r="AS49" s="1"/>
  <c r="AU49" s="1"/>
  <c r="AV49" s="1"/>
  <c r="AI49"/>
  <c r="AR49" s="1"/>
  <c r="AA49"/>
  <c r="W49"/>
  <c r="V49"/>
  <c r="T49"/>
  <c r="S49"/>
  <c r="Q49"/>
  <c r="Z49" s="1"/>
  <c r="P49"/>
  <c r="Y49" s="1"/>
  <c r="M49"/>
  <c r="I49"/>
  <c r="H49"/>
  <c r="F49"/>
  <c r="E49"/>
  <c r="C49"/>
  <c r="L49" s="1"/>
  <c r="B49"/>
  <c r="K49" s="1"/>
  <c r="BM48"/>
  <c r="BI48"/>
  <c r="BH48"/>
  <c r="BF48"/>
  <c r="BE48"/>
  <c r="BC48"/>
  <c r="BL48" s="1"/>
  <c r="BB48"/>
  <c r="BK48" s="1"/>
  <c r="AT48"/>
  <c r="AP48"/>
  <c r="AO48"/>
  <c r="AM48"/>
  <c r="AL48"/>
  <c r="AJ48"/>
  <c r="AS48" s="1"/>
  <c r="AU48" s="1"/>
  <c r="AV48" s="1"/>
  <c r="AI48"/>
  <c r="AR48" s="1"/>
  <c r="AA48"/>
  <c r="W48"/>
  <c r="V48"/>
  <c r="T48"/>
  <c r="S48"/>
  <c r="Q48"/>
  <c r="Z48" s="1"/>
  <c r="P48"/>
  <c r="Y48" s="1"/>
  <c r="M48"/>
  <c r="I48"/>
  <c r="H48"/>
  <c r="F48"/>
  <c r="E48"/>
  <c r="C48"/>
  <c r="L48" s="1"/>
  <c r="B48"/>
  <c r="K48" s="1"/>
  <c r="BJ47"/>
  <c r="BI47"/>
  <c r="BH47"/>
  <c r="BG47"/>
  <c r="BG69" s="1"/>
  <c r="BF47"/>
  <c r="BE47"/>
  <c r="BD47"/>
  <c r="BD69" s="1"/>
  <c r="BC47"/>
  <c r="BB47"/>
  <c r="AQ47"/>
  <c r="AQ69" s="1"/>
  <c r="AP47"/>
  <c r="AO47"/>
  <c r="AO51" s="1"/>
  <c r="AN47"/>
  <c r="AN69" s="1"/>
  <c r="AM47"/>
  <c r="AL47"/>
  <c r="AK47"/>
  <c r="AK69" s="1"/>
  <c r="AJ47"/>
  <c r="AI47"/>
  <c r="AI51" s="1"/>
  <c r="X47"/>
  <c r="X69" s="1"/>
  <c r="W47"/>
  <c r="V47"/>
  <c r="T47"/>
  <c r="S47"/>
  <c r="R47"/>
  <c r="Q47"/>
  <c r="Z47" s="1"/>
  <c r="P47"/>
  <c r="J47"/>
  <c r="J69" s="1"/>
  <c r="I47"/>
  <c r="H47"/>
  <c r="H51" s="1"/>
  <c r="G47"/>
  <c r="F47"/>
  <c r="L47" s="1"/>
  <c r="E47"/>
  <c r="E51" s="1"/>
  <c r="D47"/>
  <c r="D69" s="1"/>
  <c r="C47"/>
  <c r="B47"/>
  <c r="B51" s="1"/>
  <c r="K51" s="1"/>
  <c r="BJ46"/>
  <c r="BI46"/>
  <c r="BH46"/>
  <c r="BG46"/>
  <c r="BF46"/>
  <c r="BE46"/>
  <c r="BD46"/>
  <c r="BC46"/>
  <c r="BB46"/>
  <c r="AQ46"/>
  <c r="AP46"/>
  <c r="AO46"/>
  <c r="AN46"/>
  <c r="AM46"/>
  <c r="AL46"/>
  <c r="AK46"/>
  <c r="AJ46"/>
  <c r="AI46"/>
  <c r="X46"/>
  <c r="W46"/>
  <c r="V46"/>
  <c r="U46"/>
  <c r="T46"/>
  <c r="S46"/>
  <c r="R46"/>
  <c r="Q46"/>
  <c r="P46"/>
  <c r="J46"/>
  <c r="I46"/>
  <c r="H46"/>
  <c r="G46"/>
  <c r="F46"/>
  <c r="E46"/>
  <c r="D46"/>
  <c r="C46"/>
  <c r="B46"/>
  <c r="BM45"/>
  <c r="BI45"/>
  <c r="BH45"/>
  <c r="BF45"/>
  <c r="BE45"/>
  <c r="BC45"/>
  <c r="BL45" s="1"/>
  <c r="BB45"/>
  <c r="BK45" s="1"/>
  <c r="AT45"/>
  <c r="AP45"/>
  <c r="AO45"/>
  <c r="AM45"/>
  <c r="AL45"/>
  <c r="AJ45"/>
  <c r="AS45" s="1"/>
  <c r="AI45"/>
  <c r="AR45" s="1"/>
  <c r="AA45"/>
  <c r="W45"/>
  <c r="V45"/>
  <c r="T45"/>
  <c r="S45"/>
  <c r="Q45"/>
  <c r="Z45" s="1"/>
  <c r="P45"/>
  <c r="Y45" s="1"/>
  <c r="M45"/>
  <c r="I45"/>
  <c r="H45"/>
  <c r="F45"/>
  <c r="E45"/>
  <c r="C45"/>
  <c r="L45" s="1"/>
  <c r="B45"/>
  <c r="K45" s="1"/>
  <c r="BM44"/>
  <c r="BM46" s="1"/>
  <c r="BI44"/>
  <c r="BH44"/>
  <c r="BF44"/>
  <c r="BE44"/>
  <c r="BC44"/>
  <c r="BL44" s="1"/>
  <c r="BN44" s="1"/>
  <c r="BO44" s="1"/>
  <c r="BB44"/>
  <c r="BK44" s="1"/>
  <c r="AT44"/>
  <c r="AP44"/>
  <c r="AO44"/>
  <c r="AM44"/>
  <c r="AL44"/>
  <c r="AJ44"/>
  <c r="AS44" s="1"/>
  <c r="AI44"/>
  <c r="AR44" s="1"/>
  <c r="AA44"/>
  <c r="AA46" s="1"/>
  <c r="W44"/>
  <c r="V44"/>
  <c r="T44"/>
  <c r="S44"/>
  <c r="Q44"/>
  <c r="Z44" s="1"/>
  <c r="AB44" s="1"/>
  <c r="AC44" s="1"/>
  <c r="P44"/>
  <c r="Y44" s="1"/>
  <c r="M44"/>
  <c r="AF44" s="1"/>
  <c r="AY44" s="1"/>
  <c r="BR44" s="1"/>
  <c r="I44"/>
  <c r="H44"/>
  <c r="F44"/>
  <c r="E44"/>
  <c r="C44"/>
  <c r="L44" s="1"/>
  <c r="B44"/>
  <c r="K44" s="1"/>
  <c r="AD44" s="1"/>
  <c r="AW44" s="1"/>
  <c r="BP44" s="1"/>
  <c r="BM43"/>
  <c r="BI43"/>
  <c r="BH43"/>
  <c r="BF43"/>
  <c r="BE43"/>
  <c r="BC43"/>
  <c r="BL43" s="1"/>
  <c r="BN43" s="1"/>
  <c r="BO43" s="1"/>
  <c r="BB43"/>
  <c r="BK43" s="1"/>
  <c r="AT43"/>
  <c r="AP43"/>
  <c r="AO43"/>
  <c r="AM43"/>
  <c r="AL43"/>
  <c r="AJ43"/>
  <c r="AS43" s="1"/>
  <c r="AI43"/>
  <c r="AR43" s="1"/>
  <c r="AA43"/>
  <c r="W43"/>
  <c r="V43"/>
  <c r="T43"/>
  <c r="S43"/>
  <c r="Q43"/>
  <c r="Z43" s="1"/>
  <c r="AB43" s="1"/>
  <c r="AC43" s="1"/>
  <c r="P43"/>
  <c r="Y43" s="1"/>
  <c r="M43"/>
  <c r="AF43" s="1"/>
  <c r="AY43" s="1"/>
  <c r="BR43" s="1"/>
  <c r="I43"/>
  <c r="H43"/>
  <c r="F43"/>
  <c r="E43"/>
  <c r="C43"/>
  <c r="L43" s="1"/>
  <c r="B43"/>
  <c r="K43" s="1"/>
  <c r="AD43" s="1"/>
  <c r="AW43" s="1"/>
  <c r="BP43" s="1"/>
  <c r="BM42"/>
  <c r="BI42"/>
  <c r="BH42"/>
  <c r="BF42"/>
  <c r="BE42"/>
  <c r="BC42"/>
  <c r="BL42" s="1"/>
  <c r="BN42" s="1"/>
  <c r="BO42" s="1"/>
  <c r="BB42"/>
  <c r="BK42" s="1"/>
  <c r="AT42"/>
  <c r="AP42"/>
  <c r="AO42"/>
  <c r="AM42"/>
  <c r="AL42"/>
  <c r="AJ42"/>
  <c r="AS42" s="1"/>
  <c r="AI42"/>
  <c r="AR42" s="1"/>
  <c r="AA42"/>
  <c r="W42"/>
  <c r="V42"/>
  <c r="T42"/>
  <c r="S42"/>
  <c r="Q42"/>
  <c r="Z42" s="1"/>
  <c r="AB42" s="1"/>
  <c r="AC42" s="1"/>
  <c r="P42"/>
  <c r="Y42" s="1"/>
  <c r="M42"/>
  <c r="AF42" s="1"/>
  <c r="AY42" s="1"/>
  <c r="BR42" s="1"/>
  <c r="I42"/>
  <c r="H42"/>
  <c r="F42"/>
  <c r="E42"/>
  <c r="C42"/>
  <c r="L42" s="1"/>
  <c r="B42"/>
  <c r="K42" s="1"/>
  <c r="AD42" s="1"/>
  <c r="AW42" s="1"/>
  <c r="BP42" s="1"/>
  <c r="BM41"/>
  <c r="BI41"/>
  <c r="BH41"/>
  <c r="BF41"/>
  <c r="BE41"/>
  <c r="BC41"/>
  <c r="BL41" s="1"/>
  <c r="BN41" s="1"/>
  <c r="BO41" s="1"/>
  <c r="BB41"/>
  <c r="BK41" s="1"/>
  <c r="AT41"/>
  <c r="AP41"/>
  <c r="AO41"/>
  <c r="AM41"/>
  <c r="AL41"/>
  <c r="AJ41"/>
  <c r="AS41" s="1"/>
  <c r="AI41"/>
  <c r="AR41" s="1"/>
  <c r="AA41"/>
  <c r="W41"/>
  <c r="V41"/>
  <c r="T41"/>
  <c r="S41"/>
  <c r="Q41"/>
  <c r="Z41" s="1"/>
  <c r="AB41" s="1"/>
  <c r="AC41" s="1"/>
  <c r="P41"/>
  <c r="Y41" s="1"/>
  <c r="M41"/>
  <c r="AF41" s="1"/>
  <c r="AY41" s="1"/>
  <c r="BR41" s="1"/>
  <c r="I41"/>
  <c r="H41"/>
  <c r="F41"/>
  <c r="E41"/>
  <c r="C41"/>
  <c r="L41" s="1"/>
  <c r="B41"/>
  <c r="K41" s="1"/>
  <c r="AD41" s="1"/>
  <c r="AW41" s="1"/>
  <c r="BP41" s="1"/>
  <c r="BM40"/>
  <c r="BI40"/>
  <c r="BH40"/>
  <c r="BF40"/>
  <c r="BE40"/>
  <c r="BC40"/>
  <c r="BL40" s="1"/>
  <c r="BN40" s="1"/>
  <c r="BO40" s="1"/>
  <c r="BB40"/>
  <c r="BK40" s="1"/>
  <c r="AT40"/>
  <c r="AP40"/>
  <c r="AO40"/>
  <c r="AM40"/>
  <c r="AL40"/>
  <c r="AJ40"/>
  <c r="AS40" s="1"/>
  <c r="AI40"/>
  <c r="AR40" s="1"/>
  <c r="AA40"/>
  <c r="W40"/>
  <c r="V40"/>
  <c r="T40"/>
  <c r="S40"/>
  <c r="Q40"/>
  <c r="Z40" s="1"/>
  <c r="AB40" s="1"/>
  <c r="AC40" s="1"/>
  <c r="P40"/>
  <c r="Y40" s="1"/>
  <c r="M40"/>
  <c r="AF40" s="1"/>
  <c r="AY40" s="1"/>
  <c r="BR40" s="1"/>
  <c r="I40"/>
  <c r="H40"/>
  <c r="F40"/>
  <c r="E40"/>
  <c r="C40"/>
  <c r="L40" s="1"/>
  <c r="B40"/>
  <c r="K40" s="1"/>
  <c r="AD40" s="1"/>
  <c r="AW40" s="1"/>
  <c r="BP40" s="1"/>
  <c r="BM39"/>
  <c r="BI39"/>
  <c r="BI69" s="1"/>
  <c r="BH39"/>
  <c r="BF39"/>
  <c r="BF69" s="1"/>
  <c r="BE39"/>
  <c r="BC39"/>
  <c r="BC69" s="1"/>
  <c r="BB39"/>
  <c r="AT39"/>
  <c r="AP39"/>
  <c r="AP69" s="1"/>
  <c r="AO39"/>
  <c r="AM39"/>
  <c r="AM69" s="1"/>
  <c r="AL39"/>
  <c r="AJ39"/>
  <c r="AJ69" s="1"/>
  <c r="AI39"/>
  <c r="AA39"/>
  <c r="W39"/>
  <c r="W69" s="1"/>
  <c r="V39"/>
  <c r="T39"/>
  <c r="T69" s="1"/>
  <c r="S39"/>
  <c r="Q39"/>
  <c r="Q69" s="1"/>
  <c r="P39"/>
  <c r="M39"/>
  <c r="AF39" s="1"/>
  <c r="AY39" s="1"/>
  <c r="I39"/>
  <c r="H39"/>
  <c r="H69" s="1"/>
  <c r="F39"/>
  <c r="E39"/>
  <c r="E69" s="1"/>
  <c r="C39"/>
  <c r="B39"/>
  <c r="B69" s="1"/>
  <c r="BH34"/>
  <c r="BE34"/>
  <c r="BB34"/>
  <c r="AO34"/>
  <c r="AL34"/>
  <c r="AI34"/>
  <c r="V34"/>
  <c r="S34"/>
  <c r="P34"/>
  <c r="H34"/>
  <c r="E34"/>
  <c r="B34"/>
  <c r="BM33"/>
  <c r="BL33"/>
  <c r="BH33"/>
  <c r="BE33"/>
  <c r="BB33"/>
  <c r="AT33"/>
  <c r="AS33"/>
  <c r="AO33"/>
  <c r="AL33"/>
  <c r="AR33" s="1"/>
  <c r="AI33"/>
  <c r="AA33"/>
  <c r="Z33"/>
  <c r="V33"/>
  <c r="S33"/>
  <c r="P33"/>
  <c r="M33"/>
  <c r="AF33" s="1"/>
  <c r="L33"/>
  <c r="H33"/>
  <c r="E33"/>
  <c r="B33"/>
  <c r="K33" s="1"/>
  <c r="BH32"/>
  <c r="BE32"/>
  <c r="BB32"/>
  <c r="AO32"/>
  <c r="AL32"/>
  <c r="AI32"/>
  <c r="AR32" s="1"/>
  <c r="V32"/>
  <c r="S32"/>
  <c r="P32"/>
  <c r="H32"/>
  <c r="E32"/>
  <c r="B32"/>
  <c r="BM31"/>
  <c r="BL31"/>
  <c r="BH31"/>
  <c r="BE31"/>
  <c r="BB31"/>
  <c r="AT31"/>
  <c r="AS31"/>
  <c r="AO31"/>
  <c r="AL31"/>
  <c r="AI31"/>
  <c r="AA31"/>
  <c r="Z31"/>
  <c r="V31"/>
  <c r="S31"/>
  <c r="P31"/>
  <c r="Y31" s="1"/>
  <c r="M31"/>
  <c r="AF31" s="1"/>
  <c r="AY31" s="1"/>
  <c r="BR31" s="1"/>
  <c r="L31"/>
  <c r="AE31" s="1"/>
  <c r="AX31" s="1"/>
  <c r="H31"/>
  <c r="E31"/>
  <c r="B31"/>
  <c r="BM30"/>
  <c r="BL30"/>
  <c r="BH30"/>
  <c r="BE30"/>
  <c r="BB30"/>
  <c r="AT30"/>
  <c r="AS30"/>
  <c r="AO30"/>
  <c r="AL30"/>
  <c r="AI30"/>
  <c r="AA30"/>
  <c r="Z30"/>
  <c r="AE30" s="1"/>
  <c r="V30"/>
  <c r="S30"/>
  <c r="Y30" s="1"/>
  <c r="P30"/>
  <c r="M30"/>
  <c r="AF30" s="1"/>
  <c r="AY30" s="1"/>
  <c r="BR30" s="1"/>
  <c r="L30"/>
  <c r="H30"/>
  <c r="E30"/>
  <c r="B30"/>
  <c r="BJ29"/>
  <c r="BJ32" s="1"/>
  <c r="BI29"/>
  <c r="BI32" s="1"/>
  <c r="BH29"/>
  <c r="BG29"/>
  <c r="BG32" s="1"/>
  <c r="BF29"/>
  <c r="BF32" s="1"/>
  <c r="BE29"/>
  <c r="BD29"/>
  <c r="BC29"/>
  <c r="BC32" s="1"/>
  <c r="BB29"/>
  <c r="BK29" s="1"/>
  <c r="AQ29"/>
  <c r="AQ32" s="1"/>
  <c r="AP29"/>
  <c r="AP32" s="1"/>
  <c r="AO29"/>
  <c r="AN29"/>
  <c r="AN32" s="1"/>
  <c r="AM29"/>
  <c r="AM32" s="1"/>
  <c r="AL29"/>
  <c r="AR29" s="1"/>
  <c r="AK29"/>
  <c r="AK32" s="1"/>
  <c r="AJ29"/>
  <c r="AI29"/>
  <c r="X29"/>
  <c r="X32" s="1"/>
  <c r="W29"/>
  <c r="W32" s="1"/>
  <c r="V29"/>
  <c r="U29"/>
  <c r="U32" s="1"/>
  <c r="T29"/>
  <c r="T32" s="1"/>
  <c r="S29"/>
  <c r="R29"/>
  <c r="Q29"/>
  <c r="Z29" s="1"/>
  <c r="P29"/>
  <c r="J29"/>
  <c r="J32" s="1"/>
  <c r="I29"/>
  <c r="I32" s="1"/>
  <c r="H29"/>
  <c r="G29"/>
  <c r="G32" s="1"/>
  <c r="F29"/>
  <c r="F32" s="1"/>
  <c r="E29"/>
  <c r="D29"/>
  <c r="C29"/>
  <c r="C32" s="1"/>
  <c r="B29"/>
  <c r="K29" s="1"/>
  <c r="BM28"/>
  <c r="BL28"/>
  <c r="BH28"/>
  <c r="BE28"/>
  <c r="BK28" s="1"/>
  <c r="BB28"/>
  <c r="AT28"/>
  <c r="AS28"/>
  <c r="AO28"/>
  <c r="AL28"/>
  <c r="AI28"/>
  <c r="AR28" s="1"/>
  <c r="AA28"/>
  <c r="Z28"/>
  <c r="V28"/>
  <c r="S28"/>
  <c r="P28"/>
  <c r="Y28" s="1"/>
  <c r="M28"/>
  <c r="AF28" s="1"/>
  <c r="AY28" s="1"/>
  <c r="BR28" s="1"/>
  <c r="L28"/>
  <c r="H28"/>
  <c r="E28"/>
  <c r="B28"/>
  <c r="BM27"/>
  <c r="BL27"/>
  <c r="BH27"/>
  <c r="BE27"/>
  <c r="BB27"/>
  <c r="AT27"/>
  <c r="AS27"/>
  <c r="AO27"/>
  <c r="AL27"/>
  <c r="AI27"/>
  <c r="AA27"/>
  <c r="Z27"/>
  <c r="AE27" s="1"/>
  <c r="V27"/>
  <c r="S27"/>
  <c r="Y27" s="1"/>
  <c r="P27"/>
  <c r="M27"/>
  <c r="AF27" s="1"/>
  <c r="AY27" s="1"/>
  <c r="BR27" s="1"/>
  <c r="L27"/>
  <c r="H27"/>
  <c r="E27"/>
  <c r="B27"/>
  <c r="BM26"/>
  <c r="BL26"/>
  <c r="BH26"/>
  <c r="BE26"/>
  <c r="BB26"/>
  <c r="AT26"/>
  <c r="AS26"/>
  <c r="AO26"/>
  <c r="AL26"/>
  <c r="AI26"/>
  <c r="AA26"/>
  <c r="Z26"/>
  <c r="V26"/>
  <c r="S26"/>
  <c r="P26"/>
  <c r="Y26" s="1"/>
  <c r="M26"/>
  <c r="AF26" s="1"/>
  <c r="AY26" s="1"/>
  <c r="BR26" s="1"/>
  <c r="L26"/>
  <c r="H26"/>
  <c r="E26"/>
  <c r="B26"/>
  <c r="BM25"/>
  <c r="BL25"/>
  <c r="BH25"/>
  <c r="BE25"/>
  <c r="BB25"/>
  <c r="AT25"/>
  <c r="AS25"/>
  <c r="AO25"/>
  <c r="AL25"/>
  <c r="AI25"/>
  <c r="AA25"/>
  <c r="Z25"/>
  <c r="AE25" s="1"/>
  <c r="V25"/>
  <c r="S25"/>
  <c r="Y25" s="1"/>
  <c r="P25"/>
  <c r="M25"/>
  <c r="AF25" s="1"/>
  <c r="AY25" s="1"/>
  <c r="BR25" s="1"/>
  <c r="L25"/>
  <c r="H25"/>
  <c r="E25"/>
  <c r="B25"/>
  <c r="BM20"/>
  <c r="BI20"/>
  <c r="BH20"/>
  <c r="BF20"/>
  <c r="BE20"/>
  <c r="BC20"/>
  <c r="BL20" s="1"/>
  <c r="BB20"/>
  <c r="BK20" s="1"/>
  <c r="AT20"/>
  <c r="AP20"/>
  <c r="AO20"/>
  <c r="AM20"/>
  <c r="AL20"/>
  <c r="AJ20"/>
  <c r="AS20" s="1"/>
  <c r="AI20"/>
  <c r="AR20" s="1"/>
  <c r="AA20"/>
  <c r="W20"/>
  <c r="V20"/>
  <c r="T20"/>
  <c r="S20"/>
  <c r="Q20"/>
  <c r="Z20" s="1"/>
  <c r="P20"/>
  <c r="Y20" s="1"/>
  <c r="M20"/>
  <c r="AF20" s="1"/>
  <c r="AY20" s="1"/>
  <c r="BR20" s="1"/>
  <c r="I20"/>
  <c r="H20"/>
  <c r="F20"/>
  <c r="E20"/>
  <c r="C20"/>
  <c r="L20" s="1"/>
  <c r="B20"/>
  <c r="K20" s="1"/>
  <c r="BM19"/>
  <c r="BM18" s="1"/>
  <c r="BI19"/>
  <c r="BH19"/>
  <c r="BF19"/>
  <c r="BE19"/>
  <c r="BC19"/>
  <c r="BL19" s="1"/>
  <c r="BB19"/>
  <c r="BK19" s="1"/>
  <c r="BK18" s="1"/>
  <c r="AT19"/>
  <c r="AP19"/>
  <c r="AO19"/>
  <c r="AM19"/>
  <c r="AL19"/>
  <c r="AJ19"/>
  <c r="AS19" s="1"/>
  <c r="AI19"/>
  <c r="AR19" s="1"/>
  <c r="AR18" s="1"/>
  <c r="AA19"/>
  <c r="AA18" s="1"/>
  <c r="W19"/>
  <c r="V19"/>
  <c r="T19"/>
  <c r="S19"/>
  <c r="Q19"/>
  <c r="Z19" s="1"/>
  <c r="P19"/>
  <c r="Y19" s="1"/>
  <c r="Y18" s="1"/>
  <c r="M19"/>
  <c r="AF19" s="1"/>
  <c r="I19"/>
  <c r="H19"/>
  <c r="F19"/>
  <c r="E19"/>
  <c r="C19"/>
  <c r="L19" s="1"/>
  <c r="B19"/>
  <c r="K19" s="1"/>
  <c r="BJ18"/>
  <c r="BI18"/>
  <c r="BH18"/>
  <c r="BG18"/>
  <c r="BG14" s="1"/>
  <c r="BG70" s="1"/>
  <c r="BF18"/>
  <c r="BE18"/>
  <c r="BD18"/>
  <c r="BC18"/>
  <c r="BB18"/>
  <c r="AT18"/>
  <c r="AT14" s="1"/>
  <c r="AT70" s="1"/>
  <c r="AQ18"/>
  <c r="AP18"/>
  <c r="AO18"/>
  <c r="AN18"/>
  <c r="AN14" s="1"/>
  <c r="AN70" s="1"/>
  <c r="AM18"/>
  <c r="AL18"/>
  <c r="AK18"/>
  <c r="AJ18"/>
  <c r="AI18"/>
  <c r="X18"/>
  <c r="X14" s="1"/>
  <c r="X70" s="1"/>
  <c r="W18"/>
  <c r="V18"/>
  <c r="U18"/>
  <c r="T18"/>
  <c r="S18"/>
  <c r="R18"/>
  <c r="R14" s="1"/>
  <c r="R70" s="1"/>
  <c r="AA70" s="1"/>
  <c r="Q18"/>
  <c r="P18"/>
  <c r="J18"/>
  <c r="I18"/>
  <c r="H18"/>
  <c r="G18"/>
  <c r="G14" s="1"/>
  <c r="G70" s="1"/>
  <c r="F18"/>
  <c r="E18"/>
  <c r="D18"/>
  <c r="C18"/>
  <c r="B18"/>
  <c r="BM17"/>
  <c r="BI17"/>
  <c r="BH17"/>
  <c r="BF17"/>
  <c r="BE17"/>
  <c r="BC17"/>
  <c r="BL17" s="1"/>
  <c r="BB17"/>
  <c r="BK17" s="1"/>
  <c r="AT17"/>
  <c r="AP17"/>
  <c r="AO17"/>
  <c r="AM17"/>
  <c r="AL17"/>
  <c r="AJ17"/>
  <c r="AS17" s="1"/>
  <c r="AI17"/>
  <c r="AR17" s="1"/>
  <c r="AA17"/>
  <c r="W17"/>
  <c r="V17"/>
  <c r="T17"/>
  <c r="S17"/>
  <c r="Q17"/>
  <c r="Z17" s="1"/>
  <c r="P17"/>
  <c r="Y17" s="1"/>
  <c r="M17"/>
  <c r="I17"/>
  <c r="H17"/>
  <c r="F17"/>
  <c r="E17"/>
  <c r="C17"/>
  <c r="L17" s="1"/>
  <c r="B17"/>
  <c r="K17" s="1"/>
  <c r="BM16"/>
  <c r="BI16"/>
  <c r="BH16"/>
  <c r="BF16"/>
  <c r="BE16"/>
  <c r="BC16"/>
  <c r="BL16" s="1"/>
  <c r="BB16"/>
  <c r="BK16" s="1"/>
  <c r="AT16"/>
  <c r="AP16"/>
  <c r="AO16"/>
  <c r="AM16"/>
  <c r="AL16"/>
  <c r="AJ16"/>
  <c r="AS16" s="1"/>
  <c r="AI16"/>
  <c r="AR16" s="1"/>
  <c r="AA16"/>
  <c r="W16"/>
  <c r="V16"/>
  <c r="T16"/>
  <c r="S16"/>
  <c r="Q16"/>
  <c r="Z16" s="1"/>
  <c r="P16"/>
  <c r="Y16" s="1"/>
  <c r="M16"/>
  <c r="I16"/>
  <c r="H16"/>
  <c r="F16"/>
  <c r="E16"/>
  <c r="C16"/>
  <c r="L16" s="1"/>
  <c r="B16"/>
  <c r="K16" s="1"/>
  <c r="BM15"/>
  <c r="BI15"/>
  <c r="BH15"/>
  <c r="BF15"/>
  <c r="BE15"/>
  <c r="BC15"/>
  <c r="BL15" s="1"/>
  <c r="BB15"/>
  <c r="AT15"/>
  <c r="AP15"/>
  <c r="AO15"/>
  <c r="AM15"/>
  <c r="AL15"/>
  <c r="AJ15"/>
  <c r="AS15" s="1"/>
  <c r="AI15"/>
  <c r="AR15" s="1"/>
  <c r="AA15"/>
  <c r="W15"/>
  <c r="V15"/>
  <c r="T15"/>
  <c r="S15"/>
  <c r="Q15"/>
  <c r="Z15" s="1"/>
  <c r="P15"/>
  <c r="Y15" s="1"/>
  <c r="M15"/>
  <c r="I15"/>
  <c r="H15"/>
  <c r="F15"/>
  <c r="E15"/>
  <c r="C15"/>
  <c r="L15" s="1"/>
  <c r="B15"/>
  <c r="K15" s="1"/>
  <c r="BJ14"/>
  <c r="BJ70" s="1"/>
  <c r="BI14"/>
  <c r="BI70" s="1"/>
  <c r="BH14"/>
  <c r="BH70" s="1"/>
  <c r="BF14"/>
  <c r="BF70" s="1"/>
  <c r="BE14"/>
  <c r="BE70" s="1"/>
  <c r="BD14"/>
  <c r="BD70" s="1"/>
  <c r="BC14"/>
  <c r="BC70" s="1"/>
  <c r="BB14"/>
  <c r="BB70" s="1"/>
  <c r="AQ14"/>
  <c r="AQ70" s="1"/>
  <c r="AP14"/>
  <c r="AP70" s="1"/>
  <c r="AO14"/>
  <c r="AO70" s="1"/>
  <c r="AM14"/>
  <c r="AM70" s="1"/>
  <c r="AL14"/>
  <c r="AL70" s="1"/>
  <c r="AK14"/>
  <c r="AK70" s="1"/>
  <c r="AJ14"/>
  <c r="AJ70" s="1"/>
  <c r="AI14"/>
  <c r="AI70" s="1"/>
  <c r="W14"/>
  <c r="W70" s="1"/>
  <c r="V14"/>
  <c r="V70" s="1"/>
  <c r="U14"/>
  <c r="U70" s="1"/>
  <c r="T14"/>
  <c r="T70" s="1"/>
  <c r="S14"/>
  <c r="S70" s="1"/>
  <c r="Q14"/>
  <c r="Q70" s="1"/>
  <c r="P14"/>
  <c r="P70" s="1"/>
  <c r="J14"/>
  <c r="J70" s="1"/>
  <c r="I14"/>
  <c r="I70" s="1"/>
  <c r="H14"/>
  <c r="H70" s="1"/>
  <c r="F14"/>
  <c r="F70" s="1"/>
  <c r="E14"/>
  <c r="E70" s="1"/>
  <c r="D14"/>
  <c r="D70" s="1"/>
  <c r="C14"/>
  <c r="C70" s="1"/>
  <c r="B14"/>
  <c r="B70" s="1"/>
  <c r="K70" s="1"/>
  <c r="BI13"/>
  <c r="BH13"/>
  <c r="BF13"/>
  <c r="BE13"/>
  <c r="BC13"/>
  <c r="BB13"/>
  <c r="AP13"/>
  <c r="AO13"/>
  <c r="AM13"/>
  <c r="AL13"/>
  <c r="AJ13"/>
  <c r="AI13"/>
  <c r="W13"/>
  <c r="V13"/>
  <c r="T13"/>
  <c r="S13"/>
  <c r="Q13"/>
  <c r="P13"/>
  <c r="I13"/>
  <c r="H13"/>
  <c r="F13"/>
  <c r="E13"/>
  <c r="C13"/>
  <c r="B13"/>
  <c r="BI12"/>
  <c r="BH12"/>
  <c r="BF12"/>
  <c r="BE12"/>
  <c r="BC12"/>
  <c r="BB12"/>
  <c r="AP12"/>
  <c r="AO12"/>
  <c r="AM12"/>
  <c r="AL12"/>
  <c r="AJ12"/>
  <c r="AI12"/>
  <c r="W12"/>
  <c r="V12"/>
  <c r="T12"/>
  <c r="S12"/>
  <c r="Q12"/>
  <c r="P12"/>
  <c r="J12"/>
  <c r="J13" s="1"/>
  <c r="I12"/>
  <c r="H12"/>
  <c r="F12"/>
  <c r="E12"/>
  <c r="C12"/>
  <c r="B12"/>
  <c r="BJ11"/>
  <c r="BJ12" s="1"/>
  <c r="BJ13" s="1"/>
  <c r="BI11"/>
  <c r="BH11"/>
  <c r="BG11"/>
  <c r="BF11"/>
  <c r="BE11"/>
  <c r="BD11"/>
  <c r="BD12" s="1"/>
  <c r="BD13" s="1"/>
  <c r="BC11"/>
  <c r="BB11"/>
  <c r="AQ11"/>
  <c r="AP11"/>
  <c r="AO11"/>
  <c r="AN11"/>
  <c r="AN12" s="1"/>
  <c r="AN13" s="1"/>
  <c r="AM11"/>
  <c r="AL11"/>
  <c r="AK11"/>
  <c r="AJ11"/>
  <c r="AI11"/>
  <c r="X11"/>
  <c r="X12" s="1"/>
  <c r="X13" s="1"/>
  <c r="W11"/>
  <c r="V11"/>
  <c r="U11"/>
  <c r="T11"/>
  <c r="S11"/>
  <c r="R11"/>
  <c r="R12" s="1"/>
  <c r="R13" s="1"/>
  <c r="Q11"/>
  <c r="P11"/>
  <c r="J11"/>
  <c r="I11"/>
  <c r="H11"/>
  <c r="G11"/>
  <c r="F11"/>
  <c r="E11"/>
  <c r="D11"/>
  <c r="D12" s="1"/>
  <c r="D13" s="1"/>
  <c r="C11"/>
  <c r="B11"/>
  <c r="BJ10"/>
  <c r="BI10"/>
  <c r="BH10"/>
  <c r="BG10"/>
  <c r="BF10"/>
  <c r="BE10"/>
  <c r="BD10"/>
  <c r="BC10"/>
  <c r="BB10"/>
  <c r="AQ10"/>
  <c r="AP10"/>
  <c r="AO10"/>
  <c r="AN10"/>
  <c r="AM10"/>
  <c r="AL10"/>
  <c r="AK10"/>
  <c r="AJ10"/>
  <c r="AI10"/>
  <c r="X10"/>
  <c r="W10"/>
  <c r="V10"/>
  <c r="U10"/>
  <c r="T10"/>
  <c r="S10"/>
  <c r="R10"/>
  <c r="Q10"/>
  <c r="P10"/>
  <c r="J10"/>
  <c r="I10"/>
  <c r="H10"/>
  <c r="G10"/>
  <c r="F10"/>
  <c r="E10"/>
  <c r="D10"/>
  <c r="C10"/>
  <c r="B10"/>
  <c r="BM9"/>
  <c r="BI9"/>
  <c r="BH9"/>
  <c r="BF9"/>
  <c r="BE9"/>
  <c r="BC9"/>
  <c r="BL9" s="1"/>
  <c r="BB9"/>
  <c r="BK9" s="1"/>
  <c r="AT9"/>
  <c r="AP9"/>
  <c r="AO9"/>
  <c r="AM9"/>
  <c r="AL9"/>
  <c r="AJ9"/>
  <c r="AS9" s="1"/>
  <c r="AI9"/>
  <c r="AR9" s="1"/>
  <c r="AA9"/>
  <c r="W9"/>
  <c r="V9"/>
  <c r="T9"/>
  <c r="S9"/>
  <c r="Q9"/>
  <c r="Z9" s="1"/>
  <c r="P9"/>
  <c r="Y9" s="1"/>
  <c r="M9"/>
  <c r="I9"/>
  <c r="H9"/>
  <c r="F9"/>
  <c r="E9"/>
  <c r="C9"/>
  <c r="L9" s="1"/>
  <c r="B9"/>
  <c r="K9" s="1"/>
  <c r="BM8"/>
  <c r="BI8"/>
  <c r="BH8"/>
  <c r="BF8"/>
  <c r="BE8"/>
  <c r="BC8"/>
  <c r="BL8" s="1"/>
  <c r="BB8"/>
  <c r="BK8" s="1"/>
  <c r="BK11" s="1"/>
  <c r="AT8"/>
  <c r="AT11" s="1"/>
  <c r="AP8"/>
  <c r="AO8"/>
  <c r="AM8"/>
  <c r="AL8"/>
  <c r="AJ8"/>
  <c r="AS8" s="1"/>
  <c r="AI8"/>
  <c r="AR8" s="1"/>
  <c r="AR11" s="1"/>
  <c r="AA8"/>
  <c r="W8"/>
  <c r="V8"/>
  <c r="T8"/>
  <c r="S8"/>
  <c r="Q8"/>
  <c r="Z8" s="1"/>
  <c r="P8"/>
  <c r="Y8" s="1"/>
  <c r="Y11" s="1"/>
  <c r="M8"/>
  <c r="M11" s="1"/>
  <c r="I8"/>
  <c r="H8"/>
  <c r="F8"/>
  <c r="E8"/>
  <c r="C8"/>
  <c r="L8" s="1"/>
  <c r="B8"/>
  <c r="K8" s="1"/>
  <c r="BM68" i="4"/>
  <c r="BL68"/>
  <c r="BN68" s="1"/>
  <c r="BO68" s="1"/>
  <c r="BK68"/>
  <c r="AT68"/>
  <c r="AS68"/>
  <c r="AR68"/>
  <c r="AA68"/>
  <c r="Z68"/>
  <c r="AB68" s="1"/>
  <c r="AC68" s="1"/>
  <c r="Y68"/>
  <c r="M68"/>
  <c r="AF68" s="1"/>
  <c r="AY68" s="1"/>
  <c r="BR68" s="1"/>
  <c r="L68"/>
  <c r="K68"/>
  <c r="AD68" s="1"/>
  <c r="AW68" s="1"/>
  <c r="BP68" s="1"/>
  <c r="BM67"/>
  <c r="BL67"/>
  <c r="BN67" s="1"/>
  <c r="BO67" s="1"/>
  <c r="BK67"/>
  <c r="AT67"/>
  <c r="AS67"/>
  <c r="AR67"/>
  <c r="AA67"/>
  <c r="Z67"/>
  <c r="AB67" s="1"/>
  <c r="AC67" s="1"/>
  <c r="Y67"/>
  <c r="M67"/>
  <c r="AF67" s="1"/>
  <c r="AY67" s="1"/>
  <c r="BR67" s="1"/>
  <c r="L67"/>
  <c r="K67"/>
  <c r="AD67" s="1"/>
  <c r="AW67" s="1"/>
  <c r="BP67" s="1"/>
  <c r="BL66"/>
  <c r="BJ66"/>
  <c r="BH66"/>
  <c r="BG66"/>
  <c r="BE66"/>
  <c r="BD66"/>
  <c r="BM66" s="1"/>
  <c r="BB66"/>
  <c r="BK66" s="1"/>
  <c r="AS66"/>
  <c r="AQ66"/>
  <c r="AO66"/>
  <c r="AN66"/>
  <c r="AL66"/>
  <c r="AK66"/>
  <c r="AT66" s="1"/>
  <c r="AI66"/>
  <c r="AR66" s="1"/>
  <c r="Z66"/>
  <c r="X66"/>
  <c r="V66"/>
  <c r="U66"/>
  <c r="S66"/>
  <c r="R66"/>
  <c r="AA66" s="1"/>
  <c r="P66"/>
  <c r="Y66" s="1"/>
  <c r="L66"/>
  <c r="J66"/>
  <c r="H66"/>
  <c r="G66"/>
  <c r="E66"/>
  <c r="D66"/>
  <c r="M66" s="1"/>
  <c r="B66"/>
  <c r="K66" s="1"/>
  <c r="BM63"/>
  <c r="BL63"/>
  <c r="BH63"/>
  <c r="BE63"/>
  <c r="BB63"/>
  <c r="BK63" s="1"/>
  <c r="AT63"/>
  <c r="AS63"/>
  <c r="AO63"/>
  <c r="AL63"/>
  <c r="AR63" s="1"/>
  <c r="AI63"/>
  <c r="AA63"/>
  <c r="Z63"/>
  <c r="V63"/>
  <c r="S63"/>
  <c r="P63"/>
  <c r="M63"/>
  <c r="AF63" s="1"/>
  <c r="AY63" s="1"/>
  <c r="BR63" s="1"/>
  <c r="L63"/>
  <c r="H63"/>
  <c r="E63"/>
  <c r="B63"/>
  <c r="K63" s="1"/>
  <c r="BS61"/>
  <c r="BT61" s="1"/>
  <c r="BL61"/>
  <c r="BN61" s="1"/>
  <c r="BO61" s="1"/>
  <c r="BH61"/>
  <c r="BM61" s="1"/>
  <c r="BE61"/>
  <c r="BB61"/>
  <c r="AZ61"/>
  <c r="BA61" s="1"/>
  <c r="AS61"/>
  <c r="AU61" s="1"/>
  <c r="AV61" s="1"/>
  <c r="AO61"/>
  <c r="AL61"/>
  <c r="AI61"/>
  <c r="AH61"/>
  <c r="AG61"/>
  <c r="X61"/>
  <c r="Z61" s="1"/>
  <c r="V61"/>
  <c r="S61"/>
  <c r="P61"/>
  <c r="L61"/>
  <c r="N61" s="1"/>
  <c r="O61" s="1"/>
  <c r="H61"/>
  <c r="E61"/>
  <c r="B61"/>
  <c r="BH59"/>
  <c r="BE59"/>
  <c r="BB59"/>
  <c r="AO59"/>
  <c r="AL59"/>
  <c r="AI59"/>
  <c r="V59"/>
  <c r="S59"/>
  <c r="P59"/>
  <c r="Y59" s="1"/>
  <c r="H59"/>
  <c r="E59"/>
  <c r="B59"/>
  <c r="BM56"/>
  <c r="BL56"/>
  <c r="BH56"/>
  <c r="BE56"/>
  <c r="BB56"/>
  <c r="AT56"/>
  <c r="AS56"/>
  <c r="AO56"/>
  <c r="AL56"/>
  <c r="AI56"/>
  <c r="AA56"/>
  <c r="Z56"/>
  <c r="AE56" s="1"/>
  <c r="V56"/>
  <c r="S56"/>
  <c r="Y56" s="1"/>
  <c r="P56"/>
  <c r="M56"/>
  <c r="AF56" s="1"/>
  <c r="AY56" s="1"/>
  <c r="BR56" s="1"/>
  <c r="L56"/>
  <c r="H56"/>
  <c r="E56"/>
  <c r="B56"/>
  <c r="BM54"/>
  <c r="BI54"/>
  <c r="BH54"/>
  <c r="BF54"/>
  <c r="BE54"/>
  <c r="BC54"/>
  <c r="BL54" s="1"/>
  <c r="BN54" s="1"/>
  <c r="BO54" s="1"/>
  <c r="BB54"/>
  <c r="BK54" s="1"/>
  <c r="AT54"/>
  <c r="AP54"/>
  <c r="AO54"/>
  <c r="AM54"/>
  <c r="AL54"/>
  <c r="AJ54"/>
  <c r="AS54" s="1"/>
  <c r="AI54"/>
  <c r="AR54" s="1"/>
  <c r="AA54"/>
  <c r="W54"/>
  <c r="V54"/>
  <c r="T54"/>
  <c r="S54"/>
  <c r="Q54"/>
  <c r="Z54" s="1"/>
  <c r="AB54" s="1"/>
  <c r="AC54" s="1"/>
  <c r="P54"/>
  <c r="Y54" s="1"/>
  <c r="M54"/>
  <c r="AF54" s="1"/>
  <c r="AY54" s="1"/>
  <c r="BR54" s="1"/>
  <c r="I54"/>
  <c r="H54"/>
  <c r="F54"/>
  <c r="E54"/>
  <c r="C54"/>
  <c r="L54" s="1"/>
  <c r="AE54" s="1"/>
  <c r="B54"/>
  <c r="K54" s="1"/>
  <c r="AD54" s="1"/>
  <c r="BM53"/>
  <c r="BI53"/>
  <c r="BH53"/>
  <c r="BF53"/>
  <c r="BE53"/>
  <c r="BC53"/>
  <c r="BL53" s="1"/>
  <c r="BN53" s="1"/>
  <c r="BO53" s="1"/>
  <c r="BB53"/>
  <c r="BK53" s="1"/>
  <c r="AT53"/>
  <c r="AP53"/>
  <c r="AO53"/>
  <c r="AM53"/>
  <c r="AL53"/>
  <c r="AJ53"/>
  <c r="AS53" s="1"/>
  <c r="AU53" s="1"/>
  <c r="AV53" s="1"/>
  <c r="AI53"/>
  <c r="AR53" s="1"/>
  <c r="AA53"/>
  <c r="W53"/>
  <c r="V53"/>
  <c r="T53"/>
  <c r="S53"/>
  <c r="Q53"/>
  <c r="Z53" s="1"/>
  <c r="AB53" s="1"/>
  <c r="AC53" s="1"/>
  <c r="P53"/>
  <c r="Y53" s="1"/>
  <c r="M53"/>
  <c r="AF53" s="1"/>
  <c r="AY53" s="1"/>
  <c r="BR53" s="1"/>
  <c r="I53"/>
  <c r="H53"/>
  <c r="F53"/>
  <c r="E53"/>
  <c r="C53"/>
  <c r="L53" s="1"/>
  <c r="B53"/>
  <c r="K53" s="1"/>
  <c r="AD53" s="1"/>
  <c r="AW53" s="1"/>
  <c r="BP53" s="1"/>
  <c r="BM52"/>
  <c r="BI52"/>
  <c r="BH52"/>
  <c r="BF52"/>
  <c r="BE52"/>
  <c r="BC52"/>
  <c r="BL52" s="1"/>
  <c r="BB52"/>
  <c r="BK52" s="1"/>
  <c r="AT52"/>
  <c r="AP52"/>
  <c r="AO52"/>
  <c r="AM52"/>
  <c r="AL52"/>
  <c r="AJ52"/>
  <c r="AS52" s="1"/>
  <c r="AI52"/>
  <c r="AR52" s="1"/>
  <c r="AA52"/>
  <c r="W52"/>
  <c r="V52"/>
  <c r="T52"/>
  <c r="S52"/>
  <c r="Q52"/>
  <c r="Z52" s="1"/>
  <c r="P52"/>
  <c r="Y52" s="1"/>
  <c r="M52"/>
  <c r="AF52" s="1"/>
  <c r="AY52" s="1"/>
  <c r="BR52" s="1"/>
  <c r="I52"/>
  <c r="H52"/>
  <c r="F52"/>
  <c r="E52"/>
  <c r="C52"/>
  <c r="L52" s="1"/>
  <c r="B52"/>
  <c r="K52" s="1"/>
  <c r="BM51"/>
  <c r="BI51"/>
  <c r="BH51"/>
  <c r="BF51"/>
  <c r="BE51"/>
  <c r="BC51"/>
  <c r="BL51" s="1"/>
  <c r="BN51" s="1"/>
  <c r="BO51" s="1"/>
  <c r="BB51"/>
  <c r="BK51" s="1"/>
  <c r="AT51"/>
  <c r="AP51"/>
  <c r="AO51"/>
  <c r="AM51"/>
  <c r="AL51"/>
  <c r="AJ51"/>
  <c r="AS51" s="1"/>
  <c r="AI51"/>
  <c r="AR51" s="1"/>
  <c r="AA51"/>
  <c r="W51"/>
  <c r="V51"/>
  <c r="T51"/>
  <c r="S51"/>
  <c r="Q51"/>
  <c r="Z51" s="1"/>
  <c r="AB51" s="1"/>
  <c r="AC51" s="1"/>
  <c r="P51"/>
  <c r="Y51" s="1"/>
  <c r="M51"/>
  <c r="AF51" s="1"/>
  <c r="AY51" s="1"/>
  <c r="BR51" s="1"/>
  <c r="I51"/>
  <c r="H51"/>
  <c r="F51"/>
  <c r="E51"/>
  <c r="C51"/>
  <c r="L51" s="1"/>
  <c r="B51"/>
  <c r="K51" s="1"/>
  <c r="AD51" s="1"/>
  <c r="AW51" s="1"/>
  <c r="BP51" s="1"/>
  <c r="BI50"/>
  <c r="BF50"/>
  <c r="BL50" s="1"/>
  <c r="BC50"/>
  <c r="AP50"/>
  <c r="AM50"/>
  <c r="AJ50"/>
  <c r="AS50" s="1"/>
  <c r="W50"/>
  <c r="T50"/>
  <c r="Z50" s="1"/>
  <c r="Q50"/>
  <c r="M50"/>
  <c r="I50"/>
  <c r="F50"/>
  <c r="C50"/>
  <c r="BI49"/>
  <c r="BF49"/>
  <c r="BC49"/>
  <c r="AP49"/>
  <c r="AM49"/>
  <c r="AJ49"/>
  <c r="AA49"/>
  <c r="W49"/>
  <c r="T49"/>
  <c r="Z49" s="1"/>
  <c r="Q49"/>
  <c r="M49"/>
  <c r="AF49" s="1"/>
  <c r="I49"/>
  <c r="F49"/>
  <c r="C49"/>
  <c r="BI48"/>
  <c r="BF48"/>
  <c r="BC48"/>
  <c r="AT48"/>
  <c r="AP48"/>
  <c r="AM48"/>
  <c r="AJ48"/>
  <c r="AS48" s="1"/>
  <c r="AA48"/>
  <c r="W48"/>
  <c r="T48"/>
  <c r="Q48"/>
  <c r="M48"/>
  <c r="AF48" s="1"/>
  <c r="AY48" s="1"/>
  <c r="I48"/>
  <c r="F48"/>
  <c r="C48"/>
  <c r="L48" s="1"/>
  <c r="BM47"/>
  <c r="BI47"/>
  <c r="BH47"/>
  <c r="BF47"/>
  <c r="BE47"/>
  <c r="BC47"/>
  <c r="BL47" s="1"/>
  <c r="BB47"/>
  <c r="BK47" s="1"/>
  <c r="AT47"/>
  <c r="AP47"/>
  <c r="AO47"/>
  <c r="AM47"/>
  <c r="AL47"/>
  <c r="AJ47"/>
  <c r="AS47" s="1"/>
  <c r="AI47"/>
  <c r="AR47" s="1"/>
  <c r="AA47"/>
  <c r="W47"/>
  <c r="V47"/>
  <c r="T47"/>
  <c r="S47"/>
  <c r="Q47"/>
  <c r="Z47" s="1"/>
  <c r="P47"/>
  <c r="Y47" s="1"/>
  <c r="M47"/>
  <c r="AF47" s="1"/>
  <c r="AY47" s="1"/>
  <c r="BR47" s="1"/>
  <c r="I47"/>
  <c r="H47"/>
  <c r="F47"/>
  <c r="E47"/>
  <c r="C47"/>
  <c r="L47" s="1"/>
  <c r="B47"/>
  <c r="K47" s="1"/>
  <c r="BM46"/>
  <c r="BI46"/>
  <c r="BH46"/>
  <c r="BF46"/>
  <c r="BE46"/>
  <c r="BC46"/>
  <c r="BL46" s="1"/>
  <c r="BN46" s="1"/>
  <c r="BO46" s="1"/>
  <c r="BB46"/>
  <c r="BK46" s="1"/>
  <c r="AT46"/>
  <c r="AP46"/>
  <c r="AO46"/>
  <c r="AM46"/>
  <c r="AL46"/>
  <c r="AJ46"/>
  <c r="AS46" s="1"/>
  <c r="AI46"/>
  <c r="AR46" s="1"/>
  <c r="AA46"/>
  <c r="W46"/>
  <c r="V46"/>
  <c r="T46"/>
  <c r="S46"/>
  <c r="Q46"/>
  <c r="Z46" s="1"/>
  <c r="AB46" s="1"/>
  <c r="AC46" s="1"/>
  <c r="P46"/>
  <c r="Y46" s="1"/>
  <c r="M46"/>
  <c r="AF46" s="1"/>
  <c r="AY46" s="1"/>
  <c r="BR46" s="1"/>
  <c r="I46"/>
  <c r="H46"/>
  <c r="F46"/>
  <c r="E46"/>
  <c r="C46"/>
  <c r="L46" s="1"/>
  <c r="B46"/>
  <c r="K46" s="1"/>
  <c r="AD46" s="1"/>
  <c r="AW46" s="1"/>
  <c r="BP46" s="1"/>
  <c r="BJ45"/>
  <c r="BI45"/>
  <c r="BH45"/>
  <c r="BG45"/>
  <c r="BF45"/>
  <c r="BE45"/>
  <c r="BD45"/>
  <c r="BM45" s="1"/>
  <c r="BC45"/>
  <c r="BB45"/>
  <c r="AQ45"/>
  <c r="AP45"/>
  <c r="AO45"/>
  <c r="AN45"/>
  <c r="AT45" s="1"/>
  <c r="AM45"/>
  <c r="AL45"/>
  <c r="AR45" s="1"/>
  <c r="AK45"/>
  <c r="AJ45"/>
  <c r="AS45" s="1"/>
  <c r="AU45" s="1"/>
  <c r="AV45" s="1"/>
  <c r="AI45"/>
  <c r="X45"/>
  <c r="W45"/>
  <c r="V45"/>
  <c r="U45"/>
  <c r="T45"/>
  <c r="Z45" s="1"/>
  <c r="S45"/>
  <c r="R45"/>
  <c r="AA45" s="1"/>
  <c r="Q45"/>
  <c r="P45"/>
  <c r="Y45" s="1"/>
  <c r="J45"/>
  <c r="I45"/>
  <c r="H45"/>
  <c r="G45"/>
  <c r="F45"/>
  <c r="E45"/>
  <c r="D45"/>
  <c r="C45"/>
  <c r="B45"/>
  <c r="BM44"/>
  <c r="BI44"/>
  <c r="BH44"/>
  <c r="BF44"/>
  <c r="BE44"/>
  <c r="BC44"/>
  <c r="BL44" s="1"/>
  <c r="BB44"/>
  <c r="BK44" s="1"/>
  <c r="AT44"/>
  <c r="AP44"/>
  <c r="AO44"/>
  <c r="AM44"/>
  <c r="AL44"/>
  <c r="AJ44"/>
  <c r="AS44" s="1"/>
  <c r="AU44" s="1"/>
  <c r="AV44" s="1"/>
  <c r="AI44"/>
  <c r="AR44" s="1"/>
  <c r="AA44"/>
  <c r="W44"/>
  <c r="V44"/>
  <c r="T44"/>
  <c r="S44"/>
  <c r="Q44"/>
  <c r="Z44" s="1"/>
  <c r="P44"/>
  <c r="Y44" s="1"/>
  <c r="M44"/>
  <c r="I44"/>
  <c r="H44"/>
  <c r="F44"/>
  <c r="E44"/>
  <c r="C44"/>
  <c r="L44" s="1"/>
  <c r="B44"/>
  <c r="K44" s="1"/>
  <c r="BM43"/>
  <c r="BI43"/>
  <c r="BH43"/>
  <c r="BF43"/>
  <c r="BE43"/>
  <c r="BC43"/>
  <c r="BL43" s="1"/>
  <c r="BB43"/>
  <c r="BK43" s="1"/>
  <c r="AT43"/>
  <c r="AP43"/>
  <c r="AO43"/>
  <c r="AM43"/>
  <c r="AL43"/>
  <c r="AJ43"/>
  <c r="AS43" s="1"/>
  <c r="AU43" s="1"/>
  <c r="AV43" s="1"/>
  <c r="AI43"/>
  <c r="AR43" s="1"/>
  <c r="AA43"/>
  <c r="W43"/>
  <c r="V43"/>
  <c r="T43"/>
  <c r="S43"/>
  <c r="Q43"/>
  <c r="Z43" s="1"/>
  <c r="P43"/>
  <c r="Y43" s="1"/>
  <c r="M43"/>
  <c r="I43"/>
  <c r="H43"/>
  <c r="F43"/>
  <c r="E43"/>
  <c r="C43"/>
  <c r="L43" s="1"/>
  <c r="B43"/>
  <c r="K43" s="1"/>
  <c r="BM42"/>
  <c r="BI42"/>
  <c r="BH42"/>
  <c r="BF42"/>
  <c r="BE42"/>
  <c r="BC42"/>
  <c r="BL42" s="1"/>
  <c r="BB42"/>
  <c r="BK42" s="1"/>
  <c r="AT42"/>
  <c r="AP42"/>
  <c r="AO42"/>
  <c r="AM42"/>
  <c r="AL42"/>
  <c r="AJ42"/>
  <c r="AS42" s="1"/>
  <c r="AU42" s="1"/>
  <c r="AV42" s="1"/>
  <c r="AI42"/>
  <c r="AR42" s="1"/>
  <c r="AA42"/>
  <c r="W42"/>
  <c r="V42"/>
  <c r="T42"/>
  <c r="S42"/>
  <c r="Q42"/>
  <c r="Z42" s="1"/>
  <c r="P42"/>
  <c r="Y42" s="1"/>
  <c r="M42"/>
  <c r="I42"/>
  <c r="H42"/>
  <c r="F42"/>
  <c r="E42"/>
  <c r="C42"/>
  <c r="L42" s="1"/>
  <c r="B42"/>
  <c r="K42" s="1"/>
  <c r="BJ41"/>
  <c r="BI41"/>
  <c r="BH41"/>
  <c r="BG41"/>
  <c r="BF41"/>
  <c r="BL41" s="1"/>
  <c r="BE41"/>
  <c r="BD41"/>
  <c r="BM41" s="1"/>
  <c r="BC41"/>
  <c r="BB41"/>
  <c r="BK41" s="1"/>
  <c r="AQ41"/>
  <c r="AP41"/>
  <c r="AO41"/>
  <c r="AN41"/>
  <c r="AT41" s="1"/>
  <c r="AM41"/>
  <c r="AL41"/>
  <c r="AR41" s="1"/>
  <c r="AK41"/>
  <c r="AJ41"/>
  <c r="AS41" s="1"/>
  <c r="AU41" s="1"/>
  <c r="AV41" s="1"/>
  <c r="AI41"/>
  <c r="X41"/>
  <c r="X55" s="1"/>
  <c r="W41"/>
  <c r="V41"/>
  <c r="U41"/>
  <c r="T41"/>
  <c r="Z41" s="1"/>
  <c r="S41"/>
  <c r="R41"/>
  <c r="AA41" s="1"/>
  <c r="Q41"/>
  <c r="P41"/>
  <c r="Y41" s="1"/>
  <c r="J41"/>
  <c r="I41"/>
  <c r="H41"/>
  <c r="G41"/>
  <c r="F41"/>
  <c r="E41"/>
  <c r="D41"/>
  <c r="C41"/>
  <c r="B41"/>
  <c r="BM40"/>
  <c r="BI40"/>
  <c r="BF40"/>
  <c r="BC40"/>
  <c r="AT40"/>
  <c r="AP40"/>
  <c r="AM40"/>
  <c r="AJ40"/>
  <c r="AA40"/>
  <c r="W40"/>
  <c r="T40"/>
  <c r="Q40"/>
  <c r="M40"/>
  <c r="AF40" s="1"/>
  <c r="AY40" s="1"/>
  <c r="BR40" s="1"/>
  <c r="I40"/>
  <c r="F40"/>
  <c r="C40"/>
  <c r="BM39"/>
  <c r="BI39"/>
  <c r="BH39"/>
  <c r="BF39"/>
  <c r="BE39"/>
  <c r="BC39"/>
  <c r="BL39" s="1"/>
  <c r="BB39"/>
  <c r="BK39" s="1"/>
  <c r="AT39"/>
  <c r="AP39"/>
  <c r="AO39"/>
  <c r="AM39"/>
  <c r="AL39"/>
  <c r="AJ39"/>
  <c r="AS39" s="1"/>
  <c r="AU39" s="1"/>
  <c r="AV39" s="1"/>
  <c r="AI39"/>
  <c r="AR39" s="1"/>
  <c r="AA39"/>
  <c r="W39"/>
  <c r="V39"/>
  <c r="T39"/>
  <c r="S39"/>
  <c r="Q39"/>
  <c r="Z39" s="1"/>
  <c r="P39"/>
  <c r="Y39" s="1"/>
  <c r="M39"/>
  <c r="I39"/>
  <c r="H39"/>
  <c r="F39"/>
  <c r="E39"/>
  <c r="C39"/>
  <c r="L39" s="1"/>
  <c r="B39"/>
  <c r="K39" s="1"/>
  <c r="BM38"/>
  <c r="BI38"/>
  <c r="BH38"/>
  <c r="BF38"/>
  <c r="BE38"/>
  <c r="BC38"/>
  <c r="BL38" s="1"/>
  <c r="BB38"/>
  <c r="AT38"/>
  <c r="AP38"/>
  <c r="AO38"/>
  <c r="AM38"/>
  <c r="AL38"/>
  <c r="AJ38"/>
  <c r="AS38" s="1"/>
  <c r="AU38" s="1"/>
  <c r="AV38" s="1"/>
  <c r="AI38"/>
  <c r="AR38" s="1"/>
  <c r="AA38"/>
  <c r="W38"/>
  <c r="V38"/>
  <c r="T38"/>
  <c r="S38"/>
  <c r="Q38"/>
  <c r="Z38" s="1"/>
  <c r="P38"/>
  <c r="Y38" s="1"/>
  <c r="M38"/>
  <c r="I38"/>
  <c r="H38"/>
  <c r="F38"/>
  <c r="E38"/>
  <c r="C38"/>
  <c r="L38" s="1"/>
  <c r="B38"/>
  <c r="K38" s="1"/>
  <c r="BM37"/>
  <c r="BI37"/>
  <c r="BH37"/>
  <c r="BF37"/>
  <c r="BE37"/>
  <c r="BC37"/>
  <c r="BL37" s="1"/>
  <c r="BB37"/>
  <c r="BK37" s="1"/>
  <c r="AT37"/>
  <c r="AP37"/>
  <c r="AO37"/>
  <c r="AM37"/>
  <c r="AL37"/>
  <c r="AJ37"/>
  <c r="AS37" s="1"/>
  <c r="AU37" s="1"/>
  <c r="AV37" s="1"/>
  <c r="AI37"/>
  <c r="AR37" s="1"/>
  <c r="AA37"/>
  <c r="W37"/>
  <c r="V37"/>
  <c r="T37"/>
  <c r="S37"/>
  <c r="Q37"/>
  <c r="Z37" s="1"/>
  <c r="P37"/>
  <c r="Y37" s="1"/>
  <c r="M37"/>
  <c r="I37"/>
  <c r="H37"/>
  <c r="F37"/>
  <c r="E37"/>
  <c r="C37"/>
  <c r="L37" s="1"/>
  <c r="B37"/>
  <c r="K37" s="1"/>
  <c r="BJ36"/>
  <c r="BI36"/>
  <c r="BH36"/>
  <c r="BG36"/>
  <c r="BG55" s="1"/>
  <c r="BF36"/>
  <c r="BE36"/>
  <c r="BD36"/>
  <c r="BC36"/>
  <c r="BB36"/>
  <c r="AQ36"/>
  <c r="AQ55" s="1"/>
  <c r="AP36"/>
  <c r="AO36"/>
  <c r="AO40" s="1"/>
  <c r="AN36"/>
  <c r="AM36"/>
  <c r="AL36"/>
  <c r="AK36"/>
  <c r="AK55" s="1"/>
  <c r="AJ36"/>
  <c r="AI36"/>
  <c r="AI40" s="1"/>
  <c r="W36"/>
  <c r="V36"/>
  <c r="U36"/>
  <c r="U55" s="1"/>
  <c r="T36"/>
  <c r="S36"/>
  <c r="R36"/>
  <c r="Q36"/>
  <c r="Z36" s="1"/>
  <c r="P36"/>
  <c r="J36"/>
  <c r="J55" s="1"/>
  <c r="I36"/>
  <c r="H36"/>
  <c r="H40" s="1"/>
  <c r="G36"/>
  <c r="F36"/>
  <c r="L36" s="1"/>
  <c r="E36"/>
  <c r="E40" s="1"/>
  <c r="D36"/>
  <c r="D55" s="1"/>
  <c r="C36"/>
  <c r="B36"/>
  <c r="B40" s="1"/>
  <c r="K40" s="1"/>
  <c r="BJ35"/>
  <c r="BI35"/>
  <c r="BH35"/>
  <c r="BG35"/>
  <c r="BF35"/>
  <c r="BE35"/>
  <c r="BD35"/>
  <c r="BC35"/>
  <c r="BB35"/>
  <c r="AQ35"/>
  <c r="AP35"/>
  <c r="AO35"/>
  <c r="AN35"/>
  <c r="AM35"/>
  <c r="AL35"/>
  <c r="AK35"/>
  <c r="AJ35"/>
  <c r="AI35"/>
  <c r="X35"/>
  <c r="W35"/>
  <c r="V35"/>
  <c r="U35"/>
  <c r="T35"/>
  <c r="S35"/>
  <c r="R35"/>
  <c r="Q35"/>
  <c r="P35"/>
  <c r="J35"/>
  <c r="I35"/>
  <c r="H35"/>
  <c r="G35"/>
  <c r="F35"/>
  <c r="E35"/>
  <c r="D35"/>
  <c r="C35"/>
  <c r="B35"/>
  <c r="BM34"/>
  <c r="BI34"/>
  <c r="BH34"/>
  <c r="BF34"/>
  <c r="BE34"/>
  <c r="BC34"/>
  <c r="BL34" s="1"/>
  <c r="BB34"/>
  <c r="BK34" s="1"/>
  <c r="AT34"/>
  <c r="AP34"/>
  <c r="AO34"/>
  <c r="AM34"/>
  <c r="AL34"/>
  <c r="AJ34"/>
  <c r="AS34" s="1"/>
  <c r="AI34"/>
  <c r="AR34" s="1"/>
  <c r="AA34"/>
  <c r="W34"/>
  <c r="V34"/>
  <c r="T34"/>
  <c r="S34"/>
  <c r="Q34"/>
  <c r="Z34" s="1"/>
  <c r="P34"/>
  <c r="Y34" s="1"/>
  <c r="M34"/>
  <c r="I34"/>
  <c r="H34"/>
  <c r="F34"/>
  <c r="E34"/>
  <c r="C34"/>
  <c r="L34" s="1"/>
  <c r="B34"/>
  <c r="K34" s="1"/>
  <c r="BM33"/>
  <c r="BM35" s="1"/>
  <c r="BI33"/>
  <c r="BH33"/>
  <c r="BF33"/>
  <c r="BE33"/>
  <c r="BC33"/>
  <c r="BL33" s="1"/>
  <c r="BN33" s="1"/>
  <c r="BO33" s="1"/>
  <c r="BB33"/>
  <c r="BK33" s="1"/>
  <c r="AT33"/>
  <c r="AP33"/>
  <c r="AO33"/>
  <c r="AM33"/>
  <c r="AL33"/>
  <c r="AJ33"/>
  <c r="AS33" s="1"/>
  <c r="AI33"/>
  <c r="AR33" s="1"/>
  <c r="AA33"/>
  <c r="AA35" s="1"/>
  <c r="W33"/>
  <c r="V33"/>
  <c r="T33"/>
  <c r="S33"/>
  <c r="Q33"/>
  <c r="Z33" s="1"/>
  <c r="AB33" s="1"/>
  <c r="AC33" s="1"/>
  <c r="P33"/>
  <c r="Y33" s="1"/>
  <c r="M33"/>
  <c r="AF33" s="1"/>
  <c r="AY33" s="1"/>
  <c r="BR33" s="1"/>
  <c r="I33"/>
  <c r="H33"/>
  <c r="F33"/>
  <c r="E33"/>
  <c r="C33"/>
  <c r="L33" s="1"/>
  <c r="B33"/>
  <c r="K33" s="1"/>
  <c r="AD33" s="1"/>
  <c r="AW33" s="1"/>
  <c r="BP33" s="1"/>
  <c r="BM32"/>
  <c r="BI32"/>
  <c r="BH32"/>
  <c r="BF32"/>
  <c r="BE32"/>
  <c r="BC32"/>
  <c r="BL32" s="1"/>
  <c r="BN32" s="1"/>
  <c r="BO32" s="1"/>
  <c r="BB32"/>
  <c r="BK32" s="1"/>
  <c r="AT32"/>
  <c r="AP32"/>
  <c r="AO32"/>
  <c r="AM32"/>
  <c r="AL32"/>
  <c r="AJ32"/>
  <c r="AS32" s="1"/>
  <c r="AI32"/>
  <c r="AR32" s="1"/>
  <c r="AA32"/>
  <c r="W32"/>
  <c r="V32"/>
  <c r="T32"/>
  <c r="S32"/>
  <c r="Q32"/>
  <c r="Z32" s="1"/>
  <c r="AB32" s="1"/>
  <c r="AC32" s="1"/>
  <c r="P32"/>
  <c r="Y32" s="1"/>
  <c r="M32"/>
  <c r="AF32" s="1"/>
  <c r="AY32" s="1"/>
  <c r="BR32" s="1"/>
  <c r="I32"/>
  <c r="H32"/>
  <c r="F32"/>
  <c r="E32"/>
  <c r="C32"/>
  <c r="L32" s="1"/>
  <c r="B32"/>
  <c r="K32" s="1"/>
  <c r="AD32" s="1"/>
  <c r="AW32" s="1"/>
  <c r="BP32" s="1"/>
  <c r="BM31"/>
  <c r="BI31"/>
  <c r="BH31"/>
  <c r="BF31"/>
  <c r="BE31"/>
  <c r="BC31"/>
  <c r="BL31" s="1"/>
  <c r="BN31" s="1"/>
  <c r="BO31" s="1"/>
  <c r="BB31"/>
  <c r="BK31" s="1"/>
  <c r="AT31"/>
  <c r="AP31"/>
  <c r="AO31"/>
  <c r="AM31"/>
  <c r="AL31"/>
  <c r="AJ31"/>
  <c r="AS31" s="1"/>
  <c r="AI31"/>
  <c r="AR31" s="1"/>
  <c r="AA31"/>
  <c r="W31"/>
  <c r="V31"/>
  <c r="T31"/>
  <c r="S31"/>
  <c r="Q31"/>
  <c r="Z31" s="1"/>
  <c r="AB31" s="1"/>
  <c r="AC31" s="1"/>
  <c r="P31"/>
  <c r="Y31" s="1"/>
  <c r="M31"/>
  <c r="AF31" s="1"/>
  <c r="AY31" s="1"/>
  <c r="BR31" s="1"/>
  <c r="I31"/>
  <c r="H31"/>
  <c r="F31"/>
  <c r="E31"/>
  <c r="C31"/>
  <c r="L31" s="1"/>
  <c r="B31"/>
  <c r="K31" s="1"/>
  <c r="AD31" s="1"/>
  <c r="AW31" s="1"/>
  <c r="BP31" s="1"/>
  <c r="BM30"/>
  <c r="BI30"/>
  <c r="BH30"/>
  <c r="BF30"/>
  <c r="BE30"/>
  <c r="BC30"/>
  <c r="BL30" s="1"/>
  <c r="BN30" s="1"/>
  <c r="BO30" s="1"/>
  <c r="BB30"/>
  <c r="BK30" s="1"/>
  <c r="AT30"/>
  <c r="AP30"/>
  <c r="AO30"/>
  <c r="AM30"/>
  <c r="AL30"/>
  <c r="AJ30"/>
  <c r="AS30" s="1"/>
  <c r="AI30"/>
  <c r="AR30" s="1"/>
  <c r="AA30"/>
  <c r="W30"/>
  <c r="V30"/>
  <c r="T30"/>
  <c r="S30"/>
  <c r="Q30"/>
  <c r="Z30" s="1"/>
  <c r="AB30" s="1"/>
  <c r="AC30" s="1"/>
  <c r="P30"/>
  <c r="Y30" s="1"/>
  <c r="M30"/>
  <c r="AF30" s="1"/>
  <c r="AY30" s="1"/>
  <c r="BR30" s="1"/>
  <c r="I30"/>
  <c r="H30"/>
  <c r="F30"/>
  <c r="E30"/>
  <c r="C30"/>
  <c r="L30" s="1"/>
  <c r="B30"/>
  <c r="K30" s="1"/>
  <c r="AD30" s="1"/>
  <c r="AW30" s="1"/>
  <c r="BP30" s="1"/>
  <c r="BM29"/>
  <c r="BI29"/>
  <c r="BH29"/>
  <c r="BF29"/>
  <c r="BE29"/>
  <c r="BC29"/>
  <c r="BL29" s="1"/>
  <c r="BN29" s="1"/>
  <c r="BO29" s="1"/>
  <c r="BB29"/>
  <c r="BK29" s="1"/>
  <c r="AT29"/>
  <c r="AP29"/>
  <c r="AO29"/>
  <c r="AM29"/>
  <c r="AL29"/>
  <c r="AJ29"/>
  <c r="AS29" s="1"/>
  <c r="AI29"/>
  <c r="AR29" s="1"/>
  <c r="AA29"/>
  <c r="W29"/>
  <c r="V29"/>
  <c r="T29"/>
  <c r="S29"/>
  <c r="Q29"/>
  <c r="Z29" s="1"/>
  <c r="AB29" s="1"/>
  <c r="AC29" s="1"/>
  <c r="P29"/>
  <c r="Y29" s="1"/>
  <c r="M29"/>
  <c r="AF29" s="1"/>
  <c r="AY29" s="1"/>
  <c r="BR29" s="1"/>
  <c r="I29"/>
  <c r="H29"/>
  <c r="F29"/>
  <c r="E29"/>
  <c r="C29"/>
  <c r="L29" s="1"/>
  <c r="B29"/>
  <c r="K29" s="1"/>
  <c r="AD29" s="1"/>
  <c r="AW29" s="1"/>
  <c r="BP29" s="1"/>
  <c r="BM28"/>
  <c r="BI28"/>
  <c r="BI55" s="1"/>
  <c r="BH28"/>
  <c r="BF28"/>
  <c r="BF55" s="1"/>
  <c r="BE28"/>
  <c r="BC28"/>
  <c r="BC55" s="1"/>
  <c r="BB28"/>
  <c r="AT28"/>
  <c r="AP28"/>
  <c r="AP55" s="1"/>
  <c r="AO28"/>
  <c r="AM28"/>
  <c r="AM55" s="1"/>
  <c r="AL28"/>
  <c r="AJ28"/>
  <c r="AJ55" s="1"/>
  <c r="AI28"/>
  <c r="AA28"/>
  <c r="W28"/>
  <c r="W55" s="1"/>
  <c r="V28"/>
  <c r="T28"/>
  <c r="T55" s="1"/>
  <c r="S28"/>
  <c r="Q28"/>
  <c r="Q55" s="1"/>
  <c r="P28"/>
  <c r="M28"/>
  <c r="AF28" s="1"/>
  <c r="AY28" s="1"/>
  <c r="BR28" s="1"/>
  <c r="I28"/>
  <c r="H28"/>
  <c r="H55" s="1"/>
  <c r="F28"/>
  <c r="E28"/>
  <c r="E55" s="1"/>
  <c r="C28"/>
  <c r="B28"/>
  <c r="B55" s="1"/>
  <c r="BH23"/>
  <c r="BE23"/>
  <c r="BB23"/>
  <c r="AO23"/>
  <c r="AL23"/>
  <c r="AI23"/>
  <c r="V23"/>
  <c r="S23"/>
  <c r="P23"/>
  <c r="H23"/>
  <c r="E23"/>
  <c r="B23"/>
  <c r="BM22"/>
  <c r="BL22"/>
  <c r="BH22"/>
  <c r="BE22"/>
  <c r="BB22"/>
  <c r="AT22"/>
  <c r="AS22"/>
  <c r="AO22"/>
  <c r="AL22"/>
  <c r="AI22"/>
  <c r="AA22"/>
  <c r="Z22"/>
  <c r="V22"/>
  <c r="S22"/>
  <c r="P22"/>
  <c r="Y22" s="1"/>
  <c r="M22"/>
  <c r="AF22" s="1"/>
  <c r="AY22" s="1"/>
  <c r="BR22" s="1"/>
  <c r="L22"/>
  <c r="H22"/>
  <c r="E22"/>
  <c r="B22"/>
  <c r="BJ21"/>
  <c r="BI21"/>
  <c r="BH21"/>
  <c r="BG21"/>
  <c r="BF21"/>
  <c r="BE21"/>
  <c r="BD21"/>
  <c r="BC21"/>
  <c r="BB21"/>
  <c r="AQ21"/>
  <c r="AP21"/>
  <c r="AO21"/>
  <c r="AN21"/>
  <c r="AM21"/>
  <c r="AL21"/>
  <c r="AK21"/>
  <c r="AJ21"/>
  <c r="AS21" s="1"/>
  <c r="AU21" s="1"/>
  <c r="AV21" s="1"/>
  <c r="AI21"/>
  <c r="AR21" s="1"/>
  <c r="X21"/>
  <c r="X59" s="1"/>
  <c r="W21"/>
  <c r="V21"/>
  <c r="U21"/>
  <c r="AA21" s="1"/>
  <c r="T21"/>
  <c r="S21"/>
  <c r="Y21" s="1"/>
  <c r="R21"/>
  <c r="Q21"/>
  <c r="P21"/>
  <c r="J21"/>
  <c r="J59" s="1"/>
  <c r="I21"/>
  <c r="H21"/>
  <c r="G21"/>
  <c r="F21"/>
  <c r="E21"/>
  <c r="D21"/>
  <c r="D59" s="1"/>
  <c r="C21"/>
  <c r="B21"/>
  <c r="BM20"/>
  <c r="BL20"/>
  <c r="BH20"/>
  <c r="BE20"/>
  <c r="BB20"/>
  <c r="AT20"/>
  <c r="AS20"/>
  <c r="AO20"/>
  <c r="AL20"/>
  <c r="AR20" s="1"/>
  <c r="AI20"/>
  <c r="AA20"/>
  <c r="Z20"/>
  <c r="V20"/>
  <c r="S20"/>
  <c r="P20"/>
  <c r="M20"/>
  <c r="AF20" s="1"/>
  <c r="L20"/>
  <c r="H20"/>
  <c r="E20"/>
  <c r="B20"/>
  <c r="K20" s="1"/>
  <c r="BM19"/>
  <c r="BL19"/>
  <c r="BH19"/>
  <c r="BE19"/>
  <c r="BK19" s="1"/>
  <c r="BB19"/>
  <c r="AT19"/>
  <c r="AS19"/>
  <c r="AO19"/>
  <c r="AL19"/>
  <c r="AI19"/>
  <c r="AR19" s="1"/>
  <c r="AA19"/>
  <c r="Z19"/>
  <c r="V19"/>
  <c r="S19"/>
  <c r="P19"/>
  <c r="M19"/>
  <c r="L19"/>
  <c r="AE19" s="1"/>
  <c r="AX19" s="1"/>
  <c r="BQ19" s="1"/>
  <c r="H19"/>
  <c r="E19"/>
  <c r="K19" s="1"/>
  <c r="B19"/>
  <c r="BM18"/>
  <c r="BL18"/>
  <c r="BH18"/>
  <c r="BE18"/>
  <c r="BB18"/>
  <c r="BK18" s="1"/>
  <c r="AT18"/>
  <c r="AS18"/>
  <c r="AO18"/>
  <c r="AL18"/>
  <c r="AR18" s="1"/>
  <c r="AI18"/>
  <c r="AA18"/>
  <c r="Z18"/>
  <c r="V18"/>
  <c r="S18"/>
  <c r="P18"/>
  <c r="M18"/>
  <c r="AF18" s="1"/>
  <c r="AY18" s="1"/>
  <c r="BR18" s="1"/>
  <c r="L18"/>
  <c r="H18"/>
  <c r="E18"/>
  <c r="B18"/>
  <c r="K18" s="1"/>
  <c r="BM17"/>
  <c r="BL17"/>
  <c r="BH17"/>
  <c r="BE17"/>
  <c r="BK17" s="1"/>
  <c r="BB17"/>
  <c r="AT17"/>
  <c r="AS17"/>
  <c r="AO17"/>
  <c r="AL17"/>
  <c r="AI17"/>
  <c r="AR17" s="1"/>
  <c r="AA17"/>
  <c r="Z17"/>
  <c r="V17"/>
  <c r="S17"/>
  <c r="P17"/>
  <c r="M17"/>
  <c r="L17"/>
  <c r="AE17" s="1"/>
  <c r="H17"/>
  <c r="E17"/>
  <c r="K17" s="1"/>
  <c r="B17"/>
  <c r="BM12"/>
  <c r="BI12"/>
  <c r="BH12"/>
  <c r="BF12"/>
  <c r="BE12"/>
  <c r="BC12"/>
  <c r="BL12" s="1"/>
  <c r="BB12"/>
  <c r="BK12" s="1"/>
  <c r="AT12"/>
  <c r="AP12"/>
  <c r="AO12"/>
  <c r="AM12"/>
  <c r="AL12"/>
  <c r="AJ12"/>
  <c r="AS12" s="1"/>
  <c r="AU12" s="1"/>
  <c r="AV12" s="1"/>
  <c r="AI12"/>
  <c r="AR12" s="1"/>
  <c r="AA12"/>
  <c r="W12"/>
  <c r="V12"/>
  <c r="T12"/>
  <c r="S12"/>
  <c r="Q12"/>
  <c r="Z12" s="1"/>
  <c r="P12"/>
  <c r="Y12" s="1"/>
  <c r="M12"/>
  <c r="I12"/>
  <c r="H12"/>
  <c r="F12"/>
  <c r="E12"/>
  <c r="C12"/>
  <c r="L12" s="1"/>
  <c r="B12"/>
  <c r="K12" s="1"/>
  <c r="BM11"/>
  <c r="BI11"/>
  <c r="BH11"/>
  <c r="BF11"/>
  <c r="BE11"/>
  <c r="BC11"/>
  <c r="BL11" s="1"/>
  <c r="BB11"/>
  <c r="BK11" s="1"/>
  <c r="AT11"/>
  <c r="AP11"/>
  <c r="AO11"/>
  <c r="AM11"/>
  <c r="AL11"/>
  <c r="AJ11"/>
  <c r="AS11" s="1"/>
  <c r="AI11"/>
  <c r="AR11" s="1"/>
  <c r="AA11"/>
  <c r="W11"/>
  <c r="V11"/>
  <c r="T11"/>
  <c r="S11"/>
  <c r="Q11"/>
  <c r="Z11" s="1"/>
  <c r="P11"/>
  <c r="Y11" s="1"/>
  <c r="M11"/>
  <c r="I11"/>
  <c r="H11"/>
  <c r="F11"/>
  <c r="E11"/>
  <c r="C11"/>
  <c r="L11" s="1"/>
  <c r="B11"/>
  <c r="K11" s="1"/>
  <c r="BM10"/>
  <c r="BI10"/>
  <c r="BH10"/>
  <c r="BF10"/>
  <c r="BE10"/>
  <c r="BC10"/>
  <c r="BL10" s="1"/>
  <c r="BB10"/>
  <c r="BK10" s="1"/>
  <c r="AT10"/>
  <c r="AP10"/>
  <c r="AO10"/>
  <c r="AM10"/>
  <c r="AL10"/>
  <c r="AJ10"/>
  <c r="AS10" s="1"/>
  <c r="AU10" s="1"/>
  <c r="AV10" s="1"/>
  <c r="AI10"/>
  <c r="AR10" s="1"/>
  <c r="AA10"/>
  <c r="W10"/>
  <c r="V10"/>
  <c r="T10"/>
  <c r="S10"/>
  <c r="Q10"/>
  <c r="Z10" s="1"/>
  <c r="P10"/>
  <c r="Y10" s="1"/>
  <c r="M10"/>
  <c r="I10"/>
  <c r="H10"/>
  <c r="F10"/>
  <c r="E10"/>
  <c r="C10"/>
  <c r="L10" s="1"/>
  <c r="B10"/>
  <c r="K10" s="1"/>
  <c r="BJ9"/>
  <c r="BJ57" s="1"/>
  <c r="BI9"/>
  <c r="BI57" s="1"/>
  <c r="BH9"/>
  <c r="BH57" s="1"/>
  <c r="BG9"/>
  <c r="BG57" s="1"/>
  <c r="BF9"/>
  <c r="BF57" s="1"/>
  <c r="BE9"/>
  <c r="BE57" s="1"/>
  <c r="BD9"/>
  <c r="BD57" s="1"/>
  <c r="BC9"/>
  <c r="BC57" s="1"/>
  <c r="BB9"/>
  <c r="BB57" s="1"/>
  <c r="AQ9"/>
  <c r="AQ57" s="1"/>
  <c r="AP9"/>
  <c r="AP57" s="1"/>
  <c r="AO9"/>
  <c r="AO57" s="1"/>
  <c r="AN9"/>
  <c r="AN57" s="1"/>
  <c r="AM9"/>
  <c r="AM57" s="1"/>
  <c r="AL9"/>
  <c r="AL57" s="1"/>
  <c r="AK9"/>
  <c r="AK57" s="1"/>
  <c r="AJ9"/>
  <c r="AJ57" s="1"/>
  <c r="AI9"/>
  <c r="AI57" s="1"/>
  <c r="X9"/>
  <c r="X57" s="1"/>
  <c r="W9"/>
  <c r="W57" s="1"/>
  <c r="V9"/>
  <c r="V57" s="1"/>
  <c r="U9"/>
  <c r="U57" s="1"/>
  <c r="T9"/>
  <c r="T57" s="1"/>
  <c r="S9"/>
  <c r="S57" s="1"/>
  <c r="R9"/>
  <c r="R57" s="1"/>
  <c r="Q9"/>
  <c r="Q57" s="1"/>
  <c r="P9"/>
  <c r="P57" s="1"/>
  <c r="J9"/>
  <c r="J57" s="1"/>
  <c r="I9"/>
  <c r="I57" s="1"/>
  <c r="H9"/>
  <c r="H57" s="1"/>
  <c r="G9"/>
  <c r="G57" s="1"/>
  <c r="F9"/>
  <c r="F57" s="1"/>
  <c r="E9"/>
  <c r="E57" s="1"/>
  <c r="D9"/>
  <c r="D57" s="1"/>
  <c r="C9"/>
  <c r="C57" s="1"/>
  <c r="L57" s="1"/>
  <c r="B9"/>
  <c r="B57" s="1"/>
  <c r="BM8"/>
  <c r="BI8"/>
  <c r="BH8"/>
  <c r="BF8"/>
  <c r="BE8"/>
  <c r="BC8"/>
  <c r="BL8" s="1"/>
  <c r="BB8"/>
  <c r="BK8" s="1"/>
  <c r="AT8"/>
  <c r="AP8"/>
  <c r="AO8"/>
  <c r="AM8"/>
  <c r="AL8"/>
  <c r="AJ8"/>
  <c r="AS8" s="1"/>
  <c r="AU8" s="1"/>
  <c r="AV8" s="1"/>
  <c r="AI8"/>
  <c r="AR8" s="1"/>
  <c r="AA8"/>
  <c r="W8"/>
  <c r="V8"/>
  <c r="T8"/>
  <c r="S8"/>
  <c r="Q8"/>
  <c r="Z8" s="1"/>
  <c r="P8"/>
  <c r="Y8" s="1"/>
  <c r="I8"/>
  <c r="H8"/>
  <c r="F8"/>
  <c r="E8"/>
  <c r="D8"/>
  <c r="M8" s="1"/>
  <c r="AF8" s="1"/>
  <c r="AY8" s="1"/>
  <c r="BR8" s="1"/>
  <c r="C8"/>
  <c r="B8"/>
  <c r="AA11" i="5" l="1"/>
  <c r="G12"/>
  <c r="G13" s="1"/>
  <c r="M70"/>
  <c r="AF70" s="1"/>
  <c r="AT12"/>
  <c r="AT13" s="1"/>
  <c r="M10"/>
  <c r="AT10"/>
  <c r="U12"/>
  <c r="U13" s="1"/>
  <c r="AK12"/>
  <c r="AK13" s="1"/>
  <c r="AQ12"/>
  <c r="AQ13" s="1"/>
  <c r="BG12"/>
  <c r="BG13" s="1"/>
  <c r="Y70"/>
  <c r="AF15"/>
  <c r="AR14"/>
  <c r="AR70" s="1"/>
  <c r="AD16"/>
  <c r="AW16" s="1"/>
  <c r="BP16" s="1"/>
  <c r="AF16"/>
  <c r="AY16" s="1"/>
  <c r="BR16" s="1"/>
  <c r="AB16"/>
  <c r="AC16" s="1"/>
  <c r="BN16"/>
  <c r="BO16" s="1"/>
  <c r="AD17"/>
  <c r="AW17" s="1"/>
  <c r="BP17" s="1"/>
  <c r="AF17"/>
  <c r="AY17" s="1"/>
  <c r="BR17" s="1"/>
  <c r="AB17"/>
  <c r="AC17" s="1"/>
  <c r="BN17"/>
  <c r="BO17" s="1"/>
  <c r="AU20"/>
  <c r="AV20" s="1"/>
  <c r="K25"/>
  <c r="AD25" s="1"/>
  <c r="AR25"/>
  <c r="BK25"/>
  <c r="K26"/>
  <c r="AD26" s="1"/>
  <c r="AB26"/>
  <c r="AC26" s="1"/>
  <c r="AR26"/>
  <c r="AU26" s="1"/>
  <c r="AV26" s="1"/>
  <c r="BK26"/>
  <c r="K27"/>
  <c r="AD27" s="1"/>
  <c r="AW27" s="1"/>
  <c r="AR27"/>
  <c r="BK27"/>
  <c r="BN27" s="1"/>
  <c r="BO27" s="1"/>
  <c r="K28"/>
  <c r="AD28" s="1"/>
  <c r="AW28" s="1"/>
  <c r="BP28" s="1"/>
  <c r="AB28"/>
  <c r="AC28" s="1"/>
  <c r="AU28"/>
  <c r="AV28" s="1"/>
  <c r="Y29"/>
  <c r="AB29" s="1"/>
  <c r="AC29" s="1"/>
  <c r="BL29"/>
  <c r="BN29" s="1"/>
  <c r="BO29" s="1"/>
  <c r="K30"/>
  <c r="AD30" s="1"/>
  <c r="AG30" s="1"/>
  <c r="AH30" s="1"/>
  <c r="AR30"/>
  <c r="BK30"/>
  <c r="K31"/>
  <c r="AD31" s="1"/>
  <c r="AB31"/>
  <c r="AC31" s="1"/>
  <c r="AR31"/>
  <c r="BK31"/>
  <c r="Q32"/>
  <c r="AE33"/>
  <c r="AX33" s="1"/>
  <c r="BQ33" s="1"/>
  <c r="Y33"/>
  <c r="BK33"/>
  <c r="G69"/>
  <c r="P51"/>
  <c r="R69"/>
  <c r="AS47"/>
  <c r="BL47"/>
  <c r="BE51"/>
  <c r="AF48"/>
  <c r="AY48" s="1"/>
  <c r="BR48" s="1"/>
  <c r="AF49"/>
  <c r="AY49" s="1"/>
  <c r="BR49" s="1"/>
  <c r="AL51"/>
  <c r="AR51" s="1"/>
  <c r="AU51" s="1"/>
  <c r="AV51" s="1"/>
  <c r="AF50"/>
  <c r="AY50" s="1"/>
  <c r="BR50" s="1"/>
  <c r="L51"/>
  <c r="Z51"/>
  <c r="AS51"/>
  <c r="BL51"/>
  <c r="K52"/>
  <c r="M52"/>
  <c r="L52"/>
  <c r="AF53"/>
  <c r="AY53" s="1"/>
  <c r="BR53" s="1"/>
  <c r="AF54"/>
  <c r="AY54" s="1"/>
  <c r="BR54" s="1"/>
  <c r="AF55"/>
  <c r="AY55" s="1"/>
  <c r="BR55" s="1"/>
  <c r="AF56"/>
  <c r="AY56" s="1"/>
  <c r="BR56" s="1"/>
  <c r="Z57"/>
  <c r="Y57"/>
  <c r="AD57" s="1"/>
  <c r="AW57" s="1"/>
  <c r="BP57" s="1"/>
  <c r="AA57"/>
  <c r="AR57"/>
  <c r="AT57"/>
  <c r="AS57"/>
  <c r="BL57"/>
  <c r="BK57"/>
  <c r="BM57"/>
  <c r="AF58"/>
  <c r="AY58" s="1"/>
  <c r="BR58" s="1"/>
  <c r="L60"/>
  <c r="AS60"/>
  <c r="L61"/>
  <c r="AS61"/>
  <c r="BL61"/>
  <c r="Z62"/>
  <c r="AE62" s="1"/>
  <c r="AX62" s="1"/>
  <c r="BQ62" s="1"/>
  <c r="BL62"/>
  <c r="AU63"/>
  <c r="AV63" s="1"/>
  <c r="AF68"/>
  <c r="AY68" s="1"/>
  <c r="BR68" s="1"/>
  <c r="K72"/>
  <c r="AD72" s="1"/>
  <c r="Z79"/>
  <c r="AB79" s="1"/>
  <c r="AF79"/>
  <c r="AY79" s="1"/>
  <c r="BR79" s="1"/>
  <c r="BL79"/>
  <c r="BN79" s="1"/>
  <c r="Z80"/>
  <c r="AB80" s="1"/>
  <c r="AF80"/>
  <c r="AY80" s="1"/>
  <c r="BR80" s="1"/>
  <c r="BL80"/>
  <c r="BN80" s="1"/>
  <c r="BM11"/>
  <c r="AD70"/>
  <c r="BK15"/>
  <c r="AD29"/>
  <c r="AW29" s="1"/>
  <c r="BP29" s="1"/>
  <c r="AU30"/>
  <c r="AV30" s="1"/>
  <c r="BN31"/>
  <c r="BO31" s="1"/>
  <c r="K32"/>
  <c r="Y32"/>
  <c r="AD32" s="1"/>
  <c r="BK32"/>
  <c r="AD33"/>
  <c r="AW33" s="1"/>
  <c r="BP33" s="1"/>
  <c r="AB33"/>
  <c r="AC33" s="1"/>
  <c r="BN33"/>
  <c r="BO33" s="1"/>
  <c r="M46"/>
  <c r="AT46"/>
  <c r="S51"/>
  <c r="V51"/>
  <c r="BB51"/>
  <c r="BH51"/>
  <c r="AF57"/>
  <c r="AY57" s="1"/>
  <c r="BR57" s="1"/>
  <c r="AE60"/>
  <c r="AD19" i="4"/>
  <c r="AW19" s="1"/>
  <c r="BP19" s="1"/>
  <c r="BS19" s="1"/>
  <c r="BT19" s="1"/>
  <c r="N22"/>
  <c r="O22" s="1"/>
  <c r="M35"/>
  <c r="AT35"/>
  <c r="S40"/>
  <c r="Y40" s="1"/>
  <c r="BB40"/>
  <c r="BH40"/>
  <c r="AD63"/>
  <c r="AW63" s="1"/>
  <c r="BP63" s="1"/>
  <c r="AF66"/>
  <c r="AY66" s="1"/>
  <c r="BR66" s="1"/>
  <c r="AD18"/>
  <c r="AW18" s="1"/>
  <c r="BP18" s="1"/>
  <c r="L8"/>
  <c r="K8"/>
  <c r="N8" s="1"/>
  <c r="O8" s="1"/>
  <c r="Z57"/>
  <c r="AR57"/>
  <c r="AT57"/>
  <c r="BL57"/>
  <c r="AF10"/>
  <c r="AY10" s="1"/>
  <c r="BR10" s="1"/>
  <c r="AF11"/>
  <c r="AY11" s="1"/>
  <c r="BR11" s="1"/>
  <c r="AD12"/>
  <c r="AW12" s="1"/>
  <c r="BP12" s="1"/>
  <c r="AF12"/>
  <c r="AY12" s="1"/>
  <c r="BR12" s="1"/>
  <c r="AB12"/>
  <c r="AC12" s="1"/>
  <c r="BN12"/>
  <c r="BO12" s="1"/>
  <c r="AF17"/>
  <c r="AY17" s="1"/>
  <c r="BR17" s="1"/>
  <c r="Y17"/>
  <c r="AD17" s="1"/>
  <c r="AU17"/>
  <c r="AV17" s="1"/>
  <c r="AE18"/>
  <c r="AX18" s="1"/>
  <c r="Y18"/>
  <c r="AB18" s="1"/>
  <c r="AC18" s="1"/>
  <c r="BN18"/>
  <c r="BO18" s="1"/>
  <c r="Y19"/>
  <c r="AU19"/>
  <c r="AV19" s="1"/>
  <c r="AE20"/>
  <c r="AX20" s="1"/>
  <c r="BQ20" s="1"/>
  <c r="Y20"/>
  <c r="AB20" s="1"/>
  <c r="AC20" s="1"/>
  <c r="BK20"/>
  <c r="BN20" s="1"/>
  <c r="BO20" s="1"/>
  <c r="K21"/>
  <c r="BK21"/>
  <c r="K22"/>
  <c r="AR22"/>
  <c r="AU22" s="1"/>
  <c r="AV22" s="1"/>
  <c r="BK22"/>
  <c r="BN22" s="1"/>
  <c r="BO22" s="1"/>
  <c r="G55"/>
  <c r="P40"/>
  <c r="R55"/>
  <c r="R59" s="1"/>
  <c r="V40"/>
  <c r="AS36"/>
  <c r="BL36"/>
  <c r="BE40"/>
  <c r="AF37"/>
  <c r="AY37" s="1"/>
  <c r="BR37" s="1"/>
  <c r="AF38"/>
  <c r="AY38" s="1"/>
  <c r="BR38" s="1"/>
  <c r="AL40"/>
  <c r="AR40" s="1"/>
  <c r="AF39"/>
  <c r="AY39" s="1"/>
  <c r="BR39" s="1"/>
  <c r="L40"/>
  <c r="N40" s="1"/>
  <c r="O40" s="1"/>
  <c r="Z40"/>
  <c r="AS40"/>
  <c r="AU40" s="1"/>
  <c r="AV40" s="1"/>
  <c r="BL40"/>
  <c r="K41"/>
  <c r="AD41" s="1"/>
  <c r="AW41" s="1"/>
  <c r="BP41" s="1"/>
  <c r="M41"/>
  <c r="L41"/>
  <c r="AE41" s="1"/>
  <c r="AF42"/>
  <c r="AY42" s="1"/>
  <c r="BR42" s="1"/>
  <c r="AF43"/>
  <c r="AY43" s="1"/>
  <c r="BR43" s="1"/>
  <c r="AF44"/>
  <c r="AY44" s="1"/>
  <c r="BR44" s="1"/>
  <c r="K45"/>
  <c r="M45"/>
  <c r="L45"/>
  <c r="AE45" s="1"/>
  <c r="BL45"/>
  <c r="BK45"/>
  <c r="AU46"/>
  <c r="AV46" s="1"/>
  <c r="Z48"/>
  <c r="AE48" s="1"/>
  <c r="AX48" s="1"/>
  <c r="BQ48" s="1"/>
  <c r="BL48"/>
  <c r="L49"/>
  <c r="AS49"/>
  <c r="BL49"/>
  <c r="L50"/>
  <c r="AU51"/>
  <c r="AV51" s="1"/>
  <c r="AW54"/>
  <c r="BP54" s="1"/>
  <c r="K56"/>
  <c r="AR56"/>
  <c r="AU56" s="1"/>
  <c r="AV56" s="1"/>
  <c r="BK56"/>
  <c r="K59"/>
  <c r="AR59"/>
  <c r="BK59"/>
  <c r="M61"/>
  <c r="T61" s="1"/>
  <c r="AT61"/>
  <c r="AE63"/>
  <c r="Y63"/>
  <c r="AB63" s="1"/>
  <c r="AC63" s="1"/>
  <c r="AE66"/>
  <c r="AE67"/>
  <c r="AU67"/>
  <c r="AE68"/>
  <c r="AU68"/>
  <c r="K11" i="5"/>
  <c r="AD8"/>
  <c r="Z11"/>
  <c r="AB8"/>
  <c r="AC8" s="1"/>
  <c r="K10"/>
  <c r="AD9"/>
  <c r="Z10"/>
  <c r="AB9"/>
  <c r="AC9" s="1"/>
  <c r="AY15"/>
  <c r="AB15"/>
  <c r="AC15" s="1"/>
  <c r="BN15"/>
  <c r="BO15" s="1"/>
  <c r="AU19"/>
  <c r="AV19" s="1"/>
  <c r="AS18"/>
  <c r="AU18" s="1"/>
  <c r="AV18" s="1"/>
  <c r="AE20"/>
  <c r="N20"/>
  <c r="O20" s="1"/>
  <c r="AW30"/>
  <c r="BP30" s="1"/>
  <c r="N27"/>
  <c r="O27" s="1"/>
  <c r="BL11"/>
  <c r="BN8"/>
  <c r="BO8" s="1"/>
  <c r="BL10"/>
  <c r="BN9"/>
  <c r="BO9" s="1"/>
  <c r="AD15"/>
  <c r="AE19"/>
  <c r="N19"/>
  <c r="O19" s="1"/>
  <c r="L18"/>
  <c r="L11"/>
  <c r="AE8"/>
  <c r="N8"/>
  <c r="O8" s="1"/>
  <c r="AS11"/>
  <c r="AU8"/>
  <c r="AV8" s="1"/>
  <c r="L10"/>
  <c r="AE9"/>
  <c r="N9"/>
  <c r="O9" s="1"/>
  <c r="AS10"/>
  <c r="AU9"/>
  <c r="AV9" s="1"/>
  <c r="AE15"/>
  <c r="N15"/>
  <c r="O15" s="1"/>
  <c r="AU15"/>
  <c r="AV15" s="1"/>
  <c r="AE16"/>
  <c r="N16"/>
  <c r="O16" s="1"/>
  <c r="AE17"/>
  <c r="N17"/>
  <c r="O17" s="1"/>
  <c r="AD19"/>
  <c r="K18"/>
  <c r="K14" s="1"/>
  <c r="K34" s="1"/>
  <c r="AF18"/>
  <c r="AF14" s="1"/>
  <c r="AY19"/>
  <c r="Z18"/>
  <c r="AB18" s="1"/>
  <c r="AC18" s="1"/>
  <c r="AB19"/>
  <c r="AC19" s="1"/>
  <c r="BL18"/>
  <c r="BN18" s="1"/>
  <c r="BO18" s="1"/>
  <c r="BN19"/>
  <c r="BO19" s="1"/>
  <c r="BQ31"/>
  <c r="AR10"/>
  <c r="N25"/>
  <c r="O25" s="1"/>
  <c r="BN25"/>
  <c r="BO25" s="1"/>
  <c r="Y10"/>
  <c r="BK10"/>
  <c r="Y14"/>
  <c r="Y12" s="1"/>
  <c r="Y13" s="1"/>
  <c r="AA14"/>
  <c r="AA12" s="1"/>
  <c r="AA13" s="1"/>
  <c r="BK14"/>
  <c r="BK70" s="1"/>
  <c r="BM14"/>
  <c r="BM70" s="1"/>
  <c r="AU16"/>
  <c r="AV16" s="1"/>
  <c r="AU17"/>
  <c r="AV17" s="1"/>
  <c r="AD20"/>
  <c r="AW20" s="1"/>
  <c r="BP20" s="1"/>
  <c r="AB20"/>
  <c r="AC20" s="1"/>
  <c r="BN20"/>
  <c r="BO20" s="1"/>
  <c r="AB25"/>
  <c r="AC25" s="1"/>
  <c r="AG25"/>
  <c r="AH25" s="1"/>
  <c r="AU25"/>
  <c r="AV25" s="1"/>
  <c r="N26"/>
  <c r="O26" s="1"/>
  <c r="BN26"/>
  <c r="BO26" s="1"/>
  <c r="AB27"/>
  <c r="AC27" s="1"/>
  <c r="AG27"/>
  <c r="AH27" s="1"/>
  <c r="AU27"/>
  <c r="AV27" s="1"/>
  <c r="N28"/>
  <c r="O28" s="1"/>
  <c r="R32"/>
  <c r="AA29"/>
  <c r="T72"/>
  <c r="T34"/>
  <c r="X72"/>
  <c r="X34"/>
  <c r="BD32"/>
  <c r="BM29"/>
  <c r="BF72"/>
  <c r="BF34"/>
  <c r="BJ34"/>
  <c r="C34"/>
  <c r="L32"/>
  <c r="G72"/>
  <c r="G34"/>
  <c r="I34"/>
  <c r="AK72"/>
  <c r="AK34"/>
  <c r="AT32"/>
  <c r="AT34" s="1"/>
  <c r="AM72"/>
  <c r="AM34"/>
  <c r="AQ72"/>
  <c r="AQ34"/>
  <c r="AE40"/>
  <c r="N40"/>
  <c r="O40" s="1"/>
  <c r="AE41"/>
  <c r="N41"/>
  <c r="O41" s="1"/>
  <c r="AE42"/>
  <c r="N42"/>
  <c r="O42" s="1"/>
  <c r="AE43"/>
  <c r="N43"/>
  <c r="O43" s="1"/>
  <c r="AE44"/>
  <c r="N44"/>
  <c r="O44" s="1"/>
  <c r="L46"/>
  <c r="AE45"/>
  <c r="N45"/>
  <c r="O45" s="1"/>
  <c r="AS46"/>
  <c r="AU45"/>
  <c r="AV45" s="1"/>
  <c r="AE51"/>
  <c r="N51"/>
  <c r="O51" s="1"/>
  <c r="N52"/>
  <c r="O52" s="1"/>
  <c r="AE52"/>
  <c r="AE64"/>
  <c r="N64"/>
  <c r="O64" s="1"/>
  <c r="AF8"/>
  <c r="AF9"/>
  <c r="AA10"/>
  <c r="BM10"/>
  <c r="L70"/>
  <c r="Z70"/>
  <c r="AB70" s="1"/>
  <c r="AC70" s="1"/>
  <c r="M18"/>
  <c r="M14" s="1"/>
  <c r="M12" s="1"/>
  <c r="M13" s="1"/>
  <c r="AX25"/>
  <c r="AE26"/>
  <c r="AX27"/>
  <c r="AE28"/>
  <c r="BN28"/>
  <c r="BO28" s="1"/>
  <c r="L29"/>
  <c r="AT29"/>
  <c r="N30"/>
  <c r="O30" s="1"/>
  <c r="AX30"/>
  <c r="AG33"/>
  <c r="AH33" s="1"/>
  <c r="N33"/>
  <c r="O33" s="1"/>
  <c r="AY33"/>
  <c r="BR33" s="1"/>
  <c r="AU33"/>
  <c r="AV33" s="1"/>
  <c r="AZ33"/>
  <c r="BA33" s="1"/>
  <c r="AU40"/>
  <c r="AV40" s="1"/>
  <c r="AU41"/>
  <c r="AV41" s="1"/>
  <c r="AU42"/>
  <c r="AV42" s="1"/>
  <c r="AU43"/>
  <c r="AV43" s="1"/>
  <c r="AU44"/>
  <c r="AV44" s="1"/>
  <c r="Y46"/>
  <c r="BK46"/>
  <c r="Y51"/>
  <c r="AB51" s="1"/>
  <c r="AC51" s="1"/>
  <c r="AD48"/>
  <c r="AW48" s="1"/>
  <c r="BP48" s="1"/>
  <c r="AB48"/>
  <c r="AC48" s="1"/>
  <c r="BN48"/>
  <c r="BO48" s="1"/>
  <c r="AD49"/>
  <c r="AW49" s="1"/>
  <c r="AB49"/>
  <c r="AC49" s="1"/>
  <c r="AD50"/>
  <c r="AW50" s="1"/>
  <c r="BP50" s="1"/>
  <c r="AB50"/>
  <c r="AC50" s="1"/>
  <c r="BN50"/>
  <c r="BO50" s="1"/>
  <c r="AD52"/>
  <c r="AW52" s="1"/>
  <c r="BP52" s="1"/>
  <c r="AF52"/>
  <c r="AY52" s="1"/>
  <c r="BR52" s="1"/>
  <c r="AD53"/>
  <c r="AW53" s="1"/>
  <c r="BP53" s="1"/>
  <c r="AB53"/>
  <c r="AC53" s="1"/>
  <c r="BN53"/>
  <c r="BO53" s="1"/>
  <c r="AD54"/>
  <c r="AW54" s="1"/>
  <c r="BP54" s="1"/>
  <c r="AB54"/>
  <c r="AC54" s="1"/>
  <c r="BN54"/>
  <c r="BO54" s="1"/>
  <c r="AD55"/>
  <c r="AW55" s="1"/>
  <c r="BP55" s="1"/>
  <c r="AB55"/>
  <c r="AC55" s="1"/>
  <c r="BN55"/>
  <c r="BO55" s="1"/>
  <c r="AD56"/>
  <c r="AW56" s="1"/>
  <c r="BP56" s="1"/>
  <c r="AB56"/>
  <c r="AC56" s="1"/>
  <c r="BN56"/>
  <c r="BO56" s="1"/>
  <c r="AU57"/>
  <c r="AV57" s="1"/>
  <c r="AD58"/>
  <c r="AW58" s="1"/>
  <c r="BP58" s="1"/>
  <c r="AB58"/>
  <c r="AC58" s="1"/>
  <c r="BN58"/>
  <c r="BO58" s="1"/>
  <c r="AD59"/>
  <c r="AW59" s="1"/>
  <c r="BP59" s="1"/>
  <c r="AB59"/>
  <c r="AC59" s="1"/>
  <c r="AE61"/>
  <c r="AX61" s="1"/>
  <c r="BQ61" s="1"/>
  <c r="D32"/>
  <c r="M29"/>
  <c r="AF29" s="1"/>
  <c r="AY29" s="1"/>
  <c r="BR29" s="1"/>
  <c r="F34"/>
  <c r="J72"/>
  <c r="J73" s="1"/>
  <c r="J34"/>
  <c r="AJ32"/>
  <c r="AS29"/>
  <c r="AU29" s="1"/>
  <c r="AV29" s="1"/>
  <c r="AN72"/>
  <c r="AN34"/>
  <c r="AP72"/>
  <c r="AP34"/>
  <c r="Q72"/>
  <c r="Q73" s="1"/>
  <c r="Q34"/>
  <c r="Z32"/>
  <c r="U34"/>
  <c r="W72"/>
  <c r="W73" s="1"/>
  <c r="W34"/>
  <c r="BC72"/>
  <c r="BC34"/>
  <c r="BL32"/>
  <c r="BG72"/>
  <c r="BG34"/>
  <c r="BI72"/>
  <c r="BI34"/>
  <c r="BR39"/>
  <c r="K46"/>
  <c r="AD45"/>
  <c r="AB45"/>
  <c r="AC45" s="1"/>
  <c r="Z46"/>
  <c r="BN45"/>
  <c r="BO45" s="1"/>
  <c r="BL46"/>
  <c r="BN46" s="1"/>
  <c r="BO46" s="1"/>
  <c r="AE47"/>
  <c r="AE48"/>
  <c r="N48"/>
  <c r="O48" s="1"/>
  <c r="AE49"/>
  <c r="N49"/>
  <c r="O49" s="1"/>
  <c r="AE50"/>
  <c r="N50"/>
  <c r="O50" s="1"/>
  <c r="AE53"/>
  <c r="N53"/>
  <c r="O53" s="1"/>
  <c r="AE54"/>
  <c r="N54"/>
  <c r="O54" s="1"/>
  <c r="AE55"/>
  <c r="N55"/>
  <c r="O55" s="1"/>
  <c r="AE56"/>
  <c r="N56"/>
  <c r="O56" s="1"/>
  <c r="AE57"/>
  <c r="N57"/>
  <c r="O57" s="1"/>
  <c r="AE58"/>
  <c r="N58"/>
  <c r="O58" s="1"/>
  <c r="N59"/>
  <c r="O59" s="1"/>
  <c r="AE59"/>
  <c r="AB30"/>
  <c r="AC30" s="1"/>
  <c r="BN30"/>
  <c r="BO30" s="1"/>
  <c r="AG31"/>
  <c r="AH31" s="1"/>
  <c r="N31"/>
  <c r="O31" s="1"/>
  <c r="AU31"/>
  <c r="AV31" s="1"/>
  <c r="AR34"/>
  <c r="BS33"/>
  <c r="BT33" s="1"/>
  <c r="AR46"/>
  <c r="AB52"/>
  <c r="AC52" s="1"/>
  <c r="BN52"/>
  <c r="BO52" s="1"/>
  <c r="G81"/>
  <c r="G73"/>
  <c r="G71"/>
  <c r="X73"/>
  <c r="X81"/>
  <c r="X71"/>
  <c r="AN73"/>
  <c r="AN81"/>
  <c r="AN71"/>
  <c r="BD81"/>
  <c r="BD71"/>
  <c r="AE63"/>
  <c r="N63"/>
  <c r="O63" s="1"/>
  <c r="C69"/>
  <c r="F69"/>
  <c r="I69"/>
  <c r="I72" s="1"/>
  <c r="L39"/>
  <c r="P69"/>
  <c r="S69"/>
  <c r="V69"/>
  <c r="Y39"/>
  <c r="AI69"/>
  <c r="AL69"/>
  <c r="AO69"/>
  <c r="AR39"/>
  <c r="BB69"/>
  <c r="BE69"/>
  <c r="BH69"/>
  <c r="BK39"/>
  <c r="K47"/>
  <c r="N47" s="1"/>
  <c r="O47" s="1"/>
  <c r="M47"/>
  <c r="AR47"/>
  <c r="AU47" s="1"/>
  <c r="AV47" s="1"/>
  <c r="AT47"/>
  <c r="AT69" s="1"/>
  <c r="BJ69"/>
  <c r="U69"/>
  <c r="AF59"/>
  <c r="AY59" s="1"/>
  <c r="BR59" s="1"/>
  <c r="BN59"/>
  <c r="BO59" s="1"/>
  <c r="AD64"/>
  <c r="AW64" s="1"/>
  <c r="BP64" s="1"/>
  <c r="AB64"/>
  <c r="AC64" s="1"/>
  <c r="BN64"/>
  <c r="BO64" s="1"/>
  <c r="AD68"/>
  <c r="AW68" s="1"/>
  <c r="BP68" s="1"/>
  <c r="AB68"/>
  <c r="AC68" s="1"/>
  <c r="BN68"/>
  <c r="BO68" s="1"/>
  <c r="AW72"/>
  <c r="BP72" s="1"/>
  <c r="B73"/>
  <c r="B81"/>
  <c r="K81" s="1"/>
  <c r="B71"/>
  <c r="K69"/>
  <c r="E81"/>
  <c r="E73"/>
  <c r="E74" s="1"/>
  <c r="E71"/>
  <c r="H73"/>
  <c r="H81"/>
  <c r="H71"/>
  <c r="Q81"/>
  <c r="Z69"/>
  <c r="Q71"/>
  <c r="T73"/>
  <c r="T81"/>
  <c r="T71"/>
  <c r="W81"/>
  <c r="W71"/>
  <c r="AJ81"/>
  <c r="AJ71"/>
  <c r="AM81"/>
  <c r="AM73"/>
  <c r="AM71"/>
  <c r="AP73"/>
  <c r="AP81"/>
  <c r="AP71"/>
  <c r="BC81"/>
  <c r="BC73"/>
  <c r="BC71"/>
  <c r="BF73"/>
  <c r="BF81"/>
  <c r="BF71"/>
  <c r="BI81"/>
  <c r="BI73"/>
  <c r="BI71"/>
  <c r="D81"/>
  <c r="D71"/>
  <c r="M69"/>
  <c r="J81"/>
  <c r="J71"/>
  <c r="R81"/>
  <c r="R71"/>
  <c r="AA69"/>
  <c r="AK81"/>
  <c r="AK73"/>
  <c r="AK71"/>
  <c r="AQ81"/>
  <c r="AQ73"/>
  <c r="AQ71"/>
  <c r="BG81"/>
  <c r="BG73"/>
  <c r="BG71"/>
  <c r="AE65"/>
  <c r="N65"/>
  <c r="O65" s="1"/>
  <c r="AE68"/>
  <c r="N68"/>
  <c r="O68" s="1"/>
  <c r="K39"/>
  <c r="AD39" s="1"/>
  <c r="AW39" s="1"/>
  <c r="Z39"/>
  <c r="AS39"/>
  <c r="BL39"/>
  <c r="AF45"/>
  <c r="Y47"/>
  <c r="AB47" s="1"/>
  <c r="AC47" s="1"/>
  <c r="AA47"/>
  <c r="BK47"/>
  <c r="BN47" s="1"/>
  <c r="BO47" s="1"/>
  <c r="BM47"/>
  <c r="BM69" s="1"/>
  <c r="BK49"/>
  <c r="BN49" s="1"/>
  <c r="BO49" s="1"/>
  <c r="AU59"/>
  <c r="AV59" s="1"/>
  <c r="AU64"/>
  <c r="AV64" s="1"/>
  <c r="AD66"/>
  <c r="AW66" s="1"/>
  <c r="BP66" s="1"/>
  <c r="AX75"/>
  <c r="Y75"/>
  <c r="AB75" s="1"/>
  <c r="AC75" s="1"/>
  <c r="AF75"/>
  <c r="AE78"/>
  <c r="N78"/>
  <c r="AE79"/>
  <c r="N79"/>
  <c r="AE80"/>
  <c r="N80"/>
  <c r="K75"/>
  <c r="N75" s="1"/>
  <c r="O75" s="1"/>
  <c r="AU78"/>
  <c r="BK75"/>
  <c r="BN75" s="1"/>
  <c r="BO75" s="1"/>
  <c r="AR75"/>
  <c r="AE10" i="4"/>
  <c r="N10"/>
  <c r="O10" s="1"/>
  <c r="AE8"/>
  <c r="AD21"/>
  <c r="AB8"/>
  <c r="AC8" s="1"/>
  <c r="BN8"/>
  <c r="BO8" s="1"/>
  <c r="AD10"/>
  <c r="AW10" s="1"/>
  <c r="BP10" s="1"/>
  <c r="AB10"/>
  <c r="AC10" s="1"/>
  <c r="BN10"/>
  <c r="BO10" s="1"/>
  <c r="AD11"/>
  <c r="AW11" s="1"/>
  <c r="BP11" s="1"/>
  <c r="AB11"/>
  <c r="AC11" s="1"/>
  <c r="AE11"/>
  <c r="N11"/>
  <c r="O11" s="1"/>
  <c r="AE57"/>
  <c r="G59"/>
  <c r="G60" s="1"/>
  <c r="G23"/>
  <c r="AE12"/>
  <c r="N12"/>
  <c r="O12" s="1"/>
  <c r="AK59"/>
  <c r="AK23"/>
  <c r="AT21"/>
  <c r="AM59"/>
  <c r="AM60" s="1"/>
  <c r="AM23"/>
  <c r="AQ59"/>
  <c r="AQ23"/>
  <c r="AE29"/>
  <c r="N29"/>
  <c r="O29" s="1"/>
  <c r="AE30"/>
  <c r="N30"/>
  <c r="O30" s="1"/>
  <c r="AE31"/>
  <c r="N31"/>
  <c r="O31" s="1"/>
  <c r="AE32"/>
  <c r="N32"/>
  <c r="O32" s="1"/>
  <c r="AE33"/>
  <c r="N33"/>
  <c r="O33" s="1"/>
  <c r="L35"/>
  <c r="AE34"/>
  <c r="N34"/>
  <c r="O34" s="1"/>
  <c r="AS35"/>
  <c r="AU34"/>
  <c r="AV34" s="1"/>
  <c r="AE40"/>
  <c r="N41"/>
  <c r="O41" s="1"/>
  <c r="N45"/>
  <c r="O45" s="1"/>
  <c r="AE47"/>
  <c r="N47"/>
  <c r="O47" s="1"/>
  <c r="AE52"/>
  <c r="N52"/>
  <c r="O52" s="1"/>
  <c r="K9"/>
  <c r="M9"/>
  <c r="AA9"/>
  <c r="AA23" s="1"/>
  <c r="AS9"/>
  <c r="BM9"/>
  <c r="AG18"/>
  <c r="AH18" s="1"/>
  <c r="AU18"/>
  <c r="AV18" s="1"/>
  <c r="K57"/>
  <c r="AD57" s="1"/>
  <c r="AW57" s="1"/>
  <c r="BP57" s="1"/>
  <c r="M57"/>
  <c r="L9"/>
  <c r="Y57"/>
  <c r="AA57"/>
  <c r="Z9"/>
  <c r="AS57"/>
  <c r="AU57" s="1"/>
  <c r="AV57" s="1"/>
  <c r="AR9"/>
  <c r="AT9"/>
  <c r="BK57"/>
  <c r="BM57"/>
  <c r="BL9"/>
  <c r="AU11"/>
  <c r="AV11" s="1"/>
  <c r="N17"/>
  <c r="O17" s="1"/>
  <c r="AX17"/>
  <c r="AF19"/>
  <c r="AY19" s="1"/>
  <c r="BR19" s="1"/>
  <c r="AB19"/>
  <c r="AC19" s="1"/>
  <c r="AG19"/>
  <c r="AH19" s="1"/>
  <c r="BN19"/>
  <c r="BO19" s="1"/>
  <c r="N20"/>
  <c r="O20" s="1"/>
  <c r="AY20"/>
  <c r="BR20" s="1"/>
  <c r="AU20"/>
  <c r="AV20" s="1"/>
  <c r="M21"/>
  <c r="AR23"/>
  <c r="AD22"/>
  <c r="AB22"/>
  <c r="AC22" s="1"/>
  <c r="AU29"/>
  <c r="AV29" s="1"/>
  <c r="AU30"/>
  <c r="AV30" s="1"/>
  <c r="AU31"/>
  <c r="AV31" s="1"/>
  <c r="AU32"/>
  <c r="AV32" s="1"/>
  <c r="AU33"/>
  <c r="AV33" s="1"/>
  <c r="Y35"/>
  <c r="BK35"/>
  <c r="AD37"/>
  <c r="AW37" s="1"/>
  <c r="BP37" s="1"/>
  <c r="AB37"/>
  <c r="AC37" s="1"/>
  <c r="BN37"/>
  <c r="BO37" s="1"/>
  <c r="AD38"/>
  <c r="AW38" s="1"/>
  <c r="AB38"/>
  <c r="AC38" s="1"/>
  <c r="AD39"/>
  <c r="AW39" s="1"/>
  <c r="BP39" s="1"/>
  <c r="AB39"/>
  <c r="AC39" s="1"/>
  <c r="BN39"/>
  <c r="BO39" s="1"/>
  <c r="AF41"/>
  <c r="AY41" s="1"/>
  <c r="BR41" s="1"/>
  <c r="AD42"/>
  <c r="AW42" s="1"/>
  <c r="BP42" s="1"/>
  <c r="AB42"/>
  <c r="AC42" s="1"/>
  <c r="BN42"/>
  <c r="BO42" s="1"/>
  <c r="AD43"/>
  <c r="AW43" s="1"/>
  <c r="BP43" s="1"/>
  <c r="AB43"/>
  <c r="AC43" s="1"/>
  <c r="BN43"/>
  <c r="BO43" s="1"/>
  <c r="AD44"/>
  <c r="AW44" s="1"/>
  <c r="BP44" s="1"/>
  <c r="AB44"/>
  <c r="AC44" s="1"/>
  <c r="BN44"/>
  <c r="BO44" s="1"/>
  <c r="AD45"/>
  <c r="AW45" s="1"/>
  <c r="BP45" s="1"/>
  <c r="AF45"/>
  <c r="AY45" s="1"/>
  <c r="BR45" s="1"/>
  <c r="AE49"/>
  <c r="AX49" s="1"/>
  <c r="BQ49" s="1"/>
  <c r="C23"/>
  <c r="L21"/>
  <c r="I23"/>
  <c r="Q59"/>
  <c r="Q23"/>
  <c r="Z21"/>
  <c r="U59"/>
  <c r="U23"/>
  <c r="W59"/>
  <c r="W23"/>
  <c r="BC59"/>
  <c r="BC60" s="1"/>
  <c r="BC23"/>
  <c r="BL21"/>
  <c r="BG59"/>
  <c r="BG23"/>
  <c r="BM21"/>
  <c r="BI59"/>
  <c r="BI23"/>
  <c r="K35"/>
  <c r="AD34"/>
  <c r="AB34"/>
  <c r="AC34" s="1"/>
  <c r="Z35"/>
  <c r="AB35" s="1"/>
  <c r="AC35" s="1"/>
  <c r="BN34"/>
  <c r="BO34" s="1"/>
  <c r="BL35"/>
  <c r="AE36"/>
  <c r="AE37"/>
  <c r="N37"/>
  <c r="O37" s="1"/>
  <c r="AE38"/>
  <c r="N38"/>
  <c r="O38" s="1"/>
  <c r="AE39"/>
  <c r="N39"/>
  <c r="O39" s="1"/>
  <c r="AE42"/>
  <c r="N42"/>
  <c r="O42" s="1"/>
  <c r="AE43"/>
  <c r="N43"/>
  <c r="O43" s="1"/>
  <c r="AE44"/>
  <c r="N44"/>
  <c r="O44" s="1"/>
  <c r="AB57"/>
  <c r="AC57" s="1"/>
  <c r="Y9"/>
  <c r="Y23" s="1"/>
  <c r="BK9"/>
  <c r="BK23" s="1"/>
  <c r="BN11"/>
  <c r="BO11" s="1"/>
  <c r="BN17"/>
  <c r="BO17" s="1"/>
  <c r="N18"/>
  <c r="O18" s="1"/>
  <c r="N19"/>
  <c r="O19" s="1"/>
  <c r="AZ19"/>
  <c r="BA19" s="1"/>
  <c r="AR35"/>
  <c r="AB36"/>
  <c r="AC36" s="1"/>
  <c r="AB41"/>
  <c r="AC41" s="1"/>
  <c r="BN41"/>
  <c r="BO41" s="1"/>
  <c r="AB45"/>
  <c r="AC45" s="1"/>
  <c r="G69"/>
  <c r="G58"/>
  <c r="U69"/>
  <c r="U60"/>
  <c r="U58"/>
  <c r="AE46"/>
  <c r="N46"/>
  <c r="O46" s="1"/>
  <c r="AE51"/>
  <c r="N51"/>
  <c r="O51" s="1"/>
  <c r="M59"/>
  <c r="T59"/>
  <c r="T60" s="1"/>
  <c r="AJ59"/>
  <c r="AJ60" s="1"/>
  <c r="AP59"/>
  <c r="BF59"/>
  <c r="BF60" s="1"/>
  <c r="AE22"/>
  <c r="D23"/>
  <c r="F23"/>
  <c r="J23"/>
  <c r="R23"/>
  <c r="T23"/>
  <c r="X23"/>
  <c r="AJ23"/>
  <c r="AN23"/>
  <c r="AP23"/>
  <c r="BD23"/>
  <c r="BF23"/>
  <c r="BJ23"/>
  <c r="C55"/>
  <c r="C59" s="1"/>
  <c r="F55"/>
  <c r="F59" s="1"/>
  <c r="I55"/>
  <c r="L28"/>
  <c r="P55"/>
  <c r="S55"/>
  <c r="V55"/>
  <c r="Y28"/>
  <c r="AI55"/>
  <c r="AL55"/>
  <c r="AO55"/>
  <c r="AR28"/>
  <c r="BB55"/>
  <c r="BE55"/>
  <c r="BH55"/>
  <c r="BK28"/>
  <c r="K36"/>
  <c r="M36"/>
  <c r="AN55"/>
  <c r="AR36"/>
  <c r="AU36" s="1"/>
  <c r="AV36" s="1"/>
  <c r="AT36"/>
  <c r="BD55"/>
  <c r="BD59" s="1"/>
  <c r="BJ55"/>
  <c r="BN45"/>
  <c r="BO45" s="1"/>
  <c r="AD47"/>
  <c r="AW47" s="1"/>
  <c r="BP47" s="1"/>
  <c r="AB47"/>
  <c r="AC47" s="1"/>
  <c r="BN47"/>
  <c r="BO47" s="1"/>
  <c r="AD52"/>
  <c r="AW52" s="1"/>
  <c r="BP52" s="1"/>
  <c r="AB52"/>
  <c r="AC52" s="1"/>
  <c r="BN52"/>
  <c r="BO52" s="1"/>
  <c r="AU54"/>
  <c r="AV54" s="1"/>
  <c r="AD56"/>
  <c r="AW56" s="1"/>
  <c r="BP56" s="1"/>
  <c r="N56"/>
  <c r="O56" s="1"/>
  <c r="BN56"/>
  <c r="BO56" s="1"/>
  <c r="AD59"/>
  <c r="AW59" s="1"/>
  <c r="BP59" s="1"/>
  <c r="B69"/>
  <c r="B60"/>
  <c r="B58"/>
  <c r="K55"/>
  <c r="E69"/>
  <c r="E60"/>
  <c r="E58"/>
  <c r="H69"/>
  <c r="H60"/>
  <c r="H58"/>
  <c r="Q69"/>
  <c r="Q60"/>
  <c r="Q58"/>
  <c r="Z55"/>
  <c r="T69"/>
  <c r="T58"/>
  <c r="W69"/>
  <c r="W60"/>
  <c r="W58"/>
  <c r="AJ69"/>
  <c r="AJ58"/>
  <c r="AS55"/>
  <c r="AM69"/>
  <c r="AM58"/>
  <c r="AP69"/>
  <c r="AP60"/>
  <c r="AP58"/>
  <c r="BC69"/>
  <c r="BC58"/>
  <c r="BL55"/>
  <c r="BF69"/>
  <c r="BF58"/>
  <c r="BI69"/>
  <c r="BI60"/>
  <c r="BI58"/>
  <c r="D69"/>
  <c r="D60"/>
  <c r="D58"/>
  <c r="M55"/>
  <c r="J69"/>
  <c r="J60"/>
  <c r="J58"/>
  <c r="R69"/>
  <c r="R58"/>
  <c r="AA55"/>
  <c r="AA58" s="1"/>
  <c r="AK69"/>
  <c r="AK60"/>
  <c r="AK58"/>
  <c r="AT55"/>
  <c r="AT58" s="1"/>
  <c r="AQ69"/>
  <c r="AQ60"/>
  <c r="AQ58"/>
  <c r="BG69"/>
  <c r="BG60"/>
  <c r="BG58"/>
  <c r="X69"/>
  <c r="X60"/>
  <c r="X58"/>
  <c r="AE53"/>
  <c r="N53"/>
  <c r="O53" s="1"/>
  <c r="AX54"/>
  <c r="AG54"/>
  <c r="AH54" s="1"/>
  <c r="K28"/>
  <c r="AD28" s="1"/>
  <c r="AW28" s="1"/>
  <c r="BP28" s="1"/>
  <c r="Z28"/>
  <c r="AS28"/>
  <c r="AU28" s="1"/>
  <c r="AV28" s="1"/>
  <c r="BL28"/>
  <c r="AF34"/>
  <c r="Y36"/>
  <c r="AA36"/>
  <c r="BK36"/>
  <c r="BN36" s="1"/>
  <c r="BO36" s="1"/>
  <c r="BM36"/>
  <c r="BK38"/>
  <c r="BN38" s="1"/>
  <c r="BO38" s="1"/>
  <c r="AU47"/>
  <c r="AV47" s="1"/>
  <c r="AE50"/>
  <c r="AX50" s="1"/>
  <c r="BQ50" s="1"/>
  <c r="AU52"/>
  <c r="AV52" s="1"/>
  <c r="N54"/>
  <c r="O54" s="1"/>
  <c r="AB56"/>
  <c r="AC56" s="1"/>
  <c r="AG63"/>
  <c r="AH63" s="1"/>
  <c r="AX63"/>
  <c r="AX66"/>
  <c r="AG67"/>
  <c r="AH67" s="1"/>
  <c r="AX67"/>
  <c r="AX68"/>
  <c r="AG68"/>
  <c r="AH68" s="1"/>
  <c r="AX56"/>
  <c r="BN63"/>
  <c r="BO63" s="1"/>
  <c r="AD66"/>
  <c r="AW66" s="1"/>
  <c r="BP66" s="1"/>
  <c r="AB61"/>
  <c r="AC61" s="1"/>
  <c r="AA61"/>
  <c r="AU63"/>
  <c r="AV63" s="1"/>
  <c r="AB66"/>
  <c r="AC66" s="1"/>
  <c r="AU66"/>
  <c r="BN66"/>
  <c r="BO66" s="1"/>
  <c r="N63"/>
  <c r="O63" s="1"/>
  <c r="N66"/>
  <c r="O66" s="1"/>
  <c r="N68"/>
  <c r="O68" s="1"/>
  <c r="N67"/>
  <c r="O67" s="1"/>
  <c r="AB39" i="5" l="1"/>
  <c r="AC39" s="1"/>
  <c r="AT81"/>
  <c r="AD51"/>
  <c r="AW51" s="1"/>
  <c r="AB46"/>
  <c r="AC46" s="1"/>
  <c r="Y34"/>
  <c r="N10"/>
  <c r="O10" s="1"/>
  <c r="N18"/>
  <c r="O18" s="1"/>
  <c r="AX60"/>
  <c r="BQ60" s="1"/>
  <c r="BK51"/>
  <c r="BN51" s="1"/>
  <c r="BO51" s="1"/>
  <c r="BN57"/>
  <c r="BO57" s="1"/>
  <c r="AB57"/>
  <c r="AC57" s="1"/>
  <c r="AW31"/>
  <c r="AW25"/>
  <c r="BP25" s="1"/>
  <c r="AR12"/>
  <c r="AR13" s="1"/>
  <c r="Z72"/>
  <c r="AB72" s="1"/>
  <c r="AC72" s="1"/>
  <c r="BP27"/>
  <c r="AW26"/>
  <c r="BP26" s="1"/>
  <c r="AW17" i="4"/>
  <c r="BP17" s="1"/>
  <c r="AG17"/>
  <c r="AH17" s="1"/>
  <c r="AA59"/>
  <c r="R60"/>
  <c r="R62" s="1"/>
  <c r="AB40"/>
  <c r="AC40" s="1"/>
  <c r="AD40"/>
  <c r="AW40" s="1"/>
  <c r="AW22"/>
  <c r="BP22" s="1"/>
  <c r="BN57"/>
  <c r="BO57" s="1"/>
  <c r="AB17"/>
  <c r="AC17" s="1"/>
  <c r="AU9"/>
  <c r="AV9" s="1"/>
  <c r="AF9"/>
  <c r="AD8"/>
  <c r="AW8" s="1"/>
  <c r="BP8" s="1"/>
  <c r="AD20"/>
  <c r="BK40"/>
  <c r="BN40" s="1"/>
  <c r="BO40" s="1"/>
  <c r="BM71" i="5"/>
  <c r="AG80"/>
  <c r="AX80"/>
  <c r="AG79"/>
  <c r="AX79"/>
  <c r="AG78"/>
  <c r="AX78"/>
  <c r="BQ75"/>
  <c r="AY45"/>
  <c r="AF46"/>
  <c r="AS69"/>
  <c r="AU39"/>
  <c r="AV39" s="1"/>
  <c r="BP39"/>
  <c r="AX68"/>
  <c r="AG68"/>
  <c r="AH68" s="1"/>
  <c r="AX65"/>
  <c r="AG65"/>
  <c r="AH65" s="1"/>
  <c r="BG76"/>
  <c r="BG77" s="1"/>
  <c r="BG74"/>
  <c r="AK76"/>
  <c r="AK77" s="1"/>
  <c r="AK74"/>
  <c r="AA71"/>
  <c r="J76"/>
  <c r="J77" s="1"/>
  <c r="J74"/>
  <c r="BI76"/>
  <c r="BI77" s="1"/>
  <c r="BI74"/>
  <c r="BF76"/>
  <c r="BF77" s="1"/>
  <c r="BF74"/>
  <c r="BC76"/>
  <c r="BC77" s="1"/>
  <c r="BC74"/>
  <c r="AP76"/>
  <c r="AP77" s="1"/>
  <c r="AP74"/>
  <c r="AM76"/>
  <c r="AM77" s="1"/>
  <c r="AM74"/>
  <c r="W76"/>
  <c r="W77" s="1"/>
  <c r="W74"/>
  <c r="T76"/>
  <c r="T77" s="1"/>
  <c r="T74"/>
  <c r="Q76"/>
  <c r="Q77" s="1"/>
  <c r="Q74"/>
  <c r="B76"/>
  <c r="B77" s="1"/>
  <c r="B74"/>
  <c r="U81"/>
  <c r="AA81" s="1"/>
  <c r="U71"/>
  <c r="BH73"/>
  <c r="BH81"/>
  <c r="BH71"/>
  <c r="BB73"/>
  <c r="BB81"/>
  <c r="BB71"/>
  <c r="AL73"/>
  <c r="AL81"/>
  <c r="AL71"/>
  <c r="S81"/>
  <c r="S73"/>
  <c r="S71"/>
  <c r="AE39"/>
  <c r="N39"/>
  <c r="O39" s="1"/>
  <c r="F81"/>
  <c r="F71"/>
  <c r="X76"/>
  <c r="X77" s="1"/>
  <c r="X74"/>
  <c r="G76"/>
  <c r="G77" s="1"/>
  <c r="G74"/>
  <c r="AX59"/>
  <c r="AG59"/>
  <c r="AH59" s="1"/>
  <c r="AW45"/>
  <c r="AD46"/>
  <c r="BN32"/>
  <c r="BO32" s="1"/>
  <c r="AZ30"/>
  <c r="BA30" s="1"/>
  <c r="BQ30"/>
  <c r="BS30" s="1"/>
  <c r="BT30" s="1"/>
  <c r="BQ27"/>
  <c r="BS27" s="1"/>
  <c r="BT27" s="1"/>
  <c r="AZ27"/>
  <c r="BA27" s="1"/>
  <c r="BQ25"/>
  <c r="BS25" s="1"/>
  <c r="BT25" s="1"/>
  <c r="AZ25"/>
  <c r="BA25" s="1"/>
  <c r="AE70"/>
  <c r="AG70" s="1"/>
  <c r="AH70" s="1"/>
  <c r="N70"/>
  <c r="O70" s="1"/>
  <c r="AF11"/>
  <c r="AF12" s="1"/>
  <c r="AF13" s="1"/>
  <c r="AY8"/>
  <c r="AX64"/>
  <c r="AG64"/>
  <c r="AH64" s="1"/>
  <c r="AX51"/>
  <c r="AG51"/>
  <c r="AH51" s="1"/>
  <c r="AE46"/>
  <c r="AG46" s="1"/>
  <c r="AH46" s="1"/>
  <c r="AX45"/>
  <c r="AG45"/>
  <c r="AH45" s="1"/>
  <c r="AW32"/>
  <c r="BR19"/>
  <c r="BR18" s="1"/>
  <c r="AY18"/>
  <c r="AY14" s="1"/>
  <c r="AY70" s="1"/>
  <c r="AX15"/>
  <c r="AG15"/>
  <c r="AH15" s="1"/>
  <c r="AX9"/>
  <c r="AE10"/>
  <c r="AG9"/>
  <c r="AH9" s="1"/>
  <c r="N11"/>
  <c r="O11" s="1"/>
  <c r="AX20"/>
  <c r="AG20"/>
  <c r="AH20" s="1"/>
  <c r="AB11"/>
  <c r="AC11" s="1"/>
  <c r="AU75"/>
  <c r="AV75" s="1"/>
  <c r="E76"/>
  <c r="E77" s="1"/>
  <c r="Z81"/>
  <c r="AF47"/>
  <c r="AY47" s="1"/>
  <c r="BR47" s="1"/>
  <c r="AR69"/>
  <c r="BL72"/>
  <c r="BN72" s="1"/>
  <c r="BO72" s="1"/>
  <c r="U72"/>
  <c r="U73" s="1"/>
  <c r="AU46"/>
  <c r="AV46" s="1"/>
  <c r="AT72"/>
  <c r="BK34"/>
  <c r="BM12"/>
  <c r="BM13" s="1"/>
  <c r="BK12"/>
  <c r="BK13" s="1"/>
  <c r="AS14"/>
  <c r="L14"/>
  <c r="N14" s="1"/>
  <c r="O14" s="1"/>
  <c r="AU10"/>
  <c r="AV10" s="1"/>
  <c r="BL14"/>
  <c r="Z14"/>
  <c r="AB14" s="1"/>
  <c r="AC14" s="1"/>
  <c r="AB10"/>
  <c r="AC10" s="1"/>
  <c r="K12"/>
  <c r="K13" s="1"/>
  <c r="AD75"/>
  <c r="AY75"/>
  <c r="BL69"/>
  <c r="BN39"/>
  <c r="BO39" s="1"/>
  <c r="AQ76"/>
  <c r="AQ77" s="1"/>
  <c r="AQ74"/>
  <c r="AF69"/>
  <c r="M71"/>
  <c r="Z73"/>
  <c r="Z71"/>
  <c r="H76"/>
  <c r="H77" s="1"/>
  <c r="H74"/>
  <c r="K73"/>
  <c r="K74" s="1"/>
  <c r="K71"/>
  <c r="BJ81"/>
  <c r="BM81" s="1"/>
  <c r="BJ71"/>
  <c r="BE81"/>
  <c r="BE73"/>
  <c r="BE71"/>
  <c r="AT73"/>
  <c r="AT71"/>
  <c r="AO81"/>
  <c r="AO73"/>
  <c r="AO71"/>
  <c r="AI81"/>
  <c r="AI73"/>
  <c r="AI71"/>
  <c r="V73"/>
  <c r="V81"/>
  <c r="V71"/>
  <c r="P73"/>
  <c r="P81"/>
  <c r="P71"/>
  <c r="Y69"/>
  <c r="I81"/>
  <c r="I73"/>
  <c r="I71"/>
  <c r="C81"/>
  <c r="L69"/>
  <c r="C71"/>
  <c r="AX63"/>
  <c r="AG63"/>
  <c r="AH63" s="1"/>
  <c r="AN76"/>
  <c r="AN77" s="1"/>
  <c r="AN74"/>
  <c r="AX58"/>
  <c r="AG58"/>
  <c r="AH58" s="1"/>
  <c r="AG57"/>
  <c r="AH57" s="1"/>
  <c r="AX57"/>
  <c r="AX56"/>
  <c r="AG56"/>
  <c r="AH56" s="1"/>
  <c r="AX55"/>
  <c r="AG55"/>
  <c r="AH55" s="1"/>
  <c r="AX54"/>
  <c r="AG54"/>
  <c r="AH54" s="1"/>
  <c r="AX53"/>
  <c r="AG53"/>
  <c r="AH53" s="1"/>
  <c r="AX50"/>
  <c r="AG50"/>
  <c r="AH50" s="1"/>
  <c r="AX49"/>
  <c r="AG49"/>
  <c r="AH49" s="1"/>
  <c r="AX48"/>
  <c r="AG48"/>
  <c r="AH48" s="1"/>
  <c r="AX47"/>
  <c r="Z34"/>
  <c r="AB34" s="1"/>
  <c r="AC34" s="1"/>
  <c r="AB32"/>
  <c r="AC32" s="1"/>
  <c r="AJ72"/>
  <c r="AJ34"/>
  <c r="AS32"/>
  <c r="D72"/>
  <c r="D34"/>
  <c r="M32"/>
  <c r="AE29"/>
  <c r="N29"/>
  <c r="O29" s="1"/>
  <c r="AX28"/>
  <c r="AG28"/>
  <c r="AH28" s="1"/>
  <c r="AX26"/>
  <c r="AG26"/>
  <c r="AH26" s="1"/>
  <c r="AF10"/>
  <c r="AY9"/>
  <c r="AX52"/>
  <c r="AG52"/>
  <c r="AH52" s="1"/>
  <c r="AX44"/>
  <c r="AG44"/>
  <c r="AH44" s="1"/>
  <c r="AX43"/>
  <c r="AG43"/>
  <c r="AH43" s="1"/>
  <c r="AX42"/>
  <c r="AG42"/>
  <c r="AH42" s="1"/>
  <c r="AX41"/>
  <c r="AG41"/>
  <c r="AH41" s="1"/>
  <c r="AX40"/>
  <c r="AG40"/>
  <c r="AH40" s="1"/>
  <c r="N32"/>
  <c r="O32" s="1"/>
  <c r="AE32"/>
  <c r="BD72"/>
  <c r="BD34"/>
  <c r="BM32"/>
  <c r="BM34" s="1"/>
  <c r="R72"/>
  <c r="R34"/>
  <c r="AA32"/>
  <c r="AA34" s="1"/>
  <c r="AD18"/>
  <c r="AW19"/>
  <c r="AX17"/>
  <c r="AG17"/>
  <c r="AH17" s="1"/>
  <c r="AX16"/>
  <c r="AG16"/>
  <c r="AH16" s="1"/>
  <c r="AU11"/>
  <c r="AV11" s="1"/>
  <c r="AS12"/>
  <c r="AE11"/>
  <c r="AX8"/>
  <c r="AG8"/>
  <c r="AH8" s="1"/>
  <c r="AX19"/>
  <c r="AG19"/>
  <c r="AH19" s="1"/>
  <c r="AE18"/>
  <c r="AD14"/>
  <c r="AD34" s="1"/>
  <c r="AW15"/>
  <c r="BL12"/>
  <c r="BN11"/>
  <c r="BO11" s="1"/>
  <c r="BR15"/>
  <c r="BR14" s="1"/>
  <c r="BR70" s="1"/>
  <c r="AD10"/>
  <c r="AW9"/>
  <c r="AW8"/>
  <c r="AD11"/>
  <c r="M81"/>
  <c r="BL81"/>
  <c r="AS81"/>
  <c r="AD47"/>
  <c r="AW47" s="1"/>
  <c r="BP47" s="1"/>
  <c r="BK69"/>
  <c r="F72"/>
  <c r="F73" s="1"/>
  <c r="BP49"/>
  <c r="N46"/>
  <c r="O46" s="1"/>
  <c r="C72"/>
  <c r="C73" s="1"/>
  <c r="BJ72"/>
  <c r="BJ73" s="1"/>
  <c r="BN10"/>
  <c r="BO10" s="1"/>
  <c r="BF64" i="4"/>
  <c r="BF65" s="1"/>
  <c r="BF62"/>
  <c r="AJ64"/>
  <c r="AJ62"/>
  <c r="AS60"/>
  <c r="AM64"/>
  <c r="AM65" s="1"/>
  <c r="AM62"/>
  <c r="BC64"/>
  <c r="BC62"/>
  <c r="BL60"/>
  <c r="AY34"/>
  <c r="AF35"/>
  <c r="BQ54"/>
  <c r="BS54" s="1"/>
  <c r="BT54" s="1"/>
  <c r="AZ54"/>
  <c r="BA54" s="1"/>
  <c r="X64"/>
  <c r="X65" s="1"/>
  <c r="X62"/>
  <c r="AQ64"/>
  <c r="AQ65" s="1"/>
  <c r="AQ62"/>
  <c r="R64"/>
  <c r="AA60"/>
  <c r="AA62" s="1"/>
  <c r="AP64"/>
  <c r="AP65" s="1"/>
  <c r="AP62"/>
  <c r="H64"/>
  <c r="H65" s="1"/>
  <c r="H62"/>
  <c r="BE69"/>
  <c r="BE60"/>
  <c r="BE58"/>
  <c r="AL69"/>
  <c r="AL60"/>
  <c r="AL58"/>
  <c r="S69"/>
  <c r="S60"/>
  <c r="S58"/>
  <c r="AE28"/>
  <c r="N28"/>
  <c r="O28" s="1"/>
  <c r="AX22"/>
  <c r="AG22"/>
  <c r="AH22" s="1"/>
  <c r="BQ67"/>
  <c r="BS67" s="1"/>
  <c r="BT67" s="1"/>
  <c r="AZ67"/>
  <c r="BQ63"/>
  <c r="BS63" s="1"/>
  <c r="BT63" s="1"/>
  <c r="AZ63"/>
  <c r="BA63" s="1"/>
  <c r="BG64"/>
  <c r="BG65" s="1"/>
  <c r="BG62"/>
  <c r="J64"/>
  <c r="J65" s="1"/>
  <c r="J62"/>
  <c r="M58"/>
  <c r="AF55"/>
  <c r="D64"/>
  <c r="D62"/>
  <c r="D61"/>
  <c r="M60"/>
  <c r="BL58"/>
  <c r="AS58"/>
  <c r="T64"/>
  <c r="T65" s="1"/>
  <c r="T62"/>
  <c r="Z58"/>
  <c r="Q64"/>
  <c r="Q62"/>
  <c r="Z60"/>
  <c r="E64"/>
  <c r="E65" s="1"/>
  <c r="E62"/>
  <c r="K58"/>
  <c r="B64"/>
  <c r="B62"/>
  <c r="K60"/>
  <c r="BJ69"/>
  <c r="BJ58"/>
  <c r="AN69"/>
  <c r="AT69" s="1"/>
  <c r="AN58"/>
  <c r="BH69"/>
  <c r="BH60"/>
  <c r="BH58"/>
  <c r="BB69"/>
  <c r="BB60"/>
  <c r="BB58"/>
  <c r="BK55"/>
  <c r="BK58" s="1"/>
  <c r="AO69"/>
  <c r="AO60"/>
  <c r="AO58"/>
  <c r="AI69"/>
  <c r="AR69" s="1"/>
  <c r="AI60"/>
  <c r="AI58"/>
  <c r="AR55"/>
  <c r="AR58" s="1"/>
  <c r="V69"/>
  <c r="V60"/>
  <c r="V58"/>
  <c r="P69"/>
  <c r="P60"/>
  <c r="P58"/>
  <c r="Y55"/>
  <c r="Y58" s="1"/>
  <c r="I69"/>
  <c r="I58"/>
  <c r="C69"/>
  <c r="C60"/>
  <c r="C58"/>
  <c r="L55"/>
  <c r="G64"/>
  <c r="G65" s="1"/>
  <c r="G62"/>
  <c r="AW34"/>
  <c r="AD35"/>
  <c r="Z23"/>
  <c r="AB23" s="1"/>
  <c r="AC23" s="1"/>
  <c r="AB21"/>
  <c r="AC21" s="1"/>
  <c r="M23"/>
  <c r="AF21"/>
  <c r="BQ18"/>
  <c r="BS18" s="1"/>
  <c r="BT18" s="1"/>
  <c r="AZ18"/>
  <c r="BA18" s="1"/>
  <c r="AX52"/>
  <c r="AG52"/>
  <c r="AH52" s="1"/>
  <c r="AX47"/>
  <c r="AG47"/>
  <c r="AH47" s="1"/>
  <c r="AX40"/>
  <c r="AG40"/>
  <c r="AH40" s="1"/>
  <c r="AE35"/>
  <c r="AX34"/>
  <c r="AG34"/>
  <c r="AH34" s="1"/>
  <c r="AX12"/>
  <c r="AG12"/>
  <c r="AH12" s="1"/>
  <c r="AX8"/>
  <c r="AX10"/>
  <c r="AG10"/>
  <c r="AH10" s="1"/>
  <c r="BL69"/>
  <c r="AS69"/>
  <c r="K69"/>
  <c r="AG66"/>
  <c r="AH66" s="1"/>
  <c r="AG56"/>
  <c r="AH56" s="1"/>
  <c r="BN28"/>
  <c r="BO28" s="1"/>
  <c r="AB28"/>
  <c r="AC28" s="1"/>
  <c r="AA69"/>
  <c r="AD36"/>
  <c r="AW36" s="1"/>
  <c r="BP36" s="1"/>
  <c r="BJ59"/>
  <c r="BM59" s="1"/>
  <c r="AN59"/>
  <c r="AN60" s="1"/>
  <c r="AS23"/>
  <c r="AU23" s="1"/>
  <c r="AV23" s="1"/>
  <c r="N36"/>
  <c r="O36" s="1"/>
  <c r="BN35"/>
  <c r="BO35" s="1"/>
  <c r="BM23"/>
  <c r="Z59"/>
  <c r="AB59" s="1"/>
  <c r="AC59" s="1"/>
  <c r="I59"/>
  <c r="I60" s="1"/>
  <c r="BP38"/>
  <c r="BN9"/>
  <c r="BO9" s="1"/>
  <c r="AB9"/>
  <c r="AC9" s="1"/>
  <c r="AF57"/>
  <c r="AY57" s="1"/>
  <c r="BR57" s="1"/>
  <c r="AD9"/>
  <c r="AW9" s="1"/>
  <c r="BP9" s="1"/>
  <c r="AU35"/>
  <c r="AV35" s="1"/>
  <c r="AT23"/>
  <c r="AT59"/>
  <c r="N57"/>
  <c r="O57" s="1"/>
  <c r="K23"/>
  <c r="BQ56"/>
  <c r="BS56" s="1"/>
  <c r="BT56" s="1"/>
  <c r="AZ56"/>
  <c r="BA56" s="1"/>
  <c r="AZ68"/>
  <c r="BQ68"/>
  <c r="BS68" s="1"/>
  <c r="BT68" s="1"/>
  <c r="AZ66"/>
  <c r="BQ66"/>
  <c r="BS66" s="1"/>
  <c r="BT66" s="1"/>
  <c r="AX53"/>
  <c r="AG53"/>
  <c r="AH53" s="1"/>
  <c r="AK64"/>
  <c r="AK62"/>
  <c r="BI64"/>
  <c r="BI65" s="1"/>
  <c r="BI62"/>
  <c r="W64"/>
  <c r="W65" s="1"/>
  <c r="W62"/>
  <c r="BD69"/>
  <c r="BM69" s="1"/>
  <c r="BD60"/>
  <c r="BD58"/>
  <c r="BM55"/>
  <c r="BM58" s="1"/>
  <c r="F69"/>
  <c r="F60"/>
  <c r="F58"/>
  <c r="AX51"/>
  <c r="AG51"/>
  <c r="AH51" s="1"/>
  <c r="AX46"/>
  <c r="AG46"/>
  <c r="AH46" s="1"/>
  <c r="U64"/>
  <c r="U65" s="1"/>
  <c r="U62"/>
  <c r="AX44"/>
  <c r="AG44"/>
  <c r="AH44" s="1"/>
  <c r="AX43"/>
  <c r="AG43"/>
  <c r="AH43" s="1"/>
  <c r="AX42"/>
  <c r="AG42"/>
  <c r="AH42" s="1"/>
  <c r="AX39"/>
  <c r="AG39"/>
  <c r="AH39" s="1"/>
  <c r="AX38"/>
  <c r="AG38"/>
  <c r="AH38" s="1"/>
  <c r="AX37"/>
  <c r="AG37"/>
  <c r="AH37" s="1"/>
  <c r="AX36"/>
  <c r="BL23"/>
  <c r="BN23" s="1"/>
  <c r="BO23" s="1"/>
  <c r="BN21"/>
  <c r="BO21" s="1"/>
  <c r="L23"/>
  <c r="N21"/>
  <c r="O21" s="1"/>
  <c r="AE21"/>
  <c r="AZ17"/>
  <c r="BA17" s="1"/>
  <c r="BQ17"/>
  <c r="BS17" s="1"/>
  <c r="BT17" s="1"/>
  <c r="N9"/>
  <c r="O9" s="1"/>
  <c r="AE9"/>
  <c r="AX45"/>
  <c r="AG45"/>
  <c r="AH45" s="1"/>
  <c r="AX41"/>
  <c r="AG41"/>
  <c r="AH41" s="1"/>
  <c r="AX33"/>
  <c r="AG33"/>
  <c r="AH33" s="1"/>
  <c r="AX32"/>
  <c r="AG32"/>
  <c r="AH32" s="1"/>
  <c r="AX31"/>
  <c r="AG31"/>
  <c r="AH31" s="1"/>
  <c r="AX30"/>
  <c r="AG30"/>
  <c r="AH30" s="1"/>
  <c r="AX29"/>
  <c r="AG29"/>
  <c r="AH29" s="1"/>
  <c r="AX57"/>
  <c r="AG57"/>
  <c r="AH57" s="1"/>
  <c r="AG11"/>
  <c r="AH11" s="1"/>
  <c r="AX11"/>
  <c r="AW21"/>
  <c r="M69"/>
  <c r="Z69"/>
  <c r="AF36"/>
  <c r="AY36" s="1"/>
  <c r="BR36" s="1"/>
  <c r="AS59"/>
  <c r="AU59" s="1"/>
  <c r="AV59" s="1"/>
  <c r="AF59"/>
  <c r="AY59" s="1"/>
  <c r="BL59"/>
  <c r="BN59" s="1"/>
  <c r="BO59" s="1"/>
  <c r="L59"/>
  <c r="AY9"/>
  <c r="BR9" s="1"/>
  <c r="N35"/>
  <c r="O35" s="1"/>
  <c r="BP31" i="5" l="1"/>
  <c r="BS31" s="1"/>
  <c r="BT31" s="1"/>
  <c r="AZ31"/>
  <c r="BA31" s="1"/>
  <c r="BP51"/>
  <c r="AR81"/>
  <c r="AW20" i="4"/>
  <c r="AG20"/>
  <c r="AH20" s="1"/>
  <c r="AF69"/>
  <c r="AY69" s="1"/>
  <c r="BR69" s="1"/>
  <c r="AD23"/>
  <c r="AU69"/>
  <c r="AV69" s="1"/>
  <c r="AG8"/>
  <c r="AH8" s="1"/>
  <c r="AG35"/>
  <c r="AH35" s="1"/>
  <c r="AU58"/>
  <c r="AV58" s="1"/>
  <c r="BP40"/>
  <c r="BJ76" i="5"/>
  <c r="BJ77" s="1"/>
  <c r="BJ74"/>
  <c r="F76"/>
  <c r="F77" s="1"/>
  <c r="F74"/>
  <c r="U76"/>
  <c r="U77" s="1"/>
  <c r="U74"/>
  <c r="BK73"/>
  <c r="BK71"/>
  <c r="BQ16"/>
  <c r="BS16" s="1"/>
  <c r="BT16" s="1"/>
  <c r="AZ16"/>
  <c r="BA16" s="1"/>
  <c r="AY10"/>
  <c r="BR9"/>
  <c r="M34"/>
  <c r="AF32"/>
  <c r="M72"/>
  <c r="D73"/>
  <c r="BQ57"/>
  <c r="BS57" s="1"/>
  <c r="BT57" s="1"/>
  <c r="AZ57"/>
  <c r="BA57" s="1"/>
  <c r="C76"/>
  <c r="C77" s="1"/>
  <c r="C74"/>
  <c r="AF71"/>
  <c r="AX10"/>
  <c r="BQ9"/>
  <c r="AZ9"/>
  <c r="BA9" s="1"/>
  <c r="BP32"/>
  <c r="BQ51"/>
  <c r="BS51" s="1"/>
  <c r="BT51" s="1"/>
  <c r="AZ51"/>
  <c r="BA51" s="1"/>
  <c r="AW10"/>
  <c r="BP9"/>
  <c r="BP15"/>
  <c r="BQ19"/>
  <c r="AZ19"/>
  <c r="BA19" s="1"/>
  <c r="AX18"/>
  <c r="AZ18" s="1"/>
  <c r="BA18" s="1"/>
  <c r="AX11"/>
  <c r="BQ8"/>
  <c r="AZ8"/>
  <c r="BA8" s="1"/>
  <c r="AS13"/>
  <c r="AU13" s="1"/>
  <c r="AV13" s="1"/>
  <c r="AU12"/>
  <c r="AV12" s="1"/>
  <c r="BP19"/>
  <c r="BP18" s="1"/>
  <c r="AW18"/>
  <c r="AW14" s="1"/>
  <c r="AA72"/>
  <c r="AA73" s="1"/>
  <c r="R73"/>
  <c r="AX32"/>
  <c r="AG32"/>
  <c r="AH32" s="1"/>
  <c r="BQ40"/>
  <c r="BS40" s="1"/>
  <c r="BT40" s="1"/>
  <c r="AZ40"/>
  <c r="BA40" s="1"/>
  <c r="BQ41"/>
  <c r="BS41" s="1"/>
  <c r="BT41" s="1"/>
  <c r="AZ41"/>
  <c r="BA41" s="1"/>
  <c r="BQ42"/>
  <c r="BS42" s="1"/>
  <c r="BT42" s="1"/>
  <c r="AZ42"/>
  <c r="BA42" s="1"/>
  <c r="BQ43"/>
  <c r="BS43" s="1"/>
  <c r="BT43" s="1"/>
  <c r="AZ43"/>
  <c r="BA43" s="1"/>
  <c r="BQ44"/>
  <c r="BS44" s="1"/>
  <c r="BT44" s="1"/>
  <c r="AZ44"/>
  <c r="BA44" s="1"/>
  <c r="AZ52"/>
  <c r="BA52" s="1"/>
  <c r="BQ52"/>
  <c r="BS52" s="1"/>
  <c r="BT52" s="1"/>
  <c r="AZ26"/>
  <c r="BA26" s="1"/>
  <c r="BQ26"/>
  <c r="BS26" s="1"/>
  <c r="BT26" s="1"/>
  <c r="AZ28"/>
  <c r="BA28" s="1"/>
  <c r="BQ28"/>
  <c r="BS28" s="1"/>
  <c r="BT28" s="1"/>
  <c r="AG29"/>
  <c r="AH29" s="1"/>
  <c r="AX29"/>
  <c r="AS34"/>
  <c r="AU34" s="1"/>
  <c r="AV34" s="1"/>
  <c r="AU32"/>
  <c r="AV32" s="1"/>
  <c r="AS72"/>
  <c r="AU72" s="1"/>
  <c r="AV72" s="1"/>
  <c r="AJ73"/>
  <c r="BQ48"/>
  <c r="BS48" s="1"/>
  <c r="BT48" s="1"/>
  <c r="AZ48"/>
  <c r="BA48" s="1"/>
  <c r="BQ49"/>
  <c r="BS49" s="1"/>
  <c r="BT49" s="1"/>
  <c r="AZ49"/>
  <c r="BA49" s="1"/>
  <c r="BQ50"/>
  <c r="BS50" s="1"/>
  <c r="BT50" s="1"/>
  <c r="AZ50"/>
  <c r="BA50" s="1"/>
  <c r="BQ53"/>
  <c r="BS53" s="1"/>
  <c r="BT53" s="1"/>
  <c r="AZ53"/>
  <c r="BA53" s="1"/>
  <c r="BQ54"/>
  <c r="BS54" s="1"/>
  <c r="BT54" s="1"/>
  <c r="AZ54"/>
  <c r="BA54" s="1"/>
  <c r="BQ55"/>
  <c r="BS55" s="1"/>
  <c r="BT55" s="1"/>
  <c r="AZ55"/>
  <c r="BA55" s="1"/>
  <c r="BQ56"/>
  <c r="BS56" s="1"/>
  <c r="BT56" s="1"/>
  <c r="AZ56"/>
  <c r="BA56" s="1"/>
  <c r="BQ58"/>
  <c r="BS58" s="1"/>
  <c r="BT58" s="1"/>
  <c r="AZ58"/>
  <c r="BA58" s="1"/>
  <c r="BQ63"/>
  <c r="BS63" s="1"/>
  <c r="BT63" s="1"/>
  <c r="AZ63"/>
  <c r="BA63" s="1"/>
  <c r="L71"/>
  <c r="N71" s="1"/>
  <c r="O71" s="1"/>
  <c r="N69"/>
  <c r="O69" s="1"/>
  <c r="AE69"/>
  <c r="I76"/>
  <c r="I77" s="1"/>
  <c r="I74"/>
  <c r="Y73"/>
  <c r="Y71"/>
  <c r="AB71" s="1"/>
  <c r="AC71" s="1"/>
  <c r="V76"/>
  <c r="V77" s="1"/>
  <c r="V74"/>
  <c r="AI74"/>
  <c r="AI76"/>
  <c r="AI77" s="1"/>
  <c r="AT76"/>
  <c r="AT77" s="1"/>
  <c r="AT74"/>
  <c r="BE74"/>
  <c r="BE76"/>
  <c r="BE77" s="1"/>
  <c r="AB73"/>
  <c r="AC73" s="1"/>
  <c r="Z76"/>
  <c r="Z74"/>
  <c r="BR75"/>
  <c r="AW75"/>
  <c r="AG75"/>
  <c r="AH75" s="1"/>
  <c r="AS70"/>
  <c r="AU70" s="1"/>
  <c r="AV70" s="1"/>
  <c r="AU14"/>
  <c r="AV14" s="1"/>
  <c r="BQ20"/>
  <c r="BS20" s="1"/>
  <c r="BT20" s="1"/>
  <c r="AZ20"/>
  <c r="BA20" s="1"/>
  <c r="BQ15"/>
  <c r="AZ15"/>
  <c r="BA15" s="1"/>
  <c r="AX46"/>
  <c r="BQ45"/>
  <c r="AZ45"/>
  <c r="BA45" s="1"/>
  <c r="AY11"/>
  <c r="AY12" s="1"/>
  <c r="AY13" s="1"/>
  <c r="BR8"/>
  <c r="BR11" s="1"/>
  <c r="BR12" s="1"/>
  <c r="BR13" s="1"/>
  <c r="AX39"/>
  <c r="AG39"/>
  <c r="AH39" s="1"/>
  <c r="S74"/>
  <c r="S76"/>
  <c r="S77" s="1"/>
  <c r="AL76"/>
  <c r="AL77" s="1"/>
  <c r="AL74"/>
  <c r="BH76"/>
  <c r="BH77" s="1"/>
  <c r="BH74"/>
  <c r="L72"/>
  <c r="AU81"/>
  <c r="AV81" s="1"/>
  <c r="AF81"/>
  <c r="AY81" s="1"/>
  <c r="BR81" s="1"/>
  <c r="AD12"/>
  <c r="AD13" s="1"/>
  <c r="AG18"/>
  <c r="AH18" s="1"/>
  <c r="L34"/>
  <c r="N34" s="1"/>
  <c r="O34" s="1"/>
  <c r="AG47"/>
  <c r="AH47" s="1"/>
  <c r="L81"/>
  <c r="Y81"/>
  <c r="AD81" s="1"/>
  <c r="AW81" s="1"/>
  <c r="AD69"/>
  <c r="AB69"/>
  <c r="AC69" s="1"/>
  <c r="Z12"/>
  <c r="L12"/>
  <c r="AG10"/>
  <c r="AH10" s="1"/>
  <c r="AE14"/>
  <c r="AG14" s="1"/>
  <c r="AH14" s="1"/>
  <c r="BK81"/>
  <c r="BN81" s="1"/>
  <c r="BO81" s="1"/>
  <c r="AW11"/>
  <c r="BP8"/>
  <c r="BP11" s="1"/>
  <c r="BN12"/>
  <c r="BO12" s="1"/>
  <c r="BL13"/>
  <c r="BN13" s="1"/>
  <c r="BO13" s="1"/>
  <c r="AG11"/>
  <c r="AH11" s="1"/>
  <c r="BQ17"/>
  <c r="BS17" s="1"/>
  <c r="BT17" s="1"/>
  <c r="AZ17"/>
  <c r="BA17" s="1"/>
  <c r="BM72"/>
  <c r="BM73" s="1"/>
  <c r="BD73"/>
  <c r="BQ47"/>
  <c r="BS47" s="1"/>
  <c r="BT47" s="1"/>
  <c r="AZ47"/>
  <c r="BA47" s="1"/>
  <c r="P76"/>
  <c r="P77" s="1"/>
  <c r="P74"/>
  <c r="AO74"/>
  <c r="AO76"/>
  <c r="AO77" s="1"/>
  <c r="BL73"/>
  <c r="BN69"/>
  <c r="BO69" s="1"/>
  <c r="BL70"/>
  <c r="BN70" s="1"/>
  <c r="BO70" s="1"/>
  <c r="BN14"/>
  <c r="BO14" s="1"/>
  <c r="AR73"/>
  <c r="AR71"/>
  <c r="BQ64"/>
  <c r="BS64" s="1"/>
  <c r="BT64" s="1"/>
  <c r="AZ64"/>
  <c r="BA64" s="1"/>
  <c r="AW46"/>
  <c r="BP45"/>
  <c r="BP46" s="1"/>
  <c r="BQ59"/>
  <c r="BS59" s="1"/>
  <c r="BT59" s="1"/>
  <c r="AZ59"/>
  <c r="BA59" s="1"/>
  <c r="BB76"/>
  <c r="BB77" s="1"/>
  <c r="BB74"/>
  <c r="BQ65"/>
  <c r="BS65" s="1"/>
  <c r="BT65" s="1"/>
  <c r="AZ65"/>
  <c r="BA65" s="1"/>
  <c r="BQ68"/>
  <c r="BS68" s="1"/>
  <c r="BT68" s="1"/>
  <c r="AZ68"/>
  <c r="BA68" s="1"/>
  <c r="AS73"/>
  <c r="AU69"/>
  <c r="AV69" s="1"/>
  <c r="AY46"/>
  <c r="BR45"/>
  <c r="AY69"/>
  <c r="BQ78"/>
  <c r="BS78" s="1"/>
  <c r="AZ78"/>
  <c r="BQ79"/>
  <c r="BS79" s="1"/>
  <c r="AZ79"/>
  <c r="BQ80"/>
  <c r="BS80" s="1"/>
  <c r="AZ80"/>
  <c r="K76"/>
  <c r="K77" s="1"/>
  <c r="BL34"/>
  <c r="BN34" s="1"/>
  <c r="BO34" s="1"/>
  <c r="AW69"/>
  <c r="I64" i="4"/>
  <c r="I65" s="1"/>
  <c r="I62"/>
  <c r="AN64"/>
  <c r="AN65" s="1"/>
  <c r="AN62"/>
  <c r="AT60"/>
  <c r="AT62" s="1"/>
  <c r="AZ57"/>
  <c r="BA57" s="1"/>
  <c r="BQ57"/>
  <c r="BS57" s="1"/>
  <c r="BT57" s="1"/>
  <c r="BQ29"/>
  <c r="BS29" s="1"/>
  <c r="BT29" s="1"/>
  <c r="AZ29"/>
  <c r="BA29" s="1"/>
  <c r="BQ31"/>
  <c r="BS31" s="1"/>
  <c r="BT31" s="1"/>
  <c r="AZ31"/>
  <c r="BA31" s="1"/>
  <c r="BQ33"/>
  <c r="BS33" s="1"/>
  <c r="BT33" s="1"/>
  <c r="AZ33"/>
  <c r="BA33" s="1"/>
  <c r="AZ41"/>
  <c r="BA41" s="1"/>
  <c r="BQ41"/>
  <c r="BS41" s="1"/>
  <c r="BT41" s="1"/>
  <c r="BQ40"/>
  <c r="BS40" s="1"/>
  <c r="BT40" s="1"/>
  <c r="AZ40"/>
  <c r="BA40" s="1"/>
  <c r="BQ47"/>
  <c r="BS47" s="1"/>
  <c r="BT47" s="1"/>
  <c r="AZ47"/>
  <c r="BA47" s="1"/>
  <c r="Z62"/>
  <c r="Q65"/>
  <c r="Z64"/>
  <c r="D65"/>
  <c r="M64"/>
  <c r="AX28"/>
  <c r="AG28"/>
  <c r="AH28" s="1"/>
  <c r="AW23"/>
  <c r="BP21"/>
  <c r="BP23" s="1"/>
  <c r="BQ11"/>
  <c r="BS11" s="1"/>
  <c r="BT11" s="1"/>
  <c r="AZ11"/>
  <c r="BA11" s="1"/>
  <c r="AX9"/>
  <c r="AG9"/>
  <c r="AH9" s="1"/>
  <c r="AE23"/>
  <c r="AX21"/>
  <c r="AG21"/>
  <c r="AH21" s="1"/>
  <c r="BQ37"/>
  <c r="BS37" s="1"/>
  <c r="BT37" s="1"/>
  <c r="AZ37"/>
  <c r="BA37" s="1"/>
  <c r="BQ38"/>
  <c r="BS38" s="1"/>
  <c r="BT38" s="1"/>
  <c r="AZ38"/>
  <c r="BA38" s="1"/>
  <c r="BQ39"/>
  <c r="BS39" s="1"/>
  <c r="BT39" s="1"/>
  <c r="AZ39"/>
  <c r="BA39" s="1"/>
  <c r="BQ42"/>
  <c r="BS42" s="1"/>
  <c r="BT42" s="1"/>
  <c r="AZ42"/>
  <c r="BA42" s="1"/>
  <c r="BQ43"/>
  <c r="BS43" s="1"/>
  <c r="BT43" s="1"/>
  <c r="AZ43"/>
  <c r="BA43" s="1"/>
  <c r="BQ44"/>
  <c r="BS44" s="1"/>
  <c r="BT44" s="1"/>
  <c r="AZ44"/>
  <c r="BA44" s="1"/>
  <c r="BQ46"/>
  <c r="BS46" s="1"/>
  <c r="BT46" s="1"/>
  <c r="AZ46"/>
  <c r="BA46" s="1"/>
  <c r="BQ51"/>
  <c r="BS51" s="1"/>
  <c r="BT51" s="1"/>
  <c r="AZ51"/>
  <c r="BA51" s="1"/>
  <c r="F64"/>
  <c r="F65" s="1"/>
  <c r="F62"/>
  <c r="BD64"/>
  <c r="BD62"/>
  <c r="AK65"/>
  <c r="AT64"/>
  <c r="AT65" s="1"/>
  <c r="BQ53"/>
  <c r="BS53" s="1"/>
  <c r="BT53" s="1"/>
  <c r="AZ53"/>
  <c r="BA53" s="1"/>
  <c r="BQ10"/>
  <c r="BS10" s="1"/>
  <c r="BT10" s="1"/>
  <c r="AZ10"/>
  <c r="BA10" s="1"/>
  <c r="BQ8"/>
  <c r="BS8" s="1"/>
  <c r="BT8" s="1"/>
  <c r="AZ8"/>
  <c r="BA8" s="1"/>
  <c r="BQ12"/>
  <c r="BS12" s="1"/>
  <c r="BT12" s="1"/>
  <c r="AZ12"/>
  <c r="BA12" s="1"/>
  <c r="AX35"/>
  <c r="BQ34"/>
  <c r="AZ34"/>
  <c r="BA34" s="1"/>
  <c r="AF23"/>
  <c r="AY21"/>
  <c r="N55"/>
  <c r="O55" s="1"/>
  <c r="L58"/>
  <c r="N58" s="1"/>
  <c r="O58" s="1"/>
  <c r="AE55"/>
  <c r="C64"/>
  <c r="C62"/>
  <c r="C61"/>
  <c r="L60"/>
  <c r="V64"/>
  <c r="V65" s="1"/>
  <c r="V62"/>
  <c r="AI64"/>
  <c r="AI62"/>
  <c r="AR60"/>
  <c r="AR62" s="1"/>
  <c r="BH64"/>
  <c r="BH65" s="1"/>
  <c r="BH62"/>
  <c r="K62"/>
  <c r="B65"/>
  <c r="K64"/>
  <c r="M62"/>
  <c r="AF60"/>
  <c r="AF58"/>
  <c r="AY55"/>
  <c r="AL64"/>
  <c r="AL65" s="1"/>
  <c r="AL62"/>
  <c r="AS62"/>
  <c r="AU62" s="1"/>
  <c r="AV62" s="1"/>
  <c r="AJ65"/>
  <c r="AS64"/>
  <c r="BR59"/>
  <c r="L69"/>
  <c r="AD55"/>
  <c r="BN55"/>
  <c r="BO55" s="1"/>
  <c r="N23"/>
  <c r="O23" s="1"/>
  <c r="AG36"/>
  <c r="AH36" s="1"/>
  <c r="Y69"/>
  <c r="AD69" s="1"/>
  <c r="AW69" s="1"/>
  <c r="BK69"/>
  <c r="BN69" s="1"/>
  <c r="BO69" s="1"/>
  <c r="BJ60"/>
  <c r="AB58"/>
  <c r="AC58" s="1"/>
  <c r="AU55"/>
  <c r="AV55" s="1"/>
  <c r="BN58"/>
  <c r="BO58" s="1"/>
  <c r="AE59"/>
  <c r="N59"/>
  <c r="O59" s="1"/>
  <c r="BQ30"/>
  <c r="BS30" s="1"/>
  <c r="BT30" s="1"/>
  <c r="AZ30"/>
  <c r="BA30" s="1"/>
  <c r="BQ32"/>
  <c r="BS32" s="1"/>
  <c r="BT32" s="1"/>
  <c r="AZ32"/>
  <c r="BA32" s="1"/>
  <c r="AZ45"/>
  <c r="BA45" s="1"/>
  <c r="BQ45"/>
  <c r="BS45" s="1"/>
  <c r="BT45" s="1"/>
  <c r="BQ36"/>
  <c r="BS36" s="1"/>
  <c r="BT36" s="1"/>
  <c r="AZ36"/>
  <c r="BA36" s="1"/>
  <c r="BQ52"/>
  <c r="BS52" s="1"/>
  <c r="BT52" s="1"/>
  <c r="AZ52"/>
  <c r="BA52" s="1"/>
  <c r="AW35"/>
  <c r="BP34"/>
  <c r="BP35" s="1"/>
  <c r="P64"/>
  <c r="P62"/>
  <c r="Y60"/>
  <c r="Y62" s="1"/>
  <c r="AO64"/>
  <c r="AO65" s="1"/>
  <c r="AO62"/>
  <c r="BB64"/>
  <c r="BB62"/>
  <c r="BK60"/>
  <c r="BK62" s="1"/>
  <c r="AZ22"/>
  <c r="BA22" s="1"/>
  <c r="BQ22"/>
  <c r="BS22" s="1"/>
  <c r="BT22" s="1"/>
  <c r="S64"/>
  <c r="S65" s="1"/>
  <c r="S62"/>
  <c r="BE64"/>
  <c r="BE65" s="1"/>
  <c r="BE62"/>
  <c r="R65"/>
  <c r="AA64"/>
  <c r="AA65" s="1"/>
  <c r="AY35"/>
  <c r="BR34"/>
  <c r="BR35" s="1"/>
  <c r="BL62"/>
  <c r="BN60"/>
  <c r="BO60" s="1"/>
  <c r="BC65"/>
  <c r="BL64"/>
  <c r="AB55"/>
  <c r="AC55" s="1"/>
  <c r="AS71" i="5" l="1"/>
  <c r="AU71" s="1"/>
  <c r="AV71" s="1"/>
  <c r="AE12"/>
  <c r="AG12" s="1"/>
  <c r="AH12" s="1"/>
  <c r="AB81"/>
  <c r="AC81" s="1"/>
  <c r="AZ46"/>
  <c r="BA46" s="1"/>
  <c r="AE34"/>
  <c r="AG34" s="1"/>
  <c r="AH34" s="1"/>
  <c r="BP20" i="4"/>
  <c r="BS20" s="1"/>
  <c r="BT20" s="1"/>
  <c r="AZ20"/>
  <c r="BA20" s="1"/>
  <c r="BN62"/>
  <c r="BO62" s="1"/>
  <c r="BP69"/>
  <c r="AG23"/>
  <c r="AH23" s="1"/>
  <c r="AW70" i="5"/>
  <c r="AW34"/>
  <c r="BM74"/>
  <c r="BM76"/>
  <c r="BM77" s="1"/>
  <c r="AD73"/>
  <c r="AD71"/>
  <c r="BQ29"/>
  <c r="BS29" s="1"/>
  <c r="BT29" s="1"/>
  <c r="AZ29"/>
  <c r="BA29" s="1"/>
  <c r="BR46"/>
  <c r="BR69"/>
  <c r="AS74"/>
  <c r="AU73"/>
  <c r="AV73" s="1"/>
  <c r="AS76"/>
  <c r="AR74"/>
  <c r="AR76"/>
  <c r="AR77" s="1"/>
  <c r="BD76"/>
  <c r="BD77" s="1"/>
  <c r="BD74"/>
  <c r="AE13"/>
  <c r="AG13" s="1"/>
  <c r="AH13" s="1"/>
  <c r="N12"/>
  <c r="O12" s="1"/>
  <c r="L13"/>
  <c r="N13" s="1"/>
  <c r="O13" s="1"/>
  <c r="AE72"/>
  <c r="N72"/>
  <c r="O72" s="1"/>
  <c r="AX69"/>
  <c r="BQ39"/>
  <c r="AZ39"/>
  <c r="BA39" s="1"/>
  <c r="BQ46"/>
  <c r="BS46" s="1"/>
  <c r="BT46" s="1"/>
  <c r="BS45"/>
  <c r="BT45" s="1"/>
  <c r="BS15"/>
  <c r="BT15" s="1"/>
  <c r="BP75"/>
  <c r="AZ75"/>
  <c r="BA75" s="1"/>
  <c r="Y74"/>
  <c r="Y76"/>
  <c r="Y77" s="1"/>
  <c r="AZ32"/>
  <c r="BA32" s="1"/>
  <c r="BQ32"/>
  <c r="R76"/>
  <c r="R77" s="1"/>
  <c r="R74"/>
  <c r="AZ11"/>
  <c r="BA11" s="1"/>
  <c r="AF72"/>
  <c r="M73"/>
  <c r="BK74"/>
  <c r="BK76"/>
  <c r="BK77" s="1"/>
  <c r="AW12"/>
  <c r="AW13" s="1"/>
  <c r="BL71"/>
  <c r="BN71" s="1"/>
  <c r="BO71" s="1"/>
  <c r="BP69"/>
  <c r="BP81"/>
  <c r="AX14"/>
  <c r="AB74"/>
  <c r="AC74" s="1"/>
  <c r="L73"/>
  <c r="BP10"/>
  <c r="AZ10"/>
  <c r="BA10" s="1"/>
  <c r="AW73"/>
  <c r="AW74" s="1"/>
  <c r="AW71"/>
  <c r="AY71"/>
  <c r="BN73"/>
  <c r="BO73" s="1"/>
  <c r="BL76"/>
  <c r="BL74"/>
  <c r="BN74" s="1"/>
  <c r="BO74" s="1"/>
  <c r="AB12"/>
  <c r="AC12" s="1"/>
  <c r="Z13"/>
  <c r="AB13" s="1"/>
  <c r="AC13" s="1"/>
  <c r="AE81"/>
  <c r="N81"/>
  <c r="O81" s="1"/>
  <c r="Z77"/>
  <c r="AB77" s="1"/>
  <c r="AC77" s="1"/>
  <c r="AB76"/>
  <c r="AC76" s="1"/>
  <c r="AE73"/>
  <c r="AE71"/>
  <c r="AG69"/>
  <c r="AH69" s="1"/>
  <c r="AJ76"/>
  <c r="AJ77" s="1"/>
  <c r="AJ74"/>
  <c r="AA74"/>
  <c r="AA76"/>
  <c r="AA77" s="1"/>
  <c r="BQ11"/>
  <c r="BS8"/>
  <c r="BT8" s="1"/>
  <c r="BS19"/>
  <c r="BT19" s="1"/>
  <c r="BQ18"/>
  <c r="BS18" s="1"/>
  <c r="BT18" s="1"/>
  <c r="BS9"/>
  <c r="BT9" s="1"/>
  <c r="BQ10"/>
  <c r="BS10" s="1"/>
  <c r="BT10" s="1"/>
  <c r="D76"/>
  <c r="D77" s="1"/>
  <c r="D74"/>
  <c r="AF34"/>
  <c r="AY32"/>
  <c r="BP14"/>
  <c r="BP70" s="1"/>
  <c r="BR10"/>
  <c r="P65" i="4"/>
  <c r="Y64"/>
  <c r="Y65" s="1"/>
  <c r="AX59"/>
  <c r="AG59"/>
  <c r="AH59" s="1"/>
  <c r="BJ64"/>
  <c r="BJ65" s="1"/>
  <c r="BJ62"/>
  <c r="AY58"/>
  <c r="BR55"/>
  <c r="BR58" s="1"/>
  <c r="K65"/>
  <c r="AD64"/>
  <c r="AI65"/>
  <c r="AR64"/>
  <c r="AR65" s="1"/>
  <c r="AY23"/>
  <c r="BR21"/>
  <c r="BR23" s="1"/>
  <c r="BQ9"/>
  <c r="BS9" s="1"/>
  <c r="BT9" s="1"/>
  <c r="AZ9"/>
  <c r="BA9" s="1"/>
  <c r="BL65"/>
  <c r="BB65"/>
  <c r="BK64"/>
  <c r="BK65" s="1"/>
  <c r="AD58"/>
  <c r="AW55"/>
  <c r="L62"/>
  <c r="N62" s="1"/>
  <c r="O62" s="1"/>
  <c r="AE60"/>
  <c r="N60"/>
  <c r="O60" s="1"/>
  <c r="AE58"/>
  <c r="AG58" s="1"/>
  <c r="AH58" s="1"/>
  <c r="AX55"/>
  <c r="AG55"/>
  <c r="AH55" s="1"/>
  <c r="BQ35"/>
  <c r="BS35" s="1"/>
  <c r="BT35" s="1"/>
  <c r="BS34"/>
  <c r="BT34" s="1"/>
  <c r="BD65"/>
  <c r="BM64"/>
  <c r="BM65" s="1"/>
  <c r="BQ21"/>
  <c r="AX23"/>
  <c r="AZ23" s="1"/>
  <c r="BA23" s="1"/>
  <c r="AZ21"/>
  <c r="BA21" s="1"/>
  <c r="M65"/>
  <c r="AF64"/>
  <c r="AB64"/>
  <c r="AC64" s="1"/>
  <c r="Z65"/>
  <c r="AD60"/>
  <c r="AZ35"/>
  <c r="BA35" s="1"/>
  <c r="AB69"/>
  <c r="AC69" s="1"/>
  <c r="AU60"/>
  <c r="AV60" s="1"/>
  <c r="BM60"/>
  <c r="BM62" s="1"/>
  <c r="AB60"/>
  <c r="AC60" s="1"/>
  <c r="AE69"/>
  <c r="N69"/>
  <c r="O69" s="1"/>
  <c r="AS65"/>
  <c r="AU65" s="1"/>
  <c r="AV65" s="1"/>
  <c r="AF62"/>
  <c r="AY60"/>
  <c r="C65"/>
  <c r="L64"/>
  <c r="BQ28"/>
  <c r="BS28" s="1"/>
  <c r="BT28" s="1"/>
  <c r="AZ28"/>
  <c r="BA28" s="1"/>
  <c r="AB62"/>
  <c r="AC62" s="1"/>
  <c r="AE74" i="5" l="1"/>
  <c r="AG73"/>
  <c r="AH73" s="1"/>
  <c r="AE76"/>
  <c r="BL77"/>
  <c r="BN77" s="1"/>
  <c r="BO77" s="1"/>
  <c r="BN76"/>
  <c r="BO76" s="1"/>
  <c r="AX70"/>
  <c r="AZ70" s="1"/>
  <c r="BA70" s="1"/>
  <c r="AZ14"/>
  <c r="BA14" s="1"/>
  <c r="BP73"/>
  <c r="BP74" s="1"/>
  <c r="BP71"/>
  <c r="M74"/>
  <c r="M76"/>
  <c r="M77" s="1"/>
  <c r="BP76"/>
  <c r="BP77" s="1"/>
  <c r="BS75"/>
  <c r="BT75" s="1"/>
  <c r="AZ69"/>
  <c r="BA69" s="1"/>
  <c r="AG72"/>
  <c r="AH72" s="1"/>
  <c r="AX72"/>
  <c r="BR71"/>
  <c r="BS11"/>
  <c r="BT11" s="1"/>
  <c r="N73"/>
  <c r="O73" s="1"/>
  <c r="L76"/>
  <c r="L74"/>
  <c r="N74" s="1"/>
  <c r="O74" s="1"/>
  <c r="AY72"/>
  <c r="AF73"/>
  <c r="BQ69"/>
  <c r="BS39"/>
  <c r="BT39" s="1"/>
  <c r="AU76"/>
  <c r="AV76" s="1"/>
  <c r="AS77"/>
  <c r="AU77" s="1"/>
  <c r="AV77" s="1"/>
  <c r="AD74"/>
  <c r="AD76"/>
  <c r="AD77" s="1"/>
  <c r="AX34"/>
  <c r="AZ34" s="1"/>
  <c r="BA34" s="1"/>
  <c r="BQ14"/>
  <c r="BQ12" s="1"/>
  <c r="AG71"/>
  <c r="AH71" s="1"/>
  <c r="BP34"/>
  <c r="BP12"/>
  <c r="BP13" s="1"/>
  <c r="AX12"/>
  <c r="AW76"/>
  <c r="AW77" s="1"/>
  <c r="AU74"/>
  <c r="AV74" s="1"/>
  <c r="AY34"/>
  <c r="BR32"/>
  <c r="BR34" s="1"/>
  <c r="AG81"/>
  <c r="AH81" s="1"/>
  <c r="AX81"/>
  <c r="BS32"/>
  <c r="BT32" s="1"/>
  <c r="AG69" i="4"/>
  <c r="AH69" s="1"/>
  <c r="AX69"/>
  <c r="AD62"/>
  <c r="AW60"/>
  <c r="AG60"/>
  <c r="AH60" s="1"/>
  <c r="AE62"/>
  <c r="AG62" s="1"/>
  <c r="AH62" s="1"/>
  <c r="AX60"/>
  <c r="AW58"/>
  <c r="BP55"/>
  <c r="BP58" s="1"/>
  <c r="AD65"/>
  <c r="AW64"/>
  <c r="N64"/>
  <c r="O64" s="1"/>
  <c r="L65"/>
  <c r="N65" s="1"/>
  <c r="O65" s="1"/>
  <c r="AE64"/>
  <c r="AY62"/>
  <c r="BR60"/>
  <c r="BR62" s="1"/>
  <c r="AF65"/>
  <c r="AY64"/>
  <c r="BQ23"/>
  <c r="BS23" s="1"/>
  <c r="BT23" s="1"/>
  <c r="BS21"/>
  <c r="BT21" s="1"/>
  <c r="AZ55"/>
  <c r="BA55" s="1"/>
  <c r="AX58"/>
  <c r="AZ58" s="1"/>
  <c r="BA58" s="1"/>
  <c r="BQ55"/>
  <c r="AZ59"/>
  <c r="BA59" s="1"/>
  <c r="BQ59"/>
  <c r="BS59" s="1"/>
  <c r="BT59" s="1"/>
  <c r="BN65"/>
  <c r="BO65" s="1"/>
  <c r="AU64"/>
  <c r="AV64" s="1"/>
  <c r="AB65"/>
  <c r="AC65" s="1"/>
  <c r="BN64"/>
  <c r="BO64" s="1"/>
  <c r="BQ34" i="5" l="1"/>
  <c r="BS34" s="1"/>
  <c r="BT34" s="1"/>
  <c r="BS69"/>
  <c r="BT69" s="1"/>
  <c r="BR72"/>
  <c r="BR73" s="1"/>
  <c r="AY73"/>
  <c r="L77"/>
  <c r="N77" s="1"/>
  <c r="O77" s="1"/>
  <c r="N76"/>
  <c r="O76" s="1"/>
  <c r="BQ13"/>
  <c r="BS13" s="1"/>
  <c r="BT13" s="1"/>
  <c r="BS12"/>
  <c r="BT12" s="1"/>
  <c r="BQ72"/>
  <c r="BS72" s="1"/>
  <c r="BT72" s="1"/>
  <c r="AZ72"/>
  <c r="BA72" s="1"/>
  <c r="BQ81"/>
  <c r="BS81" s="1"/>
  <c r="BT81" s="1"/>
  <c r="AZ81"/>
  <c r="BA81" s="1"/>
  <c r="AZ12"/>
  <c r="BA12" s="1"/>
  <c r="AX13"/>
  <c r="AZ13" s="1"/>
  <c r="BA13" s="1"/>
  <c r="BQ70"/>
  <c r="BS70" s="1"/>
  <c r="BT70" s="1"/>
  <c r="BS14"/>
  <c r="BT14" s="1"/>
  <c r="AF74"/>
  <c r="AF76"/>
  <c r="AF77" s="1"/>
  <c r="AG76"/>
  <c r="AH76" s="1"/>
  <c r="AE77"/>
  <c r="AG77" s="1"/>
  <c r="AH77" s="1"/>
  <c r="AX73"/>
  <c r="AX71"/>
  <c r="AZ71" s="1"/>
  <c r="BA71" s="1"/>
  <c r="AG74"/>
  <c r="AH74" s="1"/>
  <c r="BQ58" i="4"/>
  <c r="BS58" s="1"/>
  <c r="BT58" s="1"/>
  <c r="BS55"/>
  <c r="BT55" s="1"/>
  <c r="AW65"/>
  <c r="BP64"/>
  <c r="BP65" s="1"/>
  <c r="AX62"/>
  <c r="BQ60"/>
  <c r="AZ60"/>
  <c r="BA60" s="1"/>
  <c r="AY65"/>
  <c r="BR64"/>
  <c r="BR65" s="1"/>
  <c r="AE65"/>
  <c r="AG65" s="1"/>
  <c r="AH65" s="1"/>
  <c r="AX64"/>
  <c r="AG64"/>
  <c r="AH64" s="1"/>
  <c r="AW62"/>
  <c r="BP60"/>
  <c r="BP62" s="1"/>
  <c r="BQ69"/>
  <c r="BS69" s="1"/>
  <c r="BT69" s="1"/>
  <c r="AZ69"/>
  <c r="BA69" s="1"/>
  <c r="AY74" i="5" l="1"/>
  <c r="AY76"/>
  <c r="AY77" s="1"/>
  <c r="BQ73"/>
  <c r="AZ73"/>
  <c r="BA73" s="1"/>
  <c r="AX74"/>
  <c r="AZ74" s="1"/>
  <c r="BA74" s="1"/>
  <c r="AX76"/>
  <c r="BR74"/>
  <c r="BR76"/>
  <c r="BR77" s="1"/>
  <c r="BQ71"/>
  <c r="BS71" s="1"/>
  <c r="BT71" s="1"/>
  <c r="AZ64" i="4"/>
  <c r="BA64" s="1"/>
  <c r="AX65"/>
  <c r="AZ65" s="1"/>
  <c r="BA65" s="1"/>
  <c r="BQ64"/>
  <c r="AZ62"/>
  <c r="BA62" s="1"/>
  <c r="BS60"/>
  <c r="BT60" s="1"/>
  <c r="BQ62"/>
  <c r="BS62" s="1"/>
  <c r="BT62" s="1"/>
  <c r="AX77" i="5" l="1"/>
  <c r="AZ77" s="1"/>
  <c r="BA77" s="1"/>
  <c r="AZ76"/>
  <c r="BA76" s="1"/>
  <c r="BQ74"/>
  <c r="BS74" s="1"/>
  <c r="BT74" s="1"/>
  <c r="BS73"/>
  <c r="BT73" s="1"/>
  <c r="BQ76"/>
  <c r="BQ65" i="4"/>
  <c r="BS65" s="1"/>
  <c r="BT65" s="1"/>
  <c r="BS64"/>
  <c r="BT64" s="1"/>
  <c r="BS76" i="5" l="1"/>
  <c r="BT76" s="1"/>
  <c r="BQ77"/>
  <c r="BS77" s="1"/>
  <c r="BT77" s="1"/>
</calcChain>
</file>

<file path=xl/sharedStrings.xml><?xml version="1.0" encoding="utf-8"?>
<sst xmlns="http://schemas.openxmlformats.org/spreadsheetml/2006/main" count="719" uniqueCount="111">
  <si>
    <t>ФАКТИЧЕСКИЕ ФИНАНСОВЫЕ ПОКАЗАТЕЛИ</t>
  </si>
  <si>
    <t>УСЛУГ ВОДООТВЕДЕНИЯ ЗА 2017 ГОД</t>
  </si>
  <si>
    <t>ОБЪЕМНЫЕ ПОКАЗАТЕЛИ СИСТЕМЫ ВОДООТВЕДЕНИЯ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</si>
  <si>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</si>
  <si>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</si>
  <si>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</si>
  <si>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</si>
  <si>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</si>
  <si>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</si>
  <si>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</si>
  <si>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</si>
  <si>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</si>
  <si>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</si>
  <si>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</si>
  <si>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</si>
  <si>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</si>
  <si>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</si>
  <si>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</si>
  <si>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</si>
  <si>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</si>
  <si>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</si>
  <si>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</si>
  <si>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2017 ГОД</t>
  </si>
  <si>
    <t>ПЛАН</t>
  </si>
  <si>
    <t>ФАКТ</t>
  </si>
  <si>
    <t>ПРОШЛ.</t>
  </si>
  <si>
    <t>ОТКЛОНЕНИЕ</t>
  </si>
  <si>
    <t>абс.</t>
  </si>
  <si>
    <t>%</t>
  </si>
  <si>
    <t>Очищено стоков всего</t>
  </si>
  <si>
    <t>Принято стоков, в том числе</t>
  </si>
  <si>
    <t>население</t>
  </si>
  <si>
    <t>население (неканализованный жилфонд)</t>
  </si>
  <si>
    <t>от прочих потребителей</t>
  </si>
  <si>
    <t>ДОХОДЫ С УЧЕТОМ УСТАНОВЛЕННЫХ ТАРИФОВ</t>
  </si>
  <si>
    <t>Население</t>
  </si>
  <si>
    <t>Возмещение убытков</t>
  </si>
  <si>
    <t>Неканализованный жилой фонд</t>
  </si>
  <si>
    <t>Прочие потребители</t>
  </si>
  <si>
    <t>Всего доходов, в том числе:</t>
  </si>
  <si>
    <t>инвестиционная составляющая</t>
  </si>
  <si>
    <t>Отпускной тариф, руб. куб.м.</t>
  </si>
  <si>
    <t>ПЛАН ФИНАНСОВЫХ ЗАТРАТ</t>
  </si>
  <si>
    <t>Электроэнергия</t>
  </si>
  <si>
    <t>Амортизация</t>
  </si>
  <si>
    <t>Основные средства до 40 т.р.</t>
  </si>
  <si>
    <t>Материалы</t>
  </si>
  <si>
    <t>Ремонт и техобслуживание</t>
  </si>
  <si>
    <t>Затраты на оплату труда</t>
  </si>
  <si>
    <t>Страховые взносы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</si>
  <si>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</si>
  <si>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</si>
  <si>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</si>
  <si>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</si>
  <si>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</si>
  <si>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</si>
  <si>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</si>
  <si>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платежи за сброс загрязняющих веществ в пределах норматива</t>
  </si>
  <si>
    <t>транспортный налог</t>
  </si>
  <si>
    <t>налог на имущество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</si>
  <si>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</si>
  <si>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</si>
  <si>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</si>
  <si>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</si>
  <si>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</si>
  <si>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</si>
  <si>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</si>
  <si>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Выпадающие расходы прошлых периодов, в т.ч.</t>
  </si>
  <si>
    <t>Резерв (сбытовые расходы)</t>
  </si>
  <si>
    <t>Всего расходов</t>
  </si>
  <si>
    <t>Дельта сглаживания НВВ</t>
  </si>
  <si>
    <t>Реализация, тыс. куб. м</t>
  </si>
  <si>
    <t>Себестоимость, руб.</t>
  </si>
  <si>
    <t>Прибыль (5% ГО)</t>
  </si>
  <si>
    <t>НВВ Всего, тыс. руб.</t>
  </si>
  <si>
    <t>Тариф, в руб./куб. м</t>
  </si>
  <si>
    <t>Инвестиционная составляющая</t>
  </si>
  <si>
    <t>НВВ с инвест.составл. и дельтой сглажив., руб.</t>
  </si>
  <si>
    <t>Тариф с инвест. составляющей</t>
  </si>
  <si>
    <t>ПРОЧИЕ РАССХОДЫ ВСЕГО, В Т.Ч.:</t>
  </si>
  <si>
    <t>членские взносы СРО</t>
  </si>
  <si>
    <t>Всего расходов (с прочими расходами)</t>
  </si>
  <si>
    <t>Гавриленко О.В.</t>
  </si>
  <si>
    <t xml:space="preserve">ФАКТИЧЕСКИЕ ФИНАНСОВЫЕ ПОКАЗАТЕЛИ </t>
  </si>
  <si>
    <t>УСЛУГ ВОДОСНАБЖЕНИЯ ЗА 2017 ГОД</t>
  </si>
  <si>
    <t>ОБЪЕМНЫЕ ПОКАЗАТЕЛИ СИСТЕМЫ ВОДОСНАБЖЕНИЯ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</si>
  <si>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</si>
  <si>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</si>
  <si>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</si>
  <si>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</si>
  <si>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</si>
  <si>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</si>
  <si>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</si>
  <si>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</si>
  <si>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прочим потребителям, в том числе:</t>
  </si>
  <si>
    <t>техническая вода</t>
  </si>
  <si>
    <t>для осуществления ГВС, в том числе:</t>
  </si>
  <si>
    <t>на нужды ГВС МП "ОК и ТС"</t>
  </si>
  <si>
    <t>на нужды ГВС ОАО "РЖД"</t>
  </si>
  <si>
    <t>Техническая вода</t>
  </si>
  <si>
    <t>Для осуществления ГВС, в том числе:</t>
  </si>
  <si>
    <t>ФИНАНСОВЫЕ ЗАТРАТЫ</t>
  </si>
  <si>
    <t>Отчисления на соцнужды</t>
  </si>
  <si>
    <t>плата за водопользование (водный налог)</t>
  </si>
  <si>
    <t>плата за загрязн.окр.среды</t>
  </si>
  <si>
    <t>Выпад. расх. прошл. периодов, в т.ч.</t>
  </si>
  <si>
    <t>материалы</t>
  </si>
  <si>
    <t>Прибыль (5 % ГО)</t>
  </si>
  <si>
    <t>НВВ с инвест. составляющей, руб.</t>
  </si>
  <si>
    <t>ПРОЧИЕ РАСХОДЫ ВСЕГО, В Т.Ч.:</t>
  </si>
  <si>
    <t>установка приборов учета</t>
  </si>
</sst>
</file>

<file path=xl/styles.xml><?xml version="1.0" encoding="utf-8"?>
<styleSheet xmlns="http://schemas.openxmlformats.org/spreadsheetml/2006/main">
  <numFmts count="12">
    <numFmt numFmtId="44" formatCode="_-* #,##0.00&quot;р.&quot;_-;\-* #,##0.00&quot;р.&quot;_-;_-* &quot;-&quot;??&quot;р.&quot;_-;_-@_-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&quot; Pts&quot;_-;\-* #,##0&quot; Pts&quot;_-;_-* &quot;- Pts&quot;_-;_-@_-"/>
    <numFmt numFmtId="167" formatCode="_-* #,##0.00&quot; Pts&quot;_-;\-* #,##0.00&quot; Pts&quot;_-;_-* \-??&quot; Pts&quot;_-;_-@_-"/>
    <numFmt numFmtId="168" formatCode="_-* #,##0.00&quot;р.&quot;_-;\-* #,##0.00&quot;р.&quot;_-;_-* \-??&quot;р.&quot;_-;_-@_-"/>
    <numFmt numFmtId="169" formatCode="#,##0;[Red]\-#,##0"/>
    <numFmt numFmtId="170" formatCode="#,##0.00;[Red]\-#,##0.00"/>
    <numFmt numFmtId="171" formatCode="_(* #,##0.00_);_(* \(#,##0.00\);_(* \-??_);_(@_)"/>
    <numFmt numFmtId="172" formatCode="_(* #,##0.00_);_(* \(#,##0.00\);_(* &quot;-&quot;??_);_(@_)"/>
    <numFmt numFmtId="173" formatCode="_-* #,##0.00_р_._-;\-* #,##0.00_р_._-;_-* \-??_р_._-;_-@_-"/>
    <numFmt numFmtId="174" formatCode="0.0%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indexed="8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">
    <xf numFmtId="0" fontId="0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9" applyNumberFormat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left" vertical="center" wrapText="1"/>
    </xf>
    <xf numFmtId="0" fontId="26" fillId="0" borderId="0">
      <alignment horizontal="left" vertical="center" wrapText="1" indent="1"/>
    </xf>
    <xf numFmtId="0" fontId="26" fillId="0" borderId="0">
      <alignment horizontal="left" vertical="center" wrapText="1" indent="3"/>
    </xf>
    <xf numFmtId="0" fontId="27" fillId="10" borderId="9" applyNumberFormat="0" applyAlignment="0" applyProtection="0"/>
    <xf numFmtId="0" fontId="28" fillId="0" borderId="14" applyNumberFormat="0" applyFill="0" applyAlignment="0" applyProtection="0"/>
    <xf numFmtId="164" fontId="29" fillId="0" borderId="0" applyFill="0" applyBorder="0" applyAlignment="0" applyProtection="0"/>
    <xf numFmtId="165" fontId="29" fillId="0" borderId="0" applyFill="0" applyBorder="0" applyAlignment="0" applyProtection="0"/>
    <xf numFmtId="166" fontId="29" fillId="0" borderId="0" applyFill="0" applyBorder="0" applyAlignment="0" applyProtection="0"/>
    <xf numFmtId="167" fontId="29" fillId="0" borderId="0" applyFill="0" applyBorder="0" applyAlignment="0" applyProtection="0"/>
    <xf numFmtId="0" fontId="30" fillId="25" borderId="0" applyNumberFormat="0" applyBorder="0" applyAlignment="0" applyProtection="0"/>
    <xf numFmtId="0" fontId="14" fillId="0" borderId="15"/>
    <xf numFmtId="0" fontId="15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15" fillId="26" borderId="16" applyNumberFormat="0" applyFont="0" applyAlignment="0" applyProtection="0"/>
    <xf numFmtId="0" fontId="31" fillId="23" borderId="17" applyNumberFormat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7" fillId="10" borderId="9" applyNumberFormat="0" applyAlignment="0" applyProtection="0"/>
    <xf numFmtId="0" fontId="31" fillId="23" borderId="17" applyNumberFormat="0" applyAlignment="0" applyProtection="0"/>
    <xf numFmtId="0" fontId="18" fillId="23" borderId="9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19" fillId="24" borderId="10" applyNumberFormat="0" applyAlignment="0" applyProtection="0"/>
    <xf numFmtId="0" fontId="32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5" fillId="0" borderId="0"/>
    <xf numFmtId="0" fontId="13" fillId="0" borderId="0"/>
    <xf numFmtId="0" fontId="29" fillId="0" borderId="0"/>
    <xf numFmtId="0" fontId="15" fillId="0" borderId="0"/>
    <xf numFmtId="0" fontId="13" fillId="0" borderId="0"/>
    <xf numFmtId="0" fontId="29" fillId="0" borderId="0"/>
    <xf numFmtId="0" fontId="15" fillId="0" borderId="0"/>
    <xf numFmtId="0" fontId="13" fillId="0" borderId="0"/>
    <xf numFmtId="0" fontId="15" fillId="0" borderId="0"/>
    <xf numFmtId="0" fontId="2" fillId="0" borderId="0"/>
    <xf numFmtId="0" fontId="29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6" borderId="16" applyNumberFormat="0" applyFon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15" fillId="0" borderId="0"/>
    <xf numFmtId="9" fontId="15" fillId="0" borderId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34" fillId="0" borderId="0" applyNumberFormat="0" applyFill="0" applyBorder="0" applyAlignment="0" applyProtection="0"/>
    <xf numFmtId="169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2" fontId="13" fillId="0" borderId="0" applyFont="0" applyFill="0" applyBorder="0" applyAlignment="0" applyProtection="0"/>
    <xf numFmtId="171" fontId="29" fillId="0" borderId="0" applyFill="0" applyBorder="0" applyAlignment="0" applyProtection="0"/>
    <xf numFmtId="173" fontId="29" fillId="0" borderId="0" applyFill="0" applyBorder="0" applyAlignment="0" applyProtection="0"/>
    <xf numFmtId="0" fontId="21" fillId="7" borderId="0" applyNumberFormat="0" applyBorder="0" applyAlignment="0" applyProtection="0"/>
  </cellStyleXfs>
  <cellXfs count="142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2" xfId="1" applyFill="1" applyBorder="1" applyAlignment="1"/>
    <xf numFmtId="0" fontId="2" fillId="2" borderId="2" xfId="1" applyFill="1" applyBorder="1"/>
    <xf numFmtId="0" fontId="2" fillId="2" borderId="3" xfId="1" applyFill="1" applyBorder="1"/>
    <xf numFmtId="0" fontId="2" fillId="2" borderId="4" xfId="1" applyFill="1" applyBorder="1"/>
    <xf numFmtId="0" fontId="6" fillId="3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/>
    </xf>
    <xf numFmtId="2" fontId="8" fillId="0" borderId="5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 applyAlignment="1">
      <alignment horizontal="right" wrapText="1"/>
    </xf>
    <xf numFmtId="4" fontId="5" fillId="0" borderId="5" xfId="1" applyNumberFormat="1" applyFont="1" applyFill="1" applyBorder="1" applyAlignment="1">
      <alignment horizontal="right" wrapText="1"/>
    </xf>
    <xf numFmtId="0" fontId="8" fillId="0" borderId="5" xfId="1" applyFont="1" applyFill="1" applyBorder="1" applyAlignment="1">
      <alignment horizontal="right" wrapText="1"/>
    </xf>
    <xf numFmtId="0" fontId="5" fillId="0" borderId="5" xfId="1" applyFont="1" applyFill="1" applyBorder="1" applyAlignment="1">
      <alignment horizontal="right" wrapText="1"/>
    </xf>
    <xf numFmtId="2" fontId="8" fillId="3" borderId="5" xfId="1" applyNumberFormat="1" applyFont="1" applyFill="1" applyBorder="1" applyAlignment="1">
      <alignment horizontal="right" wrapText="1"/>
    </xf>
    <xf numFmtId="0" fontId="8" fillId="3" borderId="5" xfId="1" applyFont="1" applyFill="1" applyBorder="1" applyAlignment="1">
      <alignment horizontal="right" wrapText="1"/>
    </xf>
    <xf numFmtId="4" fontId="8" fillId="3" borderId="5" xfId="1" applyNumberFormat="1" applyFont="1" applyFill="1" applyBorder="1" applyAlignment="1">
      <alignment horizontal="right"/>
    </xf>
    <xf numFmtId="4" fontId="8" fillId="3" borderId="8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vertical="center" wrapText="1"/>
    </xf>
    <xf numFmtId="4" fontId="8" fillId="0" borderId="5" xfId="1" applyNumberFormat="1" applyFont="1" applyFill="1" applyBorder="1"/>
    <xf numFmtId="4" fontId="8" fillId="3" borderId="5" xfId="1" applyNumberFormat="1" applyFont="1" applyFill="1" applyBorder="1"/>
    <xf numFmtId="0" fontId="6" fillId="0" borderId="5" xfId="1" applyFont="1" applyFill="1" applyBorder="1" applyAlignment="1">
      <alignment vertical="center" wrapText="1"/>
    </xf>
    <xf numFmtId="2" fontId="9" fillId="0" borderId="5" xfId="1" applyNumberFormat="1" applyFont="1" applyFill="1" applyBorder="1" applyAlignment="1">
      <alignment horizontal="right" wrapText="1"/>
    </xf>
    <xf numFmtId="4" fontId="9" fillId="0" borderId="5" xfId="1" applyNumberFormat="1" applyFont="1" applyFill="1" applyBorder="1" applyAlignment="1">
      <alignment horizontal="right" wrapText="1"/>
    </xf>
    <xf numFmtId="4" fontId="6" fillId="0" borderId="5" xfId="1" applyNumberFormat="1" applyFont="1" applyFill="1" applyBorder="1" applyAlignment="1">
      <alignment horizontal="right" wrapText="1"/>
    </xf>
    <xf numFmtId="0" fontId="9" fillId="0" borderId="5" xfId="1" applyFont="1" applyFill="1" applyBorder="1" applyAlignment="1">
      <alignment horizontal="right" wrapText="1"/>
    </xf>
    <xf numFmtId="4" fontId="6" fillId="0" borderId="5" xfId="1" applyNumberFormat="1" applyFont="1" applyFill="1" applyBorder="1" applyProtection="1">
      <protection locked="0"/>
    </xf>
    <xf numFmtId="4" fontId="9" fillId="3" borderId="5" xfId="1" applyNumberFormat="1" applyFont="1" applyFill="1" applyBorder="1"/>
    <xf numFmtId="2" fontId="9" fillId="3" borderId="5" xfId="1" applyNumberFormat="1" applyFont="1" applyFill="1" applyBorder="1" applyAlignment="1">
      <alignment horizontal="right" wrapText="1"/>
    </xf>
    <xf numFmtId="0" fontId="5" fillId="2" borderId="1" xfId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/>
    <xf numFmtId="4" fontId="2" fillId="2" borderId="2" xfId="1" applyNumberFormat="1" applyFill="1" applyBorder="1"/>
    <xf numFmtId="4" fontId="9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4" fontId="8" fillId="0" borderId="5" xfId="1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vertical="center" wrapText="1"/>
    </xf>
    <xf numFmtId="4" fontId="11" fillId="0" borderId="5" xfId="1" applyNumberFormat="1" applyFont="1" applyFill="1" applyBorder="1" applyAlignment="1">
      <alignment horizontal="right" vertical="center"/>
    </xf>
    <xf numFmtId="4" fontId="10" fillId="0" borderId="5" xfId="1" applyNumberFormat="1" applyFont="1" applyFill="1" applyBorder="1" applyAlignment="1" applyProtection="1">
      <alignment horizontal="right" vertical="center"/>
      <protection locked="0"/>
    </xf>
    <xf numFmtId="4" fontId="10" fillId="0" borderId="5" xfId="1" applyNumberFormat="1" applyFont="1" applyFill="1" applyBorder="1" applyProtection="1">
      <protection locked="0"/>
    </xf>
    <xf numFmtId="4" fontId="11" fillId="3" borderId="5" xfId="1" applyNumberFormat="1" applyFont="1" applyFill="1" applyBorder="1"/>
    <xf numFmtId="2" fontId="11" fillId="3" borderId="5" xfId="1" applyNumberFormat="1" applyFont="1" applyFill="1" applyBorder="1" applyAlignment="1">
      <alignment horizontal="right" wrapText="1"/>
    </xf>
    <xf numFmtId="4" fontId="8" fillId="3" borderId="5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left"/>
    </xf>
    <xf numFmtId="4" fontId="2" fillId="2" borderId="2" xfId="1" applyNumberFormat="1" applyFill="1" applyBorder="1" applyAlignment="1">
      <alignment horizontal="left"/>
    </xf>
    <xf numFmtId="4" fontId="6" fillId="2" borderId="2" xfId="1" applyNumberFormat="1" applyFont="1" applyFill="1" applyBorder="1" applyAlignment="1">
      <alignment horizontal="left"/>
    </xf>
    <xf numFmtId="4" fontId="6" fillId="2" borderId="4" xfId="1" applyNumberFormat="1" applyFont="1" applyFill="1" applyBorder="1" applyAlignment="1">
      <alignment horizontal="left"/>
    </xf>
    <xf numFmtId="0" fontId="6" fillId="0" borderId="5" xfId="1" applyFont="1" applyBorder="1" applyAlignment="1">
      <alignment vertical="center" wrapText="1"/>
    </xf>
    <xf numFmtId="4" fontId="9" fillId="0" borderId="5" xfId="1" applyNumberFormat="1" applyFont="1" applyFill="1" applyBorder="1"/>
    <xf numFmtId="4" fontId="9" fillId="3" borderId="1" xfId="1" applyNumberFormat="1" applyFont="1" applyFill="1" applyBorder="1"/>
    <xf numFmtId="10" fontId="11" fillId="0" borderId="5" xfId="1" applyNumberFormat="1" applyFont="1" applyFill="1" applyBorder="1"/>
    <xf numFmtId="10" fontId="11" fillId="3" borderId="5" xfId="1" applyNumberFormat="1" applyFont="1" applyFill="1" applyBorder="1"/>
    <xf numFmtId="10" fontId="11" fillId="3" borderId="5" xfId="1" applyNumberFormat="1" applyFont="1" applyFill="1" applyBorder="1" applyAlignment="1">
      <alignment horizontal="right" wrapText="1"/>
    </xf>
    <xf numFmtId="10" fontId="11" fillId="3" borderId="1" xfId="1" applyNumberFormat="1" applyFont="1" applyFill="1" applyBorder="1"/>
    <xf numFmtId="0" fontId="6" fillId="0" borderId="5" xfId="1" applyFont="1" applyFill="1" applyBorder="1" applyAlignment="1">
      <alignment vertical="center"/>
    </xf>
    <xf numFmtId="4" fontId="9" fillId="0" borderId="5" xfId="1" applyNumberFormat="1" applyFont="1" applyFill="1" applyBorder="1" applyProtection="1">
      <protection locked="0"/>
    </xf>
    <xf numFmtId="0" fontId="10" fillId="0" borderId="5" xfId="1" applyFont="1" applyFill="1" applyBorder="1" applyAlignment="1">
      <alignment vertical="center"/>
    </xf>
    <xf numFmtId="4" fontId="11" fillId="0" borderId="5" xfId="1" applyNumberFormat="1" applyFont="1" applyFill="1" applyBorder="1"/>
    <xf numFmtId="4" fontId="11" fillId="3" borderId="1" xfId="1" applyNumberFormat="1" applyFont="1" applyFill="1" applyBorder="1"/>
    <xf numFmtId="4" fontId="8" fillId="3" borderId="1" xfId="1" applyNumberFormat="1" applyFont="1" applyFill="1" applyBorder="1"/>
    <xf numFmtId="4" fontId="5" fillId="0" borderId="5" xfId="1" applyNumberFormat="1" applyFont="1" applyFill="1" applyBorder="1"/>
    <xf numFmtId="4" fontId="5" fillId="3" borderId="2" xfId="1" applyNumberFormat="1" applyFont="1" applyFill="1" applyBorder="1"/>
    <xf numFmtId="4" fontId="5" fillId="3" borderId="5" xfId="1" applyNumberFormat="1" applyFont="1" applyFill="1" applyBorder="1"/>
    <xf numFmtId="4" fontId="5" fillId="0" borderId="5" xfId="1" applyNumberFormat="1" applyFont="1" applyFill="1" applyBorder="1" applyProtection="1">
      <protection locked="0"/>
    </xf>
    <xf numFmtId="0" fontId="5" fillId="0" borderId="5" xfId="1" applyFont="1" applyFill="1" applyBorder="1" applyAlignment="1">
      <alignment vertical="center"/>
    </xf>
    <xf numFmtId="4" fontId="8" fillId="0" borderId="5" xfId="1" applyNumberFormat="1" applyFont="1" applyFill="1" applyBorder="1" applyAlignment="1">
      <alignment vertical="center"/>
    </xf>
    <xf numFmtId="4" fontId="8" fillId="3" borderId="5" xfId="1" applyNumberFormat="1" applyFont="1" applyFill="1" applyBorder="1" applyAlignment="1">
      <alignment vertical="center"/>
    </xf>
    <xf numFmtId="4" fontId="8" fillId="3" borderId="1" xfId="1" applyNumberFormat="1" applyFont="1" applyFill="1" applyBorder="1" applyAlignment="1">
      <alignment vertical="center"/>
    </xf>
    <xf numFmtId="4" fontId="11" fillId="0" borderId="5" xfId="1" applyNumberFormat="1" applyFont="1" applyFill="1" applyBorder="1" applyAlignment="1">
      <alignment vertical="center"/>
    </xf>
    <xf numFmtId="4" fontId="11" fillId="3" borderId="5" xfId="1" applyNumberFormat="1" applyFont="1" applyFill="1" applyBorder="1" applyAlignment="1">
      <alignment vertical="center"/>
    </xf>
    <xf numFmtId="4" fontId="11" fillId="3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right" wrapText="1"/>
    </xf>
    <xf numFmtId="0" fontId="2" fillId="0" borderId="0" xfId="1" applyFill="1"/>
    <xf numFmtId="4" fontId="2" fillId="0" borderId="0" xfId="1" applyNumberFormat="1" applyFill="1"/>
    <xf numFmtId="4" fontId="6" fillId="0" borderId="0" xfId="1" applyNumberFormat="1" applyFont="1" applyFill="1"/>
    <xf numFmtId="4" fontId="2" fillId="0" borderId="0" xfId="1" applyNumberFormat="1"/>
    <xf numFmtId="0" fontId="12" fillId="0" borderId="0" xfId="1" applyFont="1"/>
    <xf numFmtId="4" fontId="6" fillId="0" borderId="0" xfId="1" applyNumberFormat="1" applyFont="1"/>
    <xf numFmtId="0" fontId="6" fillId="0" borderId="0" xfId="1" applyFont="1"/>
    <xf numFmtId="0" fontId="3" fillId="0" borderId="0" xfId="1" applyFont="1"/>
    <xf numFmtId="0" fontId="2" fillId="0" borderId="0" xfId="1" applyFont="1"/>
    <xf numFmtId="0" fontId="2" fillId="2" borderId="2" xfId="1" applyFont="1" applyFill="1" applyBorder="1"/>
    <xf numFmtId="0" fontId="2" fillId="2" borderId="4" xfId="1" applyFont="1" applyFill="1" applyBorder="1"/>
    <xf numFmtId="4" fontId="5" fillId="0" borderId="5" xfId="1" applyNumberFormat="1" applyFont="1" applyFill="1" applyBorder="1" applyAlignment="1" applyProtection="1">
      <alignment vertical="center"/>
      <protection locked="0"/>
    </xf>
    <xf numFmtId="4" fontId="8" fillId="3" borderId="5" xfId="1" applyNumberFormat="1" applyFont="1" applyFill="1" applyBorder="1" applyAlignment="1">
      <alignment horizontal="right" wrapText="1"/>
    </xf>
    <xf numFmtId="4" fontId="9" fillId="0" borderId="5" xfId="1" applyNumberFormat="1" applyFont="1" applyFill="1" applyBorder="1" applyAlignment="1">
      <alignment vertical="center"/>
    </xf>
    <xf numFmtId="4" fontId="6" fillId="0" borderId="5" xfId="1" applyNumberFormat="1" applyFont="1" applyFill="1" applyBorder="1" applyAlignment="1" applyProtection="1">
      <alignment vertical="center"/>
      <protection locked="0"/>
    </xf>
    <xf numFmtId="4" fontId="9" fillId="3" borderId="5" xfId="1" applyNumberFormat="1" applyFont="1" applyFill="1" applyBorder="1" applyAlignment="1">
      <alignment vertical="center"/>
    </xf>
    <xf numFmtId="4" fontId="9" fillId="3" borderId="5" xfId="1" applyNumberFormat="1" applyFont="1" applyFill="1" applyBorder="1" applyAlignment="1">
      <alignment horizontal="right" wrapText="1"/>
    </xf>
    <xf numFmtId="10" fontId="11" fillId="0" borderId="5" xfId="1" applyNumberFormat="1" applyFont="1" applyFill="1" applyBorder="1" applyAlignment="1">
      <alignment vertical="center"/>
    </xf>
    <xf numFmtId="10" fontId="11" fillId="3" borderId="5" xfId="1" applyNumberFormat="1" applyFont="1" applyFill="1" applyBorder="1" applyAlignment="1">
      <alignment vertical="center"/>
    </xf>
    <xf numFmtId="174" fontId="11" fillId="3" borderId="5" xfId="1" applyNumberFormat="1" applyFont="1" applyFill="1" applyBorder="1" applyAlignment="1">
      <alignment horizontal="right" wrapText="1"/>
    </xf>
    <xf numFmtId="4" fontId="10" fillId="0" borderId="5" xfId="1" applyNumberFormat="1" applyFont="1" applyFill="1" applyBorder="1" applyAlignment="1" applyProtection="1">
      <alignment vertical="center"/>
      <protection locked="0"/>
    </xf>
    <xf numFmtId="4" fontId="11" fillId="3" borderId="5" xfId="1" applyNumberFormat="1" applyFont="1" applyFill="1" applyBorder="1" applyAlignment="1">
      <alignment horizontal="right" wrapText="1"/>
    </xf>
    <xf numFmtId="4" fontId="11" fillId="3" borderId="6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/>
    </xf>
    <xf numFmtId="4" fontId="8" fillId="3" borderId="6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horizontal="left"/>
    </xf>
    <xf numFmtId="0" fontId="6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2" fontId="9" fillId="0" borderId="5" xfId="1" applyNumberFormat="1" applyFont="1" applyFill="1" applyBorder="1"/>
    <xf numFmtId="2" fontId="9" fillId="0" borderId="5" xfId="1" applyNumberFormat="1" applyFont="1" applyFill="1" applyBorder="1" applyProtection="1">
      <protection locked="0"/>
    </xf>
    <xf numFmtId="2" fontId="9" fillId="3" borderId="5" xfId="1" applyNumberFormat="1" applyFont="1" applyFill="1" applyBorder="1" applyAlignment="1">
      <alignment vertical="center"/>
    </xf>
    <xf numFmtId="2" fontId="11" fillId="0" borderId="5" xfId="1" applyNumberFormat="1" applyFont="1" applyFill="1" applyBorder="1"/>
    <xf numFmtId="2" fontId="10" fillId="0" borderId="5" xfId="1" applyNumberFormat="1" applyFont="1" applyFill="1" applyBorder="1" applyProtection="1">
      <protection locked="0"/>
    </xf>
    <xf numFmtId="2" fontId="11" fillId="3" borderId="5" xfId="1" applyNumberFormat="1" applyFont="1" applyFill="1" applyBorder="1" applyAlignment="1">
      <alignment vertical="center"/>
    </xf>
    <xf numFmtId="2" fontId="6" fillId="0" borderId="5" xfId="1" applyNumberFormat="1" applyFont="1" applyFill="1" applyBorder="1" applyProtection="1">
      <protection locked="0"/>
    </xf>
    <xf numFmtId="0" fontId="10" fillId="0" borderId="5" xfId="1" applyFont="1" applyBorder="1" applyAlignment="1" applyProtection="1">
      <alignment vertical="center" wrapText="1"/>
    </xf>
    <xf numFmtId="0" fontId="5" fillId="0" borderId="5" xfId="1" applyFont="1" applyBorder="1" applyAlignment="1">
      <alignment vertical="center"/>
    </xf>
    <xf numFmtId="2" fontId="8" fillId="0" borderId="5" xfId="1" applyNumberFormat="1" applyFont="1" applyFill="1" applyBorder="1"/>
    <xf numFmtId="2" fontId="8" fillId="3" borderId="5" xfId="1" applyNumberFormat="1" applyFont="1" applyFill="1" applyBorder="1" applyAlignment="1">
      <alignment vertical="center"/>
    </xf>
    <xf numFmtId="2" fontId="8" fillId="3" borderId="5" xfId="1" applyNumberFormat="1" applyFont="1" applyFill="1" applyBorder="1"/>
    <xf numFmtId="2" fontId="8" fillId="0" borderId="5" xfId="1" applyNumberFormat="1" applyFont="1" applyFill="1" applyBorder="1" applyProtection="1">
      <protection locked="0"/>
    </xf>
    <xf numFmtId="2" fontId="5" fillId="0" borderId="5" xfId="1" applyNumberFormat="1" applyFont="1" applyFill="1" applyBorder="1" applyProtection="1">
      <protection locked="0"/>
    </xf>
    <xf numFmtId="4" fontId="8" fillId="0" borderId="5" xfId="1" applyNumberFormat="1" applyFont="1" applyFill="1" applyBorder="1" applyProtection="1">
      <protection locked="0"/>
    </xf>
    <xf numFmtId="2" fontId="8" fillId="0" borderId="5" xfId="1" applyNumberFormat="1" applyFont="1" applyFill="1" applyBorder="1" applyAlignment="1">
      <alignment vertical="center"/>
    </xf>
    <xf numFmtId="2" fontId="11" fillId="0" borderId="5" xfId="1" applyNumberFormat="1" applyFont="1" applyFill="1" applyBorder="1" applyAlignment="1">
      <alignment vertical="center"/>
    </xf>
    <xf numFmtId="0" fontId="6" fillId="0" borderId="0" xfId="1" applyFont="1" applyFill="1"/>
    <xf numFmtId="0" fontId="6" fillId="3" borderId="7" xfId="1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</cellXfs>
  <cellStyles count="147">
    <cellStyle name="]_x000d__x000a_Zoomed=1_x000d__x000a_Row=0_x000d__x000a_Column=0_x000d__x000a_Height=0_x000d__x000a_Width=0_x000d__x000a_FontName=FoxFont_x000d__x000a_FontStyle=0_x000d__x000a_FontSize=9_x000d__x000a_PrtFontName=FoxPrin" xfId="2"/>
    <cellStyle name="__Металлургический дивизион - формы v1.2" xfId="3"/>
    <cellStyle name="__Металлургический дивизион v1.3" xfId="4"/>
    <cellStyle name="__Штабквартира - формы v1.1" xfId="5"/>
    <cellStyle name="_горн" xfId="6"/>
    <cellStyle name="_кокс" xfId="7"/>
    <cellStyle name="_Коксоугольный дивизион - формы MR - v2 0" xfId="8"/>
    <cellStyle name="_Коксоугольный дивизион - формы MR - v2.0" xfId="9"/>
    <cellStyle name="_мет" xfId="10"/>
    <cellStyle name="_ШтабКвартира - формы MR - v3.0" xfId="11"/>
    <cellStyle name="_ШтабКвартира - формы MR - v5 0" xfId="12"/>
    <cellStyle name="1Normal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1" xfId="65"/>
    <cellStyle name="Hyperlink2" xfId="66"/>
    <cellStyle name="Hyperlink3" xfId="67"/>
    <cellStyle name="Input" xfId="68"/>
    <cellStyle name="Linked Cell" xfId="69"/>
    <cellStyle name="Millares [0]_CARAT SAPIC" xfId="70"/>
    <cellStyle name="Millares_CARAT SAPIC" xfId="71"/>
    <cellStyle name="Moneda [0]_CARAT SAPIC" xfId="72"/>
    <cellStyle name="Moneda_CARAT SAPIC" xfId="73"/>
    <cellStyle name="Neutral" xfId="74"/>
    <cellStyle name="Norma11l" xfId="75"/>
    <cellStyle name="Normal 2" xfId="76"/>
    <cellStyle name="Normal 2 2" xfId="77"/>
    <cellStyle name="Normal 2_БВП" xfId="78"/>
    <cellStyle name="Normal 3" xfId="79"/>
    <cellStyle name="Normal_Bankruptcy indicators" xfId="80"/>
    <cellStyle name="Note" xfId="81"/>
    <cellStyle name="Output" xfId="82"/>
    <cellStyle name="Porcentual_PROVBRID (2)" xfId="83"/>
    <cellStyle name="Style 1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Ввод  2" xfId="94"/>
    <cellStyle name="Вывод 2" xfId="95"/>
    <cellStyle name="Вычисление 2" xfId="96"/>
    <cellStyle name="Гиперссылка 4" xfId="97"/>
    <cellStyle name="Денежный 2" xfId="98"/>
    <cellStyle name="Денежный 2 2" xfId="99"/>
    <cellStyle name="Денежный 3" xfId="100"/>
    <cellStyle name="Заголовок 1 2" xfId="101"/>
    <cellStyle name="Заголовок 2 2" xfId="102"/>
    <cellStyle name="Заголовок 3 2" xfId="103"/>
    <cellStyle name="Заголовок 4 2" xfId="104"/>
    <cellStyle name="Итог 2" xfId="105"/>
    <cellStyle name="Контрольная ячейка 2" xfId="106"/>
    <cellStyle name="Название 2" xfId="107"/>
    <cellStyle name="Нейтральный 2" xfId="108"/>
    <cellStyle name="Обычный" xfId="0" builtinId="0"/>
    <cellStyle name="Обычный 10" xfId="109"/>
    <cellStyle name="Обычный 16" xfId="110"/>
    <cellStyle name="Обычный 2" xfId="1"/>
    <cellStyle name="Обычный 2 2" xfId="111"/>
    <cellStyle name="Обычный 2 2 2" xfId="112"/>
    <cellStyle name="Обычный 2 2_Светлозерское 2012" xfId="113"/>
    <cellStyle name="Обычный 2 3" xfId="114"/>
    <cellStyle name="Обычный 2 3 2" xfId="115"/>
    <cellStyle name="Обычный 2_Индексы к протокол 59,61 Вин район" xfId="116"/>
    <cellStyle name="Обычный 3" xfId="117"/>
    <cellStyle name="Обычный 3 2" xfId="118"/>
    <cellStyle name="Обычный 3_Индексы к протокол 59,61 Вин район" xfId="119"/>
    <cellStyle name="Обычный 4" xfId="120"/>
    <cellStyle name="Обычный 5" xfId="121"/>
    <cellStyle name="Обычный 6" xfId="122"/>
    <cellStyle name="Обычный 7" xfId="123"/>
    <cellStyle name="Обычный 8" xfId="124"/>
    <cellStyle name="Обычный 9" xfId="125"/>
    <cellStyle name="Плохой 2" xfId="126"/>
    <cellStyle name="Пояснение 2" xfId="127"/>
    <cellStyle name="Примечание 2" xfId="128"/>
    <cellStyle name="Процентный 2" xfId="129"/>
    <cellStyle name="Процентный 2 2" xfId="130"/>
    <cellStyle name="Процентный 2 3" xfId="131"/>
    <cellStyle name="Процентный 3" xfId="132"/>
    <cellStyle name="Процентный 3 2" xfId="133"/>
    <cellStyle name="Процентный 4" xfId="134"/>
    <cellStyle name="Процентный 5" xfId="135"/>
    <cellStyle name="Процентный 6" xfId="136"/>
    <cellStyle name="Связанная ячейка 2" xfId="137"/>
    <cellStyle name="Текст предупреждения 2" xfId="138"/>
    <cellStyle name="Тысячи [0]_Chart1 (Sales &amp; Costs)" xfId="139"/>
    <cellStyle name="Тысячи_Chart1 (Sales &amp; Costs)" xfId="140"/>
    <cellStyle name="Финансовый 2" xfId="141"/>
    <cellStyle name="Финансовый 2 2" xfId="142"/>
    <cellStyle name="Финансовый 2_Тариф для  ООО Управдом-сервис Борки 2014 на коллегию2" xfId="143"/>
    <cellStyle name="Финансовый 3" xfId="144"/>
    <cellStyle name="Финансовый 4" xfId="145"/>
    <cellStyle name="Хороший 2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86;&#1082;&#1091;&#1084;&#1077;&#1085;&#1090;&#1099;%202017%20&#1075;&#1086;&#1076;\&#1060;&#1061;&#1044;\&#1055;&#1051;&#1040;&#1053;,%20&#1060;&#1040;&#1050;&#1058;,%20&#1060;&#1061;&#1044;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,%20&#1060;&#1040;&#1050;&#1058;,%20&#1060;&#1061;&#1044;,%20&#1055;&#1056;&#1054;&#1048;&#1047;&#1042;.%20&#1055;&#1056;&#1054;&#1043;&#1056;.,%20&#1058;&#1040;&#1056;&#1048;&#1060;&#1067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86;&#1082;&#1091;&#1084;&#1077;&#1085;&#1090;&#1099;%202016%20&#1075;&#1086;&#1076;\&#1060;&#1061;&#1044;\&#1055;&#1051;&#1040;&#1053;,%20&#1060;&#1040;&#1050;&#1058;,%20&#1060;&#1061;&#1044;,%20&#1090;&#1072;&#1088;&#1080;&#1092;&#1099;,%20&#1087;&#1088;&#1086;&#1080;&#1079;&#1074;.%20&#1087;&#1088;&#1086;&#1075;&#1088;.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Temp\XPgrpwise\OSK_budg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АКТИЧЕСКАЯ СЕБЕСТ. СТОКИ 2017"/>
      <sheetName val="ПОЛНАЯ СЕБЕСТОИМОСТЬ СТОКИ 2017"/>
      <sheetName val="ФАКТИЧЕСКАЯ СЕБЕСТ ВОДА 2017"/>
      <sheetName val="ПОЛНАЯ СЕБЕСТОИМОСТЬ ВОДА 2017"/>
      <sheetName val="Текущий ремонт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Произв. прогр. Стоки (СВОД)"/>
      <sheetName val="Произв. прогр. Стоки"/>
      <sheetName val="Произв. прогр. Вода (СВОД)"/>
      <sheetName val="Произв. прогр. Вода"/>
      <sheetName val="Тариф тех.вода 2016-2017 ПЛАН"/>
      <sheetName val="Тариф вода 2016-2017 ПЛАН"/>
      <sheetName val="ВОДА (СВОД) 2016-2017"/>
      <sheetName val="Тариф очистка 2016-2017 ПЛАН"/>
      <sheetName val="Тариф стоки 2016-2017 ПЛАН"/>
      <sheetName val="СТОКИ (СВОД) 2016-2017"/>
      <sheetName val="объемы"/>
      <sheetName val="объемы черн"/>
      <sheetName val="вода"/>
      <sheetName val="стоки"/>
      <sheetName val="электр 2017-2018"/>
      <sheetName val="электр"/>
      <sheetName val="ХР"/>
      <sheetName val="Аморт"/>
      <sheetName val="ЗП"/>
      <sheetName val="ЗП с факт 3 кв. 2015"/>
      <sheetName val="ЗП среднемес"/>
      <sheetName val="цех вода"/>
      <sheetName val="цех стоки"/>
      <sheetName val="ОХР "/>
      <sheetName val=" текРемвода 2016"/>
      <sheetName val="  текРемстоки 2016"/>
      <sheetName val="Кап Рем"/>
      <sheetName val="кап влож"/>
      <sheetName val="Ремонт вода 2016"/>
      <sheetName val="Ремонт стоки 2016"/>
      <sheetName val="Резерв ДЗ"/>
      <sheetName val="Выпадающ15-16"/>
      <sheetName val="транс"/>
      <sheetName val="вод.налог"/>
      <sheetName val="налог на имущ"/>
      <sheetName val="Тариф вода 2016-2018"/>
      <sheetName val="Тариф тех вода 2016-2018"/>
      <sheetName val="Тариф стоки 2016-2018"/>
      <sheetName val="Тариф очистка 2016-2018"/>
      <sheetName val="расчет тарифов "/>
      <sheetName val="Лист2"/>
      <sheetName val="Выпадающ"/>
      <sheetName val="Ремонт вода 2015"/>
      <sheetName val="Ремонт стоки 2015"/>
      <sheetName val="платежка с ИП"/>
      <sheetName val="Лист1"/>
    </sheetNames>
    <sheetDataSet>
      <sheetData sheetId="0"/>
      <sheetData sheetId="1">
        <row r="7">
          <cell r="C7">
            <v>274.05</v>
          </cell>
          <cell r="D7">
            <v>241.64</v>
          </cell>
          <cell r="E7">
            <v>365.25</v>
          </cell>
        </row>
        <row r="8">
          <cell r="C8">
            <v>257.02000000000004</v>
          </cell>
          <cell r="D8">
            <v>271.67999999999995</v>
          </cell>
          <cell r="E8">
            <v>261.83000000000004</v>
          </cell>
          <cell r="H8">
            <v>285.02999999999997</v>
          </cell>
          <cell r="I8">
            <v>0</v>
          </cell>
          <cell r="J8">
            <v>0</v>
          </cell>
          <cell r="P8">
            <v>0</v>
          </cell>
          <cell r="Q8">
            <v>0</v>
          </cell>
          <cell r="R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194.83</v>
          </cell>
          <cell r="D9">
            <v>199.7</v>
          </cell>
          <cell r="E9">
            <v>197.02</v>
          </cell>
          <cell r="H9">
            <v>219.04</v>
          </cell>
        </row>
        <row r="10">
          <cell r="C10">
            <v>0.31</v>
          </cell>
          <cell r="D10">
            <v>0.32</v>
          </cell>
          <cell r="E10">
            <v>3.77</v>
          </cell>
          <cell r="H10">
            <v>0.43</v>
          </cell>
        </row>
        <row r="11">
          <cell r="C11">
            <v>61.88</v>
          </cell>
          <cell r="D11">
            <v>71.66</v>
          </cell>
          <cell r="E11">
            <v>61.04</v>
          </cell>
          <cell r="H11">
            <v>65.56</v>
          </cell>
        </row>
        <row r="144">
          <cell r="C144">
            <v>927.85</v>
          </cell>
          <cell r="D144">
            <v>811.47</v>
          </cell>
          <cell r="E144">
            <v>932.88</v>
          </cell>
          <cell r="H144">
            <v>0</v>
          </cell>
          <cell r="I144">
            <v>0</v>
          </cell>
          <cell r="J144">
            <v>0</v>
          </cell>
          <cell r="P144">
            <v>0</v>
          </cell>
          <cell r="Q144">
            <v>0</v>
          </cell>
          <cell r="R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C145">
            <v>420.93</v>
          </cell>
          <cell r="D145">
            <v>420.93</v>
          </cell>
          <cell r="E145">
            <v>420.93</v>
          </cell>
          <cell r="H145">
            <v>0</v>
          </cell>
          <cell r="I145">
            <v>0</v>
          </cell>
          <cell r="J145">
            <v>0</v>
          </cell>
          <cell r="P145">
            <v>0</v>
          </cell>
          <cell r="Q145">
            <v>0</v>
          </cell>
          <cell r="R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P146">
            <v>0</v>
          </cell>
          <cell r="Q146">
            <v>0</v>
          </cell>
          <cell r="R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C147">
            <v>31.4</v>
          </cell>
          <cell r="D147">
            <v>28.26</v>
          </cell>
          <cell r="E147">
            <v>20.149999999999999</v>
          </cell>
          <cell r="H147">
            <v>0</v>
          </cell>
          <cell r="I147">
            <v>0</v>
          </cell>
          <cell r="J147">
            <v>0</v>
          </cell>
          <cell r="P147">
            <v>0</v>
          </cell>
          <cell r="Q147">
            <v>0</v>
          </cell>
          <cell r="R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C148">
            <v>62.97</v>
          </cell>
          <cell r="D148">
            <v>43.569999999999993</v>
          </cell>
          <cell r="E148">
            <v>65.55</v>
          </cell>
          <cell r="H148">
            <v>0</v>
          </cell>
          <cell r="I148">
            <v>0</v>
          </cell>
          <cell r="J148">
            <v>0</v>
          </cell>
          <cell r="P148">
            <v>0</v>
          </cell>
          <cell r="Q148">
            <v>0</v>
          </cell>
          <cell r="R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C149">
            <v>2616.17</v>
          </cell>
          <cell r="D149">
            <v>2191.8900000000003</v>
          </cell>
          <cell r="E149">
            <v>2835.7299999999996</v>
          </cell>
          <cell r="H149">
            <v>0</v>
          </cell>
          <cell r="I149">
            <v>0</v>
          </cell>
          <cell r="J149">
            <v>0</v>
          </cell>
          <cell r="P149">
            <v>0</v>
          </cell>
          <cell r="Q149">
            <v>0</v>
          </cell>
          <cell r="R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C150">
            <v>788.68</v>
          </cell>
          <cell r="D150">
            <v>659.08999999999992</v>
          </cell>
          <cell r="E150">
            <v>847.37</v>
          </cell>
          <cell r="H150">
            <v>0</v>
          </cell>
          <cell r="I150">
            <v>0</v>
          </cell>
          <cell r="J150">
            <v>0</v>
          </cell>
          <cell r="P150">
            <v>0</v>
          </cell>
          <cell r="Q150">
            <v>0</v>
          </cell>
          <cell r="R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C151">
            <v>0.30146358990432576</v>
          </cell>
          <cell r="D151">
            <v>0.3006948341385744</v>
          </cell>
          <cell r="E151">
            <v>0.29881899898791497</v>
          </cell>
          <cell r="H151" t="e">
            <v>#DIV/0!</v>
          </cell>
          <cell r="I151" t="e">
            <v>#DIV/0!</v>
          </cell>
          <cell r="J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C152">
            <v>943.18000000000006</v>
          </cell>
          <cell r="D152">
            <v>788.71</v>
          </cell>
          <cell r="E152">
            <v>855.27</v>
          </cell>
          <cell r="H152">
            <v>0</v>
          </cell>
          <cell r="I152">
            <v>0</v>
          </cell>
          <cell r="J152">
            <v>0</v>
          </cell>
          <cell r="P152">
            <v>0</v>
          </cell>
          <cell r="Q152">
            <v>0</v>
          </cell>
          <cell r="R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C153">
            <v>527.91999999999996</v>
          </cell>
          <cell r="D153">
            <v>402.18</v>
          </cell>
          <cell r="E153">
            <v>361.42999999999995</v>
          </cell>
          <cell r="H153">
            <v>0</v>
          </cell>
          <cell r="I153">
            <v>0</v>
          </cell>
          <cell r="J153">
            <v>0</v>
          </cell>
          <cell r="P153">
            <v>0</v>
          </cell>
          <cell r="Q153">
            <v>0</v>
          </cell>
          <cell r="R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C154">
            <v>159.41</v>
          </cell>
          <cell r="D154">
            <v>121.42</v>
          </cell>
          <cell r="E154">
            <v>109.11000000000001</v>
          </cell>
          <cell r="H154">
            <v>0</v>
          </cell>
          <cell r="I154">
            <v>0</v>
          </cell>
          <cell r="J154">
            <v>0</v>
          </cell>
          <cell r="P154">
            <v>0</v>
          </cell>
          <cell r="Q154">
            <v>0</v>
          </cell>
          <cell r="R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C155">
            <v>57.09</v>
          </cell>
          <cell r="D155">
            <v>52.58</v>
          </cell>
          <cell r="E155">
            <v>63</v>
          </cell>
          <cell r="H155">
            <v>0</v>
          </cell>
          <cell r="I155">
            <v>0</v>
          </cell>
          <cell r="J155">
            <v>0</v>
          </cell>
          <cell r="P155">
            <v>0</v>
          </cell>
          <cell r="Q155">
            <v>0</v>
          </cell>
          <cell r="R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C156">
            <v>198.7600000000001</v>
          </cell>
          <cell r="D156">
            <v>212.53000000000003</v>
          </cell>
          <cell r="E156">
            <v>321.73</v>
          </cell>
          <cell r="H156">
            <v>0</v>
          </cell>
          <cell r="I156">
            <v>0</v>
          </cell>
          <cell r="J156">
            <v>0</v>
          </cell>
          <cell r="P156">
            <v>0</v>
          </cell>
          <cell r="Q156">
            <v>0</v>
          </cell>
          <cell r="R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C157">
            <v>0</v>
          </cell>
          <cell r="D157">
            <v>0</v>
          </cell>
          <cell r="E157">
            <v>10.78</v>
          </cell>
          <cell r="H157">
            <v>0</v>
          </cell>
          <cell r="I157">
            <v>0</v>
          </cell>
          <cell r="J157">
            <v>0</v>
          </cell>
          <cell r="P157">
            <v>0</v>
          </cell>
          <cell r="Q157">
            <v>0</v>
          </cell>
          <cell r="R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H158">
            <v>0</v>
          </cell>
          <cell r="I158">
            <v>0</v>
          </cell>
          <cell r="J158">
            <v>0</v>
          </cell>
          <cell r="P158">
            <v>0</v>
          </cell>
          <cell r="Q158">
            <v>0</v>
          </cell>
          <cell r="R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C159">
            <v>0</v>
          </cell>
          <cell r="D159">
            <v>0</v>
          </cell>
          <cell r="E159">
            <v>10.78</v>
          </cell>
          <cell r="H159">
            <v>0</v>
          </cell>
          <cell r="I159">
            <v>0</v>
          </cell>
          <cell r="J159">
            <v>0</v>
          </cell>
          <cell r="P159">
            <v>0</v>
          </cell>
          <cell r="Q159">
            <v>0</v>
          </cell>
          <cell r="R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0</v>
          </cell>
          <cell r="J160">
            <v>0</v>
          </cell>
          <cell r="P160">
            <v>0</v>
          </cell>
          <cell r="Q160">
            <v>0</v>
          </cell>
          <cell r="R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C161">
            <v>816.62999999999988</v>
          </cell>
          <cell r="D161">
            <v>784.6400000000001</v>
          </cell>
          <cell r="E161">
            <v>816.0200000000001</v>
          </cell>
          <cell r="H161">
            <v>0</v>
          </cell>
          <cell r="I161">
            <v>0</v>
          </cell>
          <cell r="J161">
            <v>0</v>
          </cell>
          <cell r="P161">
            <v>0</v>
          </cell>
          <cell r="Q161">
            <v>0</v>
          </cell>
          <cell r="R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C162">
            <v>549.51</v>
          </cell>
          <cell r="D162">
            <v>528.70000000000005</v>
          </cell>
          <cell r="E162">
            <v>542.70000000000005</v>
          </cell>
          <cell r="H162">
            <v>0</v>
          </cell>
          <cell r="I162">
            <v>0</v>
          </cell>
          <cell r="J162">
            <v>0</v>
          </cell>
          <cell r="P162">
            <v>0</v>
          </cell>
          <cell r="Q162">
            <v>0</v>
          </cell>
          <cell r="R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C163">
            <v>165.46</v>
          </cell>
          <cell r="D163">
            <v>158.62</v>
          </cell>
          <cell r="E163">
            <v>163.37</v>
          </cell>
          <cell r="H163">
            <v>0</v>
          </cell>
          <cell r="I163">
            <v>0</v>
          </cell>
          <cell r="J163">
            <v>0</v>
          </cell>
          <cell r="P163">
            <v>0</v>
          </cell>
          <cell r="Q163">
            <v>0</v>
          </cell>
          <cell r="R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C164">
            <v>0.01</v>
          </cell>
          <cell r="D164">
            <v>0.01</v>
          </cell>
          <cell r="E164">
            <v>0.02</v>
          </cell>
          <cell r="H164">
            <v>0</v>
          </cell>
          <cell r="I164">
            <v>0</v>
          </cell>
          <cell r="J164">
            <v>0</v>
          </cell>
          <cell r="P164">
            <v>0</v>
          </cell>
          <cell r="Q164">
            <v>0</v>
          </cell>
          <cell r="R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C165">
            <v>7.8</v>
          </cell>
          <cell r="D165">
            <v>6.35</v>
          </cell>
          <cell r="E165">
            <v>6.08</v>
          </cell>
          <cell r="H165">
            <v>0</v>
          </cell>
          <cell r="I165">
            <v>0</v>
          </cell>
          <cell r="J165">
            <v>0</v>
          </cell>
          <cell r="P165">
            <v>0</v>
          </cell>
          <cell r="Q165">
            <v>0</v>
          </cell>
          <cell r="R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C166">
            <v>4.8099999999999996</v>
          </cell>
          <cell r="D166">
            <v>4.45</v>
          </cell>
          <cell r="E166">
            <v>4.76</v>
          </cell>
          <cell r="H166">
            <v>0</v>
          </cell>
          <cell r="I166">
            <v>0</v>
          </cell>
          <cell r="J166">
            <v>0</v>
          </cell>
          <cell r="P166">
            <v>0</v>
          </cell>
          <cell r="Q166">
            <v>0</v>
          </cell>
          <cell r="R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C167">
            <v>89.04</v>
          </cell>
          <cell r="D167">
            <v>86.51</v>
          </cell>
          <cell r="E167">
            <v>99.09</v>
          </cell>
          <cell r="H167">
            <v>0</v>
          </cell>
          <cell r="I167">
            <v>0</v>
          </cell>
          <cell r="J167">
            <v>0</v>
          </cell>
          <cell r="P167">
            <v>0</v>
          </cell>
          <cell r="Q167">
            <v>0</v>
          </cell>
          <cell r="R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H168">
            <v>0</v>
          </cell>
          <cell r="I168">
            <v>0</v>
          </cell>
          <cell r="J168">
            <v>0</v>
          </cell>
          <cell r="P168">
            <v>0</v>
          </cell>
          <cell r="Q168">
            <v>0</v>
          </cell>
          <cell r="R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H169">
            <v>0</v>
          </cell>
          <cell r="I169">
            <v>0</v>
          </cell>
          <cell r="J169">
            <v>0</v>
          </cell>
          <cell r="P169">
            <v>0</v>
          </cell>
          <cell r="Q169">
            <v>0</v>
          </cell>
          <cell r="R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H170">
            <v>0</v>
          </cell>
          <cell r="I170">
            <v>0</v>
          </cell>
          <cell r="J170">
            <v>0</v>
          </cell>
          <cell r="P170">
            <v>0</v>
          </cell>
          <cell r="Q170">
            <v>0</v>
          </cell>
          <cell r="R170">
            <v>0</v>
          </cell>
          <cell r="X170">
            <v>0</v>
          </cell>
          <cell r="Y170">
            <v>0</v>
          </cell>
          <cell r="Z170">
            <v>0</v>
          </cell>
        </row>
      </sheetData>
      <sheetData sheetId="2"/>
      <sheetData sheetId="3">
        <row r="163">
          <cell r="C163">
            <v>508.25</v>
          </cell>
          <cell r="D163">
            <v>454.69</v>
          </cell>
          <cell r="E163">
            <v>498.41199999999998</v>
          </cell>
          <cell r="H163">
            <v>0</v>
          </cell>
          <cell r="I163">
            <v>0</v>
          </cell>
          <cell r="J163">
            <v>0</v>
          </cell>
          <cell r="P163">
            <v>0</v>
          </cell>
          <cell r="Q163">
            <v>0</v>
          </cell>
          <cell r="R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C164">
            <v>37.540999999999997</v>
          </cell>
          <cell r="D164">
            <v>38.46</v>
          </cell>
          <cell r="E164">
            <v>38.691000000000003</v>
          </cell>
          <cell r="H164">
            <v>0</v>
          </cell>
          <cell r="I164">
            <v>0</v>
          </cell>
          <cell r="J164">
            <v>0</v>
          </cell>
          <cell r="P164">
            <v>0</v>
          </cell>
          <cell r="Q164">
            <v>0</v>
          </cell>
          <cell r="R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C165">
            <v>7.386325627151992E-2</v>
          </cell>
          <cell r="D165">
            <v>8.4585101937583854E-2</v>
          </cell>
          <cell r="E165">
            <v>7.7628548269303321E-2</v>
          </cell>
          <cell r="H165" t="e">
            <v>#DIV/0!</v>
          </cell>
          <cell r="I165" t="e">
            <v>#DIV/0!</v>
          </cell>
          <cell r="J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C166">
            <v>470.709</v>
          </cell>
          <cell r="D166">
            <v>416.23</v>
          </cell>
          <cell r="E166">
            <v>459.721</v>
          </cell>
          <cell r="H166">
            <v>0</v>
          </cell>
          <cell r="I166">
            <v>0</v>
          </cell>
          <cell r="J166">
            <v>0</v>
          </cell>
          <cell r="P166">
            <v>0</v>
          </cell>
          <cell r="Q166">
            <v>0</v>
          </cell>
          <cell r="R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C167">
            <v>172.99900000000002</v>
          </cell>
          <cell r="D167">
            <v>102.49000000000007</v>
          </cell>
          <cell r="E167">
            <v>158.81100000000004</v>
          </cell>
          <cell r="H167">
            <v>-332.07</v>
          </cell>
          <cell r="I167">
            <v>0</v>
          </cell>
          <cell r="J167">
            <v>0</v>
          </cell>
          <cell r="P167">
            <v>0</v>
          </cell>
          <cell r="Q167">
            <v>0</v>
          </cell>
          <cell r="R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C168">
            <v>0.36752855798380746</v>
          </cell>
          <cell r="D168">
            <v>0.24623405328784581</v>
          </cell>
          <cell r="E168">
            <v>0.34545082778467817</v>
          </cell>
          <cell r="H168" t="e">
            <v>#DIV/0!</v>
          </cell>
          <cell r="I168" t="e">
            <v>#DIV/0!</v>
          </cell>
          <cell r="J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C169">
            <v>297.70999999999998</v>
          </cell>
          <cell r="D169">
            <v>313.73999999999995</v>
          </cell>
          <cell r="E169">
            <v>300.90999999999997</v>
          </cell>
          <cell r="H169">
            <v>332.07</v>
          </cell>
          <cell r="I169">
            <v>0</v>
          </cell>
          <cell r="J169">
            <v>0</v>
          </cell>
          <cell r="P169">
            <v>0</v>
          </cell>
          <cell r="Q169">
            <v>0</v>
          </cell>
          <cell r="R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C170">
            <v>191.23</v>
          </cell>
          <cell r="D170">
            <v>200.57</v>
          </cell>
          <cell r="E170">
            <v>200.87</v>
          </cell>
          <cell r="H170">
            <v>226.93</v>
          </cell>
          <cell r="I170">
            <v>0</v>
          </cell>
          <cell r="J170">
            <v>0</v>
          </cell>
          <cell r="P170">
            <v>0</v>
          </cell>
          <cell r="Q170">
            <v>0</v>
          </cell>
          <cell r="R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C171">
            <v>77.11</v>
          </cell>
          <cell r="D171">
            <v>83.58</v>
          </cell>
          <cell r="E171">
            <v>73.459999999999994</v>
          </cell>
          <cell r="H171">
            <v>76.84</v>
          </cell>
          <cell r="I171">
            <v>0</v>
          </cell>
          <cell r="J171">
            <v>0</v>
          </cell>
          <cell r="P171">
            <v>0</v>
          </cell>
          <cell r="Q171">
            <v>0</v>
          </cell>
          <cell r="R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C172">
            <v>0.27</v>
          </cell>
          <cell r="D172">
            <v>0.25</v>
          </cell>
          <cell r="E172">
            <v>0.15</v>
          </cell>
          <cell r="H172">
            <v>0.18</v>
          </cell>
          <cell r="I172">
            <v>0</v>
          </cell>
          <cell r="J172">
            <v>0</v>
          </cell>
          <cell r="P172">
            <v>0</v>
          </cell>
          <cell r="Q172">
            <v>0</v>
          </cell>
          <cell r="R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C173">
            <v>29.37</v>
          </cell>
          <cell r="D173">
            <v>29.59</v>
          </cell>
          <cell r="E173">
            <v>26.58</v>
          </cell>
          <cell r="H173">
            <v>28.3</v>
          </cell>
          <cell r="I173">
            <v>0</v>
          </cell>
          <cell r="J173">
            <v>0</v>
          </cell>
          <cell r="P173">
            <v>0</v>
          </cell>
          <cell r="Q173">
            <v>0</v>
          </cell>
          <cell r="R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C174">
            <v>29.37</v>
          </cell>
          <cell r="D174">
            <v>29.59</v>
          </cell>
          <cell r="E174">
            <v>26.58</v>
          </cell>
          <cell r="H174">
            <v>28.3</v>
          </cell>
          <cell r="I174">
            <v>0</v>
          </cell>
          <cell r="J174">
            <v>0</v>
          </cell>
          <cell r="P174">
            <v>0</v>
          </cell>
          <cell r="Q174">
            <v>0</v>
          </cell>
          <cell r="R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H175">
            <v>0</v>
          </cell>
          <cell r="I175">
            <v>0</v>
          </cell>
          <cell r="J175">
            <v>0</v>
          </cell>
          <cell r="P175">
            <v>0</v>
          </cell>
          <cell r="Q175">
            <v>0</v>
          </cell>
          <cell r="R175">
            <v>0</v>
          </cell>
          <cell r="X175">
            <v>0</v>
          </cell>
          <cell r="Y175">
            <v>0</v>
          </cell>
          <cell r="Z175">
            <v>0</v>
          </cell>
        </row>
        <row r="180">
          <cell r="C180">
            <v>906.26</v>
          </cell>
          <cell r="D180">
            <v>770.47</v>
          </cell>
          <cell r="E180">
            <v>878.01</v>
          </cell>
          <cell r="H180">
            <v>0</v>
          </cell>
          <cell r="I180">
            <v>0</v>
          </cell>
          <cell r="J180">
            <v>0</v>
          </cell>
          <cell r="P180">
            <v>0</v>
          </cell>
          <cell r="Q180">
            <v>0</v>
          </cell>
          <cell r="R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C181">
            <v>748.98</v>
          </cell>
          <cell r="D181">
            <v>748.98</v>
          </cell>
          <cell r="E181">
            <v>748.81</v>
          </cell>
          <cell r="H181">
            <v>0</v>
          </cell>
          <cell r="I181">
            <v>0</v>
          </cell>
          <cell r="J181">
            <v>0</v>
          </cell>
          <cell r="P181">
            <v>0</v>
          </cell>
          <cell r="Q181">
            <v>0</v>
          </cell>
          <cell r="R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H182">
            <v>0</v>
          </cell>
          <cell r="I182">
            <v>0</v>
          </cell>
          <cell r="J182">
            <v>0</v>
          </cell>
          <cell r="P182">
            <v>0</v>
          </cell>
          <cell r="Q182">
            <v>0</v>
          </cell>
          <cell r="R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C183">
            <v>163.24</v>
          </cell>
          <cell r="D183">
            <v>146.70999999999998</v>
          </cell>
          <cell r="E183">
            <v>100.52</v>
          </cell>
          <cell r="H183">
            <v>0</v>
          </cell>
          <cell r="I183">
            <v>0</v>
          </cell>
          <cell r="J183">
            <v>0</v>
          </cell>
          <cell r="P183">
            <v>0</v>
          </cell>
          <cell r="Q183">
            <v>0</v>
          </cell>
          <cell r="R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C184">
            <v>286.25</v>
          </cell>
          <cell r="D184">
            <v>147.15</v>
          </cell>
          <cell r="E184">
            <v>132.66</v>
          </cell>
          <cell r="H184">
            <v>0</v>
          </cell>
          <cell r="I184">
            <v>0</v>
          </cell>
          <cell r="J184">
            <v>0</v>
          </cell>
          <cell r="P184">
            <v>0</v>
          </cell>
          <cell r="Q184">
            <v>0</v>
          </cell>
          <cell r="R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C185">
            <v>3291.94</v>
          </cell>
          <cell r="D185">
            <v>3314.02</v>
          </cell>
          <cell r="E185">
            <v>3777.0499999999997</v>
          </cell>
          <cell r="H185">
            <v>0</v>
          </cell>
          <cell r="I185">
            <v>0</v>
          </cell>
          <cell r="J185">
            <v>0</v>
          </cell>
          <cell r="P185">
            <v>0</v>
          </cell>
          <cell r="Q185">
            <v>0</v>
          </cell>
          <cell r="R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C186">
            <v>991.65</v>
          </cell>
          <cell r="D186">
            <v>994.56999999999994</v>
          </cell>
          <cell r="E186">
            <v>1122.23</v>
          </cell>
          <cell r="H186">
            <v>0</v>
          </cell>
          <cell r="I186">
            <v>0</v>
          </cell>
          <cell r="J186">
            <v>0</v>
          </cell>
          <cell r="P186">
            <v>0</v>
          </cell>
          <cell r="Q186">
            <v>0</v>
          </cell>
          <cell r="R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C187">
            <v>0.30123574548746329</v>
          </cell>
          <cell r="D187">
            <v>0.30010983639205557</v>
          </cell>
          <cell r="E187">
            <v>0.29711812128512993</v>
          </cell>
          <cell r="H187" t="e">
            <v>#DIV/0!</v>
          </cell>
          <cell r="I187" t="e">
            <v>#DIV/0!</v>
          </cell>
          <cell r="J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C188">
            <v>2392.38</v>
          </cell>
          <cell r="D188">
            <v>1828.22</v>
          </cell>
          <cell r="E188">
            <v>1683.0900000000001</v>
          </cell>
          <cell r="H188">
            <v>0</v>
          </cell>
          <cell r="I188">
            <v>0</v>
          </cell>
          <cell r="J188">
            <v>0</v>
          </cell>
          <cell r="P188">
            <v>0</v>
          </cell>
          <cell r="Q188">
            <v>0</v>
          </cell>
          <cell r="R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C189">
            <v>718.24</v>
          </cell>
          <cell r="D189">
            <v>467.44</v>
          </cell>
          <cell r="E189">
            <v>375.23000000000008</v>
          </cell>
          <cell r="H189">
            <v>0</v>
          </cell>
          <cell r="I189">
            <v>0</v>
          </cell>
          <cell r="J189">
            <v>0</v>
          </cell>
          <cell r="P189">
            <v>0</v>
          </cell>
          <cell r="Q189">
            <v>0</v>
          </cell>
          <cell r="R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C190">
            <v>200.93</v>
          </cell>
          <cell r="D190">
            <v>141.16</v>
          </cell>
          <cell r="E190">
            <v>100.82000000000001</v>
          </cell>
          <cell r="H190">
            <v>0</v>
          </cell>
          <cell r="I190">
            <v>0</v>
          </cell>
          <cell r="J190">
            <v>0</v>
          </cell>
          <cell r="P190">
            <v>0</v>
          </cell>
          <cell r="Q190">
            <v>0</v>
          </cell>
          <cell r="R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C191">
            <v>135.53</v>
          </cell>
          <cell r="D191">
            <v>175.2</v>
          </cell>
          <cell r="E191">
            <v>145.05000000000001</v>
          </cell>
          <cell r="H191">
            <v>0</v>
          </cell>
          <cell r="I191">
            <v>0</v>
          </cell>
          <cell r="J191">
            <v>0</v>
          </cell>
          <cell r="P191">
            <v>0</v>
          </cell>
          <cell r="Q191">
            <v>0</v>
          </cell>
          <cell r="R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C192">
            <v>1337.68</v>
          </cell>
          <cell r="D192">
            <v>1044.42</v>
          </cell>
          <cell r="E192">
            <v>1061.99</v>
          </cell>
          <cell r="H192">
            <v>0</v>
          </cell>
          <cell r="I192">
            <v>0</v>
          </cell>
          <cell r="J192">
            <v>0</v>
          </cell>
          <cell r="P192">
            <v>0</v>
          </cell>
          <cell r="Q192">
            <v>0</v>
          </cell>
          <cell r="R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C193">
            <v>0</v>
          </cell>
          <cell r="D193">
            <v>0</v>
          </cell>
          <cell r="E193">
            <v>522.91999999999996</v>
          </cell>
          <cell r="H193">
            <v>0</v>
          </cell>
          <cell r="I193">
            <v>0</v>
          </cell>
          <cell r="J193">
            <v>0</v>
          </cell>
          <cell r="P193">
            <v>0</v>
          </cell>
          <cell r="Q193">
            <v>0</v>
          </cell>
          <cell r="R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C194">
            <v>0</v>
          </cell>
          <cell r="D194">
            <v>0</v>
          </cell>
          <cell r="E194">
            <v>501.14</v>
          </cell>
          <cell r="H194">
            <v>0</v>
          </cell>
          <cell r="I194">
            <v>0</v>
          </cell>
          <cell r="J194">
            <v>0</v>
          </cell>
          <cell r="P194">
            <v>0</v>
          </cell>
          <cell r="Q194">
            <v>0</v>
          </cell>
          <cell r="R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C195">
            <v>0</v>
          </cell>
          <cell r="D195">
            <v>0</v>
          </cell>
          <cell r="E195">
            <v>21.78</v>
          </cell>
          <cell r="H195">
            <v>0</v>
          </cell>
          <cell r="I195">
            <v>0</v>
          </cell>
          <cell r="J195">
            <v>0</v>
          </cell>
          <cell r="P195">
            <v>0</v>
          </cell>
          <cell r="Q195">
            <v>0</v>
          </cell>
          <cell r="R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H196">
            <v>0</v>
          </cell>
          <cell r="I196">
            <v>0</v>
          </cell>
          <cell r="J196">
            <v>0</v>
          </cell>
          <cell r="P196">
            <v>0</v>
          </cell>
          <cell r="Q196">
            <v>0</v>
          </cell>
          <cell r="R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H197">
            <v>0</v>
          </cell>
          <cell r="I197">
            <v>0</v>
          </cell>
          <cell r="J197">
            <v>0</v>
          </cell>
          <cell r="P197">
            <v>0</v>
          </cell>
          <cell r="Q197">
            <v>0</v>
          </cell>
          <cell r="R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C198">
            <v>1041.58</v>
          </cell>
          <cell r="D198">
            <v>1143.79</v>
          </cell>
          <cell r="E198">
            <v>1059.8</v>
          </cell>
          <cell r="H198">
            <v>0</v>
          </cell>
          <cell r="I198">
            <v>0</v>
          </cell>
          <cell r="J198">
            <v>0</v>
          </cell>
          <cell r="P198">
            <v>0</v>
          </cell>
          <cell r="Q198">
            <v>0</v>
          </cell>
          <cell r="R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C199">
            <v>700.88</v>
          </cell>
          <cell r="D199">
            <v>770.7</v>
          </cell>
          <cell r="E199">
            <v>704.82</v>
          </cell>
          <cell r="H199">
            <v>0</v>
          </cell>
          <cell r="I199">
            <v>0</v>
          </cell>
          <cell r="J199">
            <v>0</v>
          </cell>
          <cell r="P199">
            <v>0</v>
          </cell>
          <cell r="Q199">
            <v>0</v>
          </cell>
          <cell r="R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C200">
            <v>211.04</v>
          </cell>
          <cell r="D200">
            <v>231.23</v>
          </cell>
          <cell r="E200">
            <v>212.18</v>
          </cell>
          <cell r="H200">
            <v>0</v>
          </cell>
          <cell r="I200">
            <v>0</v>
          </cell>
          <cell r="J200">
            <v>0</v>
          </cell>
          <cell r="P200">
            <v>0</v>
          </cell>
          <cell r="Q200">
            <v>0</v>
          </cell>
          <cell r="R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C201">
            <v>0.02</v>
          </cell>
          <cell r="D201">
            <v>0.02</v>
          </cell>
          <cell r="E201">
            <v>0.02</v>
          </cell>
          <cell r="H201">
            <v>0</v>
          </cell>
          <cell r="I201">
            <v>0</v>
          </cell>
          <cell r="J201">
            <v>0</v>
          </cell>
          <cell r="P201">
            <v>0</v>
          </cell>
          <cell r="Q201">
            <v>0</v>
          </cell>
          <cell r="R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C202">
            <v>9.94</v>
          </cell>
          <cell r="D202">
            <v>9.26</v>
          </cell>
          <cell r="E202">
            <v>7.9</v>
          </cell>
          <cell r="H202">
            <v>0</v>
          </cell>
          <cell r="I202">
            <v>0</v>
          </cell>
          <cell r="J202">
            <v>0</v>
          </cell>
          <cell r="P202">
            <v>0</v>
          </cell>
          <cell r="Q202">
            <v>0</v>
          </cell>
          <cell r="R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C203">
            <v>6.13</v>
          </cell>
          <cell r="D203">
            <v>6.49</v>
          </cell>
          <cell r="E203">
            <v>6.18</v>
          </cell>
          <cell r="H203">
            <v>0</v>
          </cell>
          <cell r="I203">
            <v>0</v>
          </cell>
          <cell r="J203">
            <v>0</v>
          </cell>
          <cell r="P203">
            <v>0</v>
          </cell>
          <cell r="Q203">
            <v>0</v>
          </cell>
          <cell r="R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C204">
            <v>113.57</v>
          </cell>
          <cell r="D204">
            <v>126.09</v>
          </cell>
          <cell r="E204">
            <v>128.69999999999999</v>
          </cell>
          <cell r="H204">
            <v>0</v>
          </cell>
          <cell r="I204">
            <v>0</v>
          </cell>
          <cell r="J204">
            <v>0</v>
          </cell>
          <cell r="P204">
            <v>0</v>
          </cell>
          <cell r="Q204">
            <v>0</v>
          </cell>
          <cell r="R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H205">
            <v>0</v>
          </cell>
          <cell r="I205">
            <v>0</v>
          </cell>
          <cell r="J205">
            <v>0</v>
          </cell>
          <cell r="P205">
            <v>0</v>
          </cell>
          <cell r="Q205">
            <v>0</v>
          </cell>
          <cell r="R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H206">
            <v>0</v>
          </cell>
          <cell r="I206">
            <v>0</v>
          </cell>
          <cell r="J206">
            <v>0</v>
          </cell>
          <cell r="P206">
            <v>0</v>
          </cell>
          <cell r="Q206">
            <v>0</v>
          </cell>
          <cell r="R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H207">
            <v>0</v>
          </cell>
          <cell r="I207">
            <v>0</v>
          </cell>
          <cell r="J207">
            <v>0</v>
          </cell>
          <cell r="P207">
            <v>0</v>
          </cell>
          <cell r="Q207">
            <v>0</v>
          </cell>
          <cell r="R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H208">
            <v>0</v>
          </cell>
          <cell r="I208">
            <v>0</v>
          </cell>
          <cell r="J208">
            <v>0</v>
          </cell>
          <cell r="P208">
            <v>0</v>
          </cell>
          <cell r="Q208">
            <v>0</v>
          </cell>
          <cell r="R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H209">
            <v>0</v>
          </cell>
          <cell r="I209">
            <v>0</v>
          </cell>
          <cell r="J209">
            <v>0</v>
          </cell>
          <cell r="P209">
            <v>0</v>
          </cell>
          <cell r="Q209">
            <v>0</v>
          </cell>
          <cell r="R209">
            <v>0</v>
          </cell>
          <cell r="X209">
            <v>0</v>
          </cell>
          <cell r="Y209">
            <v>0</v>
          </cell>
          <cell r="Z209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H213">
            <v>0</v>
          </cell>
          <cell r="I213">
            <v>0</v>
          </cell>
          <cell r="J213">
            <v>0</v>
          </cell>
          <cell r="P213">
            <v>0</v>
          </cell>
          <cell r="Q213">
            <v>0</v>
          </cell>
          <cell r="R213">
            <v>0</v>
          </cell>
          <cell r="W213">
            <v>0</v>
          </cell>
          <cell r="Y213">
            <v>0</v>
          </cell>
          <cell r="Z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H214">
            <v>0</v>
          </cell>
          <cell r="I214">
            <v>0</v>
          </cell>
          <cell r="J214">
            <v>0</v>
          </cell>
          <cell r="P214">
            <v>0</v>
          </cell>
          <cell r="Q214">
            <v>0</v>
          </cell>
          <cell r="R214">
            <v>0</v>
          </cell>
          <cell r="W214">
            <v>0</v>
          </cell>
          <cell r="Y214">
            <v>0</v>
          </cell>
          <cell r="Z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H215">
            <v>0</v>
          </cell>
          <cell r="I215">
            <v>0</v>
          </cell>
          <cell r="J215">
            <v>0</v>
          </cell>
          <cell r="P215">
            <v>0</v>
          </cell>
          <cell r="Q215">
            <v>0</v>
          </cell>
          <cell r="R215">
            <v>0</v>
          </cell>
          <cell r="W215">
            <v>0</v>
          </cell>
          <cell r="Y215">
            <v>0</v>
          </cell>
          <cell r="Z215">
            <v>0</v>
          </cell>
        </row>
      </sheetData>
      <sheetData sheetId="4"/>
      <sheetData sheetId="5"/>
      <sheetData sheetId="6"/>
      <sheetData sheetId="7"/>
      <sheetData sheetId="8"/>
      <sheetData sheetId="9">
        <row r="12">
          <cell r="E12">
            <v>349.79415625000001</v>
          </cell>
          <cell r="F12">
            <v>350.78140625000003</v>
          </cell>
          <cell r="G12">
            <v>352.06450000000007</v>
          </cell>
          <cell r="I12">
            <v>347.16806249999996</v>
          </cell>
          <cell r="J12">
            <v>340.61103124999994</v>
          </cell>
          <cell r="K12">
            <v>328.56956249999996</v>
          </cell>
          <cell r="N12">
            <v>319.22134374999996</v>
          </cell>
          <cell r="O12">
            <v>330.33724999999998</v>
          </cell>
          <cell r="P12">
            <v>344.94668750000005</v>
          </cell>
          <cell r="S12">
            <v>352.06450000000007</v>
          </cell>
          <cell r="T12">
            <v>352.06450000000007</v>
          </cell>
          <cell r="U12">
            <v>352.06450000000007</v>
          </cell>
        </row>
        <row r="13">
          <cell r="E13">
            <v>279.83532500000001</v>
          </cell>
          <cell r="F13">
            <v>280.62512500000003</v>
          </cell>
          <cell r="G13">
            <v>281.65160000000003</v>
          </cell>
          <cell r="I13">
            <v>277.73444999999998</v>
          </cell>
          <cell r="J13">
            <v>272.48882499999996</v>
          </cell>
          <cell r="K13">
            <v>262.85564999999997</v>
          </cell>
          <cell r="N13">
            <v>255.37707499999999</v>
          </cell>
          <cell r="O13">
            <v>264.26979999999998</v>
          </cell>
          <cell r="P13">
            <v>275.95735000000002</v>
          </cell>
          <cell r="S13">
            <v>281.65160000000003</v>
          </cell>
          <cell r="T13">
            <v>281.65160000000003</v>
          </cell>
          <cell r="U13">
            <v>281.65160000000003</v>
          </cell>
        </row>
        <row r="14">
          <cell r="E14">
            <v>197.79999999999998</v>
          </cell>
          <cell r="F14">
            <v>195.5</v>
          </cell>
          <cell r="G14">
            <v>196.42</v>
          </cell>
          <cell r="I14">
            <v>193.89</v>
          </cell>
          <cell r="J14">
            <v>188.59999999999997</v>
          </cell>
          <cell r="K14">
            <v>181.47</v>
          </cell>
          <cell r="N14">
            <v>179.17</v>
          </cell>
          <cell r="O14">
            <v>186.52999999999997</v>
          </cell>
          <cell r="P14">
            <v>191.35999999999999</v>
          </cell>
          <cell r="S14">
            <v>196.42</v>
          </cell>
          <cell r="T14">
            <v>196.42</v>
          </cell>
          <cell r="U14">
            <v>196.42</v>
          </cell>
        </row>
        <row r="15">
          <cell r="E15">
            <v>1.9779999999999998</v>
          </cell>
          <cell r="F15">
            <v>1.9550000000000001</v>
          </cell>
          <cell r="G15">
            <v>1.9641999999999997</v>
          </cell>
          <cell r="I15">
            <v>1.9389000000000001</v>
          </cell>
          <cell r="J15">
            <v>1.8859999999999997</v>
          </cell>
          <cell r="K15">
            <v>1.8147</v>
          </cell>
          <cell r="N15">
            <v>1.7916999999999998</v>
          </cell>
          <cell r="O15">
            <v>1.8652999999999997</v>
          </cell>
          <cell r="P15">
            <v>1.9136</v>
          </cell>
          <cell r="S15">
            <v>1.9641999999999997</v>
          </cell>
          <cell r="T15">
            <v>1.9641999999999997</v>
          </cell>
          <cell r="U15">
            <v>1.9641999999999997</v>
          </cell>
        </row>
        <row r="16">
          <cell r="E16">
            <v>80.057324999999992</v>
          </cell>
          <cell r="F16">
            <v>83.170125000000013</v>
          </cell>
          <cell r="G16">
            <v>83.267400000000009</v>
          </cell>
          <cell r="I16">
            <v>81.905549999999991</v>
          </cell>
          <cell r="J16">
            <v>82.002825000000001</v>
          </cell>
          <cell r="K16">
            <v>79.570949999999996</v>
          </cell>
          <cell r="N16">
            <v>74.415374999999997</v>
          </cell>
          <cell r="O16">
            <v>75.874499999999998</v>
          </cell>
          <cell r="P16">
            <v>82.683750000000003</v>
          </cell>
          <cell r="S16">
            <v>83.267400000000009</v>
          </cell>
          <cell r="T16">
            <v>83.267400000000009</v>
          </cell>
          <cell r="U16">
            <v>83.267400000000009</v>
          </cell>
        </row>
        <row r="20">
          <cell r="E20">
            <v>4450.5</v>
          </cell>
          <cell r="F20">
            <v>4398.75</v>
          </cell>
          <cell r="G20">
            <v>4419.45</v>
          </cell>
          <cell r="I20">
            <v>4362.5249999999996</v>
          </cell>
          <cell r="J20">
            <v>4243.4999999999991</v>
          </cell>
          <cell r="K20">
            <v>4083.0749999999998</v>
          </cell>
          <cell r="N20">
            <v>4205.1198999999997</v>
          </cell>
          <cell r="O20">
            <v>4377.8590999999988</v>
          </cell>
          <cell r="P20">
            <v>4491.2191999999995</v>
          </cell>
          <cell r="S20">
            <v>4609.9773999999998</v>
          </cell>
          <cell r="T20">
            <v>4609.9773999999998</v>
          </cell>
          <cell r="U20">
            <v>4609.9773999999998</v>
          </cell>
        </row>
        <row r="21">
          <cell r="E21">
            <v>520.21399999999971</v>
          </cell>
          <cell r="F21">
            <v>514.16499999999985</v>
          </cell>
          <cell r="G21">
            <v>516.5845999999998</v>
          </cell>
          <cell r="I21">
            <v>509.93069999999977</v>
          </cell>
          <cell r="J21">
            <v>496.01799999999974</v>
          </cell>
          <cell r="K21">
            <v>477.26609999999982</v>
          </cell>
          <cell r="N21">
            <v>567.9689000000003</v>
          </cell>
          <cell r="O21">
            <v>591.30010000000027</v>
          </cell>
          <cell r="P21">
            <v>606.61120000000028</v>
          </cell>
          <cell r="S21">
            <v>622.65140000000031</v>
          </cell>
          <cell r="T21">
            <v>622.65140000000031</v>
          </cell>
          <cell r="U21">
            <v>622.65140000000031</v>
          </cell>
        </row>
        <row r="22">
          <cell r="E22">
            <v>28.245839999999994</v>
          </cell>
          <cell r="F22">
            <v>27.917400000000001</v>
          </cell>
          <cell r="G22">
            <v>28.048775999999993</v>
          </cell>
          <cell r="I22">
            <v>27.687491999999999</v>
          </cell>
          <cell r="J22">
            <v>26.932079999999996</v>
          </cell>
          <cell r="K22">
            <v>25.913915999999997</v>
          </cell>
          <cell r="N22">
            <v>26.642578999999998</v>
          </cell>
          <cell r="O22">
            <v>27.737010999999995</v>
          </cell>
          <cell r="P22">
            <v>28.455231999999999</v>
          </cell>
          <cell r="S22">
            <v>29.207653999999994</v>
          </cell>
          <cell r="T22">
            <v>29.207653999999994</v>
          </cell>
          <cell r="U22">
            <v>29.207653999999994</v>
          </cell>
        </row>
        <row r="23">
          <cell r="E23">
            <v>2011.8405772499998</v>
          </cell>
          <cell r="F23">
            <v>2090.0652412500003</v>
          </cell>
          <cell r="G23">
            <v>2092.5097620000001</v>
          </cell>
          <cell r="I23">
            <v>2058.2864714999996</v>
          </cell>
          <cell r="J23">
            <v>2060.7309922499999</v>
          </cell>
          <cell r="K23">
            <v>1999.6179734999998</v>
          </cell>
          <cell r="N23">
            <v>1982.4255900000001</v>
          </cell>
          <cell r="O23">
            <v>2021.2966799999999</v>
          </cell>
          <cell r="P23">
            <v>2202.6950999999999</v>
          </cell>
          <cell r="S23">
            <v>2218.2435360000004</v>
          </cell>
          <cell r="T23">
            <v>2218.2435360000004</v>
          </cell>
          <cell r="U23">
            <v>2218.2435360000004</v>
          </cell>
        </row>
        <row r="24">
          <cell r="E24">
            <v>7010.8004172499996</v>
          </cell>
          <cell r="F24">
            <v>7030.8976412500006</v>
          </cell>
          <cell r="G24">
            <v>7056.5931380000002</v>
          </cell>
          <cell r="I24">
            <v>6958.4296634999992</v>
          </cell>
          <cell r="J24">
            <v>6827.1810722499986</v>
          </cell>
          <cell r="K24">
            <v>6585.8729894999997</v>
          </cell>
          <cell r="N24">
            <v>6782.1569689999997</v>
          </cell>
          <cell r="O24">
            <v>7018.1928909999988</v>
          </cell>
          <cell r="P24">
            <v>7328.980732</v>
          </cell>
          <cell r="S24">
            <v>7480.0799900000002</v>
          </cell>
          <cell r="T24">
            <v>7480.0799900000002</v>
          </cell>
          <cell r="U24">
            <v>7480.0799900000002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E26">
            <v>25.053307395161777</v>
          </cell>
          <cell r="F26">
            <v>25.054412505829617</v>
          </cell>
          <cell r="G26">
            <v>25.054333573819569</v>
          </cell>
          <cell r="I26">
            <v>25.054254751256099</v>
          </cell>
          <cell r="J26">
            <v>25.054902975378898</v>
          </cell>
          <cell r="K26">
            <v>25.055093887082133</v>
          </cell>
          <cell r="N26">
            <v>26.557422857944474</v>
          </cell>
          <cell r="O26">
            <v>26.55692360988656</v>
          </cell>
          <cell r="P26">
            <v>26.55838205432832</v>
          </cell>
          <cell r="S26">
            <v>26.557917618788601</v>
          </cell>
          <cell r="T26">
            <v>26.557917618788601</v>
          </cell>
          <cell r="U26">
            <v>26.557917618788601</v>
          </cell>
        </row>
        <row r="34">
          <cell r="E34">
            <v>618.45494198187612</v>
          </cell>
          <cell r="F34">
            <v>620.20045325061005</v>
          </cell>
          <cell r="G34">
            <v>622.46903223209074</v>
          </cell>
          <cell r="I34">
            <v>613.8118665365721</v>
          </cell>
          <cell r="J34">
            <v>602.21868149092541</v>
          </cell>
          <cell r="K34">
            <v>580.92871502323135</v>
          </cell>
          <cell r="N34">
            <v>603.72148793483666</v>
          </cell>
          <cell r="O34">
            <v>624.74424093173468</v>
          </cell>
          <cell r="P34">
            <v>652.37407057213147</v>
          </cell>
          <cell r="S34">
            <v>665.83550238887904</v>
          </cell>
          <cell r="T34">
            <v>665.83550238887904</v>
          </cell>
          <cell r="U34">
            <v>665.83550238887904</v>
          </cell>
        </row>
        <row r="35">
          <cell r="E35">
            <v>431.7258333333333</v>
          </cell>
          <cell r="F35">
            <v>431.7258333333333</v>
          </cell>
          <cell r="G35">
            <v>431.7258333333333</v>
          </cell>
          <cell r="I35">
            <v>431.7258333333333</v>
          </cell>
          <cell r="J35">
            <v>431.7258333333333</v>
          </cell>
          <cell r="K35">
            <v>431.7258333333333</v>
          </cell>
          <cell r="N35">
            <v>431.7258333333333</v>
          </cell>
          <cell r="O35">
            <v>431.7258333333333</v>
          </cell>
          <cell r="P35">
            <v>431.7258333333333</v>
          </cell>
          <cell r="S35">
            <v>431.7258333333333</v>
          </cell>
          <cell r="T35">
            <v>431.7258333333333</v>
          </cell>
          <cell r="U35">
            <v>431.7258333333333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E37">
            <v>25.834104082146791</v>
          </cell>
          <cell r="F37">
            <v>25.834104082146791</v>
          </cell>
          <cell r="G37">
            <v>25.834104082146791</v>
          </cell>
          <cell r="I37">
            <v>25.834104082146791</v>
          </cell>
          <cell r="J37">
            <v>25.834104082146791</v>
          </cell>
          <cell r="K37">
            <v>25.834104082146791</v>
          </cell>
          <cell r="N37">
            <v>25.834104082146791</v>
          </cell>
          <cell r="O37">
            <v>25.834104082146791</v>
          </cell>
          <cell r="P37">
            <v>25.834104082146791</v>
          </cell>
          <cell r="S37">
            <v>25.834104082146791</v>
          </cell>
          <cell r="T37">
            <v>25.834104082146791</v>
          </cell>
          <cell r="U37">
            <v>25.834104082146791</v>
          </cell>
        </row>
        <row r="38">
          <cell r="E38">
            <v>26.619955232796606</v>
          </cell>
          <cell r="F38">
            <v>26.619955232796606</v>
          </cell>
          <cell r="G38">
            <v>26.619955232796606</v>
          </cell>
          <cell r="I38">
            <v>26.619955232796606</v>
          </cell>
          <cell r="J38">
            <v>26.619955232796606</v>
          </cell>
          <cell r="K38">
            <v>26.619955232796606</v>
          </cell>
          <cell r="N38">
            <v>26.619955232796606</v>
          </cell>
          <cell r="O38">
            <v>26.619955232796606</v>
          </cell>
          <cell r="P38">
            <v>26.619955232796606</v>
          </cell>
          <cell r="S38">
            <v>26.619955232796606</v>
          </cell>
          <cell r="T38">
            <v>26.619955232796606</v>
          </cell>
          <cell r="U38">
            <v>26.619955232796606</v>
          </cell>
        </row>
        <row r="39">
          <cell r="E39">
            <v>2767.7018721933068</v>
          </cell>
          <cell r="F39">
            <v>2767.7018721933068</v>
          </cell>
          <cell r="G39">
            <v>2767.7018721933068</v>
          </cell>
          <cell r="I39">
            <v>2767.7018721933068</v>
          </cell>
          <cell r="J39">
            <v>2767.7018721933068</v>
          </cell>
          <cell r="K39">
            <v>2767.7018721933068</v>
          </cell>
          <cell r="N39">
            <v>2934.5942950865629</v>
          </cell>
          <cell r="O39">
            <v>2934.5942950865629</v>
          </cell>
          <cell r="P39">
            <v>2934.5942950865629</v>
          </cell>
          <cell r="S39">
            <v>2934.5942950865629</v>
          </cell>
          <cell r="T39">
            <v>2934.5942950865629</v>
          </cell>
          <cell r="U39">
            <v>2934.5942950865629</v>
          </cell>
        </row>
        <row r="40">
          <cell r="E40">
            <v>830.81009028010146</v>
          </cell>
          <cell r="F40">
            <v>830.81009028010146</v>
          </cell>
          <cell r="G40">
            <v>830.81009028010146</v>
          </cell>
          <cell r="I40">
            <v>830.81009028010146</v>
          </cell>
          <cell r="J40">
            <v>830.81009028010146</v>
          </cell>
          <cell r="K40">
            <v>830.81009028010146</v>
          </cell>
          <cell r="N40">
            <v>880.90793872399172</v>
          </cell>
          <cell r="O40">
            <v>880.90793872399172</v>
          </cell>
          <cell r="P40">
            <v>880.90793872399172</v>
          </cell>
          <cell r="S40">
            <v>880.90793872399172</v>
          </cell>
          <cell r="T40">
            <v>880.90793872399172</v>
          </cell>
          <cell r="U40">
            <v>880.90793872399172</v>
          </cell>
        </row>
        <row r="41">
          <cell r="E41">
            <v>0.30018048498182848</v>
          </cell>
          <cell r="F41">
            <v>0.30018048498182848</v>
          </cell>
          <cell r="G41">
            <v>0.30018048498182848</v>
          </cell>
          <cell r="I41">
            <v>0.30018048498182848</v>
          </cell>
          <cell r="J41">
            <v>0.30018048498182848</v>
          </cell>
          <cell r="K41">
            <v>0.30018048498182848</v>
          </cell>
          <cell r="N41">
            <v>0.30018048498182853</v>
          </cell>
          <cell r="O41">
            <v>0.30018048498182853</v>
          </cell>
          <cell r="P41">
            <v>0.30018048498182853</v>
          </cell>
          <cell r="S41">
            <v>0.30018048498182853</v>
          </cell>
          <cell r="T41">
            <v>0.30018048498182853</v>
          </cell>
          <cell r="U41">
            <v>0.30018048498182853</v>
          </cell>
        </row>
        <row r="42">
          <cell r="E42">
            <v>932.81796737054208</v>
          </cell>
          <cell r="F42">
            <v>923.64433880422916</v>
          </cell>
          <cell r="G42">
            <v>919.67146562048163</v>
          </cell>
          <cell r="I42">
            <v>906.00433515744317</v>
          </cell>
          <cell r="J42">
            <v>881.14458024685257</v>
          </cell>
          <cell r="K42">
            <v>875.29350312348947</v>
          </cell>
          <cell r="N42">
            <v>910.22968826503791</v>
          </cell>
          <cell r="O42">
            <v>909.39474776933832</v>
          </cell>
          <cell r="P42">
            <v>922.43383308941145</v>
          </cell>
          <cell r="S42">
            <v>942.12209552333854</v>
          </cell>
          <cell r="T42">
            <v>952.13508448752555</v>
          </cell>
          <cell r="U42">
            <v>964.62669207293322</v>
          </cell>
        </row>
        <row r="43">
          <cell r="E43">
            <v>435.00781863512259</v>
          </cell>
          <cell r="F43">
            <v>435.00781863512259</v>
          </cell>
          <cell r="G43">
            <v>435.00781863512259</v>
          </cell>
          <cell r="I43">
            <v>435.00781863512259</v>
          </cell>
          <cell r="J43">
            <v>435.00781863512259</v>
          </cell>
          <cell r="K43">
            <v>435.00781863512259</v>
          </cell>
          <cell r="N43">
            <v>461.23879009882046</v>
          </cell>
          <cell r="O43">
            <v>461.23879009882046</v>
          </cell>
          <cell r="P43">
            <v>461.23879009882046</v>
          </cell>
          <cell r="S43">
            <v>461.23879009882046</v>
          </cell>
          <cell r="T43">
            <v>461.23879009882046</v>
          </cell>
          <cell r="U43">
            <v>461.23879009882046</v>
          </cell>
        </row>
        <row r="44">
          <cell r="E44">
            <v>130.51862656966458</v>
          </cell>
          <cell r="F44">
            <v>130.51862656966458</v>
          </cell>
          <cell r="G44">
            <v>130.51862656966458</v>
          </cell>
          <cell r="I44">
            <v>130.51862656966458</v>
          </cell>
          <cell r="J44">
            <v>130.51862656966458</v>
          </cell>
          <cell r="K44">
            <v>130.51862656966458</v>
          </cell>
          <cell r="N44">
            <v>138.38889975181536</v>
          </cell>
          <cell r="O44">
            <v>138.38889975181536</v>
          </cell>
          <cell r="P44">
            <v>138.38889975181536</v>
          </cell>
          <cell r="S44">
            <v>138.38889975181536</v>
          </cell>
          <cell r="T44">
            <v>138.38889975181536</v>
          </cell>
          <cell r="U44">
            <v>138.38889975181536</v>
          </cell>
        </row>
        <row r="46">
          <cell r="E46">
            <v>0</v>
          </cell>
          <cell r="F46">
            <v>0</v>
          </cell>
          <cell r="G46">
            <v>448.51</v>
          </cell>
          <cell r="I46">
            <v>0</v>
          </cell>
          <cell r="J46">
            <v>0</v>
          </cell>
          <cell r="K46">
            <v>448.51</v>
          </cell>
          <cell r="N46">
            <v>0</v>
          </cell>
          <cell r="O46">
            <v>0</v>
          </cell>
          <cell r="P46">
            <v>448.51</v>
          </cell>
          <cell r="S46">
            <v>0</v>
          </cell>
          <cell r="T46">
            <v>0</v>
          </cell>
          <cell r="U46">
            <v>448.51</v>
          </cell>
        </row>
        <row r="47">
          <cell r="E47">
            <v>0</v>
          </cell>
          <cell r="F47">
            <v>0</v>
          </cell>
          <cell r="G47">
            <v>87.077500000000001</v>
          </cell>
          <cell r="I47">
            <v>0</v>
          </cell>
          <cell r="J47">
            <v>0</v>
          </cell>
          <cell r="K47">
            <v>87.077500000000001</v>
          </cell>
          <cell r="N47">
            <v>0</v>
          </cell>
          <cell r="O47">
            <v>0</v>
          </cell>
          <cell r="P47">
            <v>87.077500000000001</v>
          </cell>
          <cell r="S47">
            <v>0</v>
          </cell>
          <cell r="T47">
            <v>0</v>
          </cell>
          <cell r="U47">
            <v>87.077500000000001</v>
          </cell>
        </row>
        <row r="48">
          <cell r="E48">
            <v>0</v>
          </cell>
          <cell r="F48">
            <v>0</v>
          </cell>
          <cell r="G48">
            <v>6.5125000000000002</v>
          </cell>
          <cell r="I48">
            <v>0</v>
          </cell>
          <cell r="J48">
            <v>0</v>
          </cell>
          <cell r="K48">
            <v>6.5125000000000002</v>
          </cell>
          <cell r="N48">
            <v>0</v>
          </cell>
          <cell r="O48">
            <v>0</v>
          </cell>
          <cell r="P48">
            <v>6.5125000000000002</v>
          </cell>
          <cell r="S48">
            <v>0</v>
          </cell>
          <cell r="T48">
            <v>0</v>
          </cell>
          <cell r="U48">
            <v>6.5125000000000002</v>
          </cell>
        </row>
        <row r="49">
          <cell r="E49">
            <v>0</v>
          </cell>
          <cell r="F49">
            <v>0</v>
          </cell>
          <cell r="G49">
            <v>354.92</v>
          </cell>
          <cell r="I49">
            <v>0</v>
          </cell>
          <cell r="J49">
            <v>0</v>
          </cell>
          <cell r="K49">
            <v>354.92</v>
          </cell>
          <cell r="N49">
            <v>0</v>
          </cell>
          <cell r="O49">
            <v>0</v>
          </cell>
          <cell r="P49">
            <v>354.92</v>
          </cell>
          <cell r="S49">
            <v>0</v>
          </cell>
          <cell r="T49">
            <v>0</v>
          </cell>
          <cell r="U49">
            <v>354.92</v>
          </cell>
        </row>
        <row r="50">
          <cell r="E50">
            <v>1190.9632808539122</v>
          </cell>
          <cell r="F50">
            <v>1190.9632808539122</v>
          </cell>
          <cell r="G50">
            <v>1190.9632808539122</v>
          </cell>
          <cell r="I50">
            <v>1190.9632808539122</v>
          </cell>
          <cell r="J50">
            <v>1190.9632808539122</v>
          </cell>
          <cell r="K50">
            <v>1190.9632808539122</v>
          </cell>
          <cell r="N50">
            <v>1256.0350524794212</v>
          </cell>
          <cell r="O50">
            <v>1256.0350524794212</v>
          </cell>
          <cell r="P50">
            <v>1256.0350524794212</v>
          </cell>
          <cell r="S50">
            <v>1256.0350524794212</v>
          </cell>
          <cell r="T50">
            <v>1256.0350524794212</v>
          </cell>
          <cell r="U50">
            <v>1256.0350524794212</v>
          </cell>
        </row>
        <row r="51">
          <cell r="E51">
            <v>843.18593871552127</v>
          </cell>
          <cell r="F51">
            <v>843.18593871552127</v>
          </cell>
          <cell r="G51">
            <v>843.18593871552127</v>
          </cell>
          <cell r="I51">
            <v>843.18593871552127</v>
          </cell>
          <cell r="J51">
            <v>843.18593871552127</v>
          </cell>
          <cell r="K51">
            <v>843.18593871552127</v>
          </cell>
          <cell r="N51">
            <v>894.03005082006712</v>
          </cell>
          <cell r="O51">
            <v>894.03005082006712</v>
          </cell>
          <cell r="P51">
            <v>894.03005082006712</v>
          </cell>
          <cell r="S51">
            <v>894.03005082006712</v>
          </cell>
          <cell r="T51">
            <v>894.03005082006712</v>
          </cell>
          <cell r="U51">
            <v>894.03005082006712</v>
          </cell>
        </row>
        <row r="52">
          <cell r="E52">
            <v>235.94791908728359</v>
          </cell>
          <cell r="F52">
            <v>235.94791908728359</v>
          </cell>
          <cell r="G52">
            <v>235.94791908728359</v>
          </cell>
          <cell r="I52">
            <v>235.94791908728359</v>
          </cell>
          <cell r="J52">
            <v>235.94791908728359</v>
          </cell>
          <cell r="K52">
            <v>235.94791908728359</v>
          </cell>
          <cell r="N52">
            <v>250.17557860824675</v>
          </cell>
          <cell r="O52">
            <v>250.17557860824675</v>
          </cell>
          <cell r="P52">
            <v>250.17557860824675</v>
          </cell>
          <cell r="S52">
            <v>250.17557860824675</v>
          </cell>
          <cell r="T52">
            <v>250.17557860824675</v>
          </cell>
          <cell r="U52">
            <v>250.17557860824675</v>
          </cell>
        </row>
        <row r="53">
          <cell r="E53">
            <v>111.82942305110737</v>
          </cell>
          <cell r="F53">
            <v>111.82942305110737</v>
          </cell>
          <cell r="G53">
            <v>111.82942305110737</v>
          </cell>
          <cell r="I53">
            <v>111.82942305110737</v>
          </cell>
          <cell r="J53">
            <v>111.82942305110737</v>
          </cell>
          <cell r="K53">
            <v>111.82942305110737</v>
          </cell>
          <cell r="N53">
            <v>111.82942305110734</v>
          </cell>
          <cell r="O53">
            <v>111.82942305110734</v>
          </cell>
          <cell r="P53">
            <v>111.82942305110734</v>
          </cell>
          <cell r="S53">
            <v>111.82942305110734</v>
          </cell>
          <cell r="T53">
            <v>111.82942305110734</v>
          </cell>
          <cell r="U53">
            <v>111.82942305110734</v>
          </cell>
        </row>
        <row r="54">
          <cell r="E54">
            <v>30.131666666666661</v>
          </cell>
          <cell r="F54">
            <v>30.131666666666661</v>
          </cell>
          <cell r="G54">
            <v>30.131666666666661</v>
          </cell>
          <cell r="I54">
            <v>30.131666666666661</v>
          </cell>
          <cell r="J54">
            <v>30.131666666666661</v>
          </cell>
          <cell r="K54">
            <v>30.131666666666661</v>
          </cell>
          <cell r="N54">
            <v>30.131666666666661</v>
          </cell>
          <cell r="O54">
            <v>30.131666666666661</v>
          </cell>
          <cell r="P54">
            <v>30.131666666666661</v>
          </cell>
          <cell r="S54">
            <v>30.131666666666661</v>
          </cell>
          <cell r="T54">
            <v>30.131666666666661</v>
          </cell>
          <cell r="U54">
            <v>30.131666666666661</v>
          </cell>
        </row>
        <row r="55">
          <cell r="E55">
            <v>30.131666666666661</v>
          </cell>
          <cell r="F55">
            <v>30.131666666666661</v>
          </cell>
          <cell r="G55">
            <v>30.131666666666661</v>
          </cell>
          <cell r="I55">
            <v>30.131666666666661</v>
          </cell>
          <cell r="J55">
            <v>30.131666666666661</v>
          </cell>
          <cell r="K55">
            <v>30.131666666666661</v>
          </cell>
          <cell r="N55">
            <v>30.131666666666661</v>
          </cell>
          <cell r="O55">
            <v>30.131666666666661</v>
          </cell>
          <cell r="P55">
            <v>30.131666666666661</v>
          </cell>
          <cell r="S55">
            <v>30.131666666666661</v>
          </cell>
          <cell r="T55">
            <v>30.131666666666661</v>
          </cell>
          <cell r="U55">
            <v>30.131666666666661</v>
          </cell>
        </row>
        <row r="56">
          <cell r="E56">
            <v>22.116666666666664</v>
          </cell>
          <cell r="F56">
            <v>22.116666666666664</v>
          </cell>
          <cell r="G56">
            <v>22.116666666666664</v>
          </cell>
          <cell r="I56">
            <v>22.116666666666664</v>
          </cell>
          <cell r="J56">
            <v>22.116666666666664</v>
          </cell>
          <cell r="K56">
            <v>22.116666666666664</v>
          </cell>
          <cell r="N56">
            <v>22.116666666666664</v>
          </cell>
          <cell r="O56">
            <v>22.116666666666664</v>
          </cell>
          <cell r="P56">
            <v>22.116666666666664</v>
          </cell>
          <cell r="S56">
            <v>22.116666666666664</v>
          </cell>
          <cell r="T56">
            <v>22.116666666666664</v>
          </cell>
          <cell r="U56">
            <v>22.116666666666664</v>
          </cell>
        </row>
        <row r="58">
          <cell r="E58">
            <v>-436.22499999999997</v>
          </cell>
          <cell r="F58">
            <v>-436.22499999999997</v>
          </cell>
          <cell r="G58">
            <v>-436.22499999999997</v>
          </cell>
          <cell r="I58">
            <v>-436.22499999999997</v>
          </cell>
          <cell r="J58">
            <v>-436.22499999999997</v>
          </cell>
          <cell r="K58">
            <v>-436.22499999999997</v>
          </cell>
          <cell r="N58">
            <v>-436.22499999999997</v>
          </cell>
          <cell r="O58">
            <v>-436.22499999999997</v>
          </cell>
          <cell r="P58">
            <v>-436.22499999999997</v>
          </cell>
          <cell r="S58">
            <v>-436.22499999999997</v>
          </cell>
          <cell r="T58">
            <v>-436.22499999999997</v>
          </cell>
          <cell r="U58">
            <v>-436.22499999999997</v>
          </cell>
        </row>
        <row r="61">
          <cell r="E61">
            <v>343.85881004989068</v>
          </cell>
          <cell r="F61">
            <v>343.48740419460654</v>
          </cell>
          <cell r="G61">
            <v>365.82768890735895</v>
          </cell>
          <cell r="I61">
            <v>342.28597470760275</v>
          </cell>
          <cell r="J61">
            <v>340.46332775687682</v>
          </cell>
          <cell r="K61">
            <v>361.53177503304607</v>
          </cell>
          <cell r="N61">
            <v>356.09582522426768</v>
          </cell>
          <cell r="O61">
            <v>357.10521582325123</v>
          </cell>
          <cell r="P61">
            <v>381.56416093940743</v>
          </cell>
          <cell r="S61">
            <v>360.79614618845773</v>
          </cell>
          <cell r="T61">
            <v>361.29679562373337</v>
          </cell>
          <cell r="U61">
            <v>384.34687540753288</v>
          </cell>
        </row>
        <row r="65"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</row>
      </sheetData>
      <sheetData sheetId="10">
        <row r="98">
          <cell r="E98">
            <v>59.630796885082304</v>
          </cell>
          <cell r="F98">
            <v>59.630796885082304</v>
          </cell>
          <cell r="G98">
            <v>59.630796885082304</v>
          </cell>
          <cell r="I98">
            <v>59.630796885082304</v>
          </cell>
          <cell r="J98">
            <v>59.630796885082304</v>
          </cell>
          <cell r="K98">
            <v>59.630796885082304</v>
          </cell>
          <cell r="N98">
            <v>59.630796885082304</v>
          </cell>
          <cell r="O98">
            <v>59.630796885082304</v>
          </cell>
          <cell r="P98">
            <v>59.630796885082304</v>
          </cell>
          <cell r="S98">
            <v>59.630796885082304</v>
          </cell>
          <cell r="T98">
            <v>59.630796885082304</v>
          </cell>
          <cell r="U98">
            <v>59.630796885082304</v>
          </cell>
        </row>
      </sheetData>
      <sheetData sheetId="11">
        <row r="12">
          <cell r="E12">
            <v>473.55356467369512</v>
          </cell>
          <cell r="F12">
            <v>474.25489328733858</v>
          </cell>
          <cell r="G12">
            <v>476.03516631493545</v>
          </cell>
          <cell r="I12">
            <v>469.45941184253223</v>
          </cell>
          <cell r="J12">
            <v>460.230844121757</v>
          </cell>
          <cell r="K12">
            <v>443.85772256656327</v>
          </cell>
          <cell r="N12">
            <v>431.86569029545223</v>
          </cell>
          <cell r="O12">
            <v>447.15321011850125</v>
          </cell>
          <cell r="P12">
            <v>466.16899783441852</v>
          </cell>
          <cell r="S12">
            <v>476.03516631493545</v>
          </cell>
          <cell r="T12">
            <v>476.03516631493545</v>
          </cell>
          <cell r="U12">
            <v>476.03516631493545</v>
          </cell>
        </row>
        <row r="13">
          <cell r="E13">
            <v>71.183083333333329</v>
          </cell>
          <cell r="F13">
            <v>71.183083333333329</v>
          </cell>
          <cell r="G13">
            <v>71.183083333333329</v>
          </cell>
          <cell r="I13">
            <v>71.183083333333329</v>
          </cell>
          <cell r="J13">
            <v>71.183083333333329</v>
          </cell>
          <cell r="K13">
            <v>71.183083333333329</v>
          </cell>
          <cell r="N13">
            <v>71.183083333333329</v>
          </cell>
          <cell r="O13">
            <v>71.183083333333329</v>
          </cell>
          <cell r="P13">
            <v>71.183083333333329</v>
          </cell>
          <cell r="S13">
            <v>71.183083333333329</v>
          </cell>
          <cell r="T13">
            <v>71.183083333333329</v>
          </cell>
          <cell r="U13">
            <v>71.183083333333329</v>
          </cell>
        </row>
        <row r="14">
          <cell r="E14">
            <v>0.15031685672640319</v>
          </cell>
          <cell r="F14">
            <v>0.15009456800734658</v>
          </cell>
          <cell r="G14">
            <v>0.14953324537843074</v>
          </cell>
          <cell r="I14">
            <v>0.15162776916955242</v>
          </cell>
          <cell r="J14">
            <v>0.15466821540214151</v>
          </cell>
          <cell r="K14">
            <v>0.16037365064130057</v>
          </cell>
          <cell r="N14">
            <v>0.16482690089280966</v>
          </cell>
          <cell r="O14">
            <v>0.15919170817194606</v>
          </cell>
          <cell r="P14">
            <v>0.15269802081222333</v>
          </cell>
          <cell r="S14">
            <v>0.14953324537843074</v>
          </cell>
          <cell r="T14">
            <v>0.14953324537843074</v>
          </cell>
          <cell r="U14">
            <v>0.14953324537843074</v>
          </cell>
        </row>
        <row r="15">
          <cell r="E15">
            <v>402.37048134036178</v>
          </cell>
          <cell r="F15">
            <v>403.07180995400523</v>
          </cell>
          <cell r="G15">
            <v>404.85208298160211</v>
          </cell>
          <cell r="I15">
            <v>398.27632850919889</v>
          </cell>
          <cell r="J15">
            <v>389.04776078842366</v>
          </cell>
          <cell r="K15">
            <v>372.67463923322993</v>
          </cell>
          <cell r="N15">
            <v>360.68260696211888</v>
          </cell>
          <cell r="O15">
            <v>375.97012678516791</v>
          </cell>
          <cell r="P15">
            <v>394.98591450108518</v>
          </cell>
          <cell r="S15">
            <v>404.85208298160211</v>
          </cell>
          <cell r="T15">
            <v>404.85208298160211</v>
          </cell>
          <cell r="U15">
            <v>404.85208298160211</v>
          </cell>
        </row>
        <row r="16">
          <cell r="E16">
            <v>80.074958640361785</v>
          </cell>
          <cell r="F16">
            <v>80.2989704540052</v>
          </cell>
          <cell r="G16">
            <v>80.867608581602099</v>
          </cell>
          <cell r="I16">
            <v>78.767242709198911</v>
          </cell>
          <cell r="J16">
            <v>75.819540088423707</v>
          </cell>
          <cell r="K16">
            <v>70.589791033229915</v>
          </cell>
          <cell r="N16">
            <v>66.75940846211887</v>
          </cell>
          <cell r="O16">
            <v>71.642404785167969</v>
          </cell>
          <cell r="P16">
            <v>77.716249501085201</v>
          </cell>
          <cell r="S16">
            <v>80.867608581602099</v>
          </cell>
          <cell r="T16">
            <v>80.867608581602099</v>
          </cell>
          <cell r="U16">
            <v>80.867608581602099</v>
          </cell>
        </row>
        <row r="17">
          <cell r="E17">
            <v>0.19900803451987586</v>
          </cell>
          <cell r="F17">
            <v>0.19921753015465946</v>
          </cell>
          <cell r="G17">
            <v>0.19974606030439271</v>
          </cell>
          <cell r="I17">
            <v>0.19777033449121906</v>
          </cell>
          <cell r="J17">
            <v>0.19488491576142689</v>
          </cell>
          <cell r="K17">
            <v>0.18941399172872855</v>
          </cell>
          <cell r="N17">
            <v>0.18509184300403583</v>
          </cell>
          <cell r="O17">
            <v>0.19055345007797644</v>
          </cell>
          <cell r="P17">
            <v>0.19675701499191481</v>
          </cell>
          <cell r="S17">
            <v>0.19974606030439271</v>
          </cell>
          <cell r="T17">
            <v>0.19974606030439271</v>
          </cell>
          <cell r="U17">
            <v>0.19974606030439271</v>
          </cell>
        </row>
        <row r="18">
          <cell r="E18">
            <v>322.29552269999999</v>
          </cell>
          <cell r="F18">
            <v>322.77283950000003</v>
          </cell>
          <cell r="G18">
            <v>323.98447440000001</v>
          </cell>
          <cell r="I18">
            <v>319.50908579999998</v>
          </cell>
          <cell r="J18">
            <v>313.22822069999995</v>
          </cell>
          <cell r="K18">
            <v>302.08484820000001</v>
          </cell>
          <cell r="N18">
            <v>293.92319850000001</v>
          </cell>
          <cell r="O18">
            <v>304.32772199999994</v>
          </cell>
          <cell r="P18">
            <v>317.26966499999997</v>
          </cell>
          <cell r="S18">
            <v>323.98447440000001</v>
          </cell>
          <cell r="T18">
            <v>323.98447440000001</v>
          </cell>
          <cell r="U18">
            <v>323.98447440000001</v>
          </cell>
        </row>
        <row r="19">
          <cell r="E19">
            <v>204.67999999999998</v>
          </cell>
          <cell r="F19">
            <v>202.3</v>
          </cell>
          <cell r="G19">
            <v>203.25199999999998</v>
          </cell>
          <cell r="I19">
            <v>200.63399999999999</v>
          </cell>
          <cell r="J19">
            <v>195.15999999999997</v>
          </cell>
          <cell r="K19">
            <v>187.78199999999998</v>
          </cell>
          <cell r="N19">
            <v>185.40199999999999</v>
          </cell>
          <cell r="O19">
            <v>193.01799999999997</v>
          </cell>
          <cell r="P19">
            <v>198.01599999999999</v>
          </cell>
          <cell r="S19">
            <v>203.25199999999998</v>
          </cell>
          <cell r="T19">
            <v>203.25199999999998</v>
          </cell>
          <cell r="U19">
            <v>203.25199999999998</v>
          </cell>
        </row>
        <row r="20">
          <cell r="E20">
            <v>83.645522700000001</v>
          </cell>
          <cell r="F20">
            <v>86.897839500000018</v>
          </cell>
          <cell r="G20">
            <v>86.999474400000011</v>
          </cell>
          <cell r="I20">
            <v>85.576585800000004</v>
          </cell>
          <cell r="J20">
            <v>85.678220699999997</v>
          </cell>
          <cell r="K20">
            <v>83.137348200000005</v>
          </cell>
          <cell r="N20">
            <v>77.750698499999999</v>
          </cell>
          <cell r="O20">
            <v>79.275221999999999</v>
          </cell>
          <cell r="P20">
            <v>86.389665000000008</v>
          </cell>
          <cell r="S20">
            <v>86.999474400000011</v>
          </cell>
          <cell r="T20">
            <v>86.999474400000011</v>
          </cell>
          <cell r="U20">
            <v>86.999474400000011</v>
          </cell>
        </row>
        <row r="21">
          <cell r="E21">
            <v>1.6957500000000001</v>
          </cell>
          <cell r="F21">
            <v>1.6957500000000001</v>
          </cell>
          <cell r="G21">
            <v>1.6957500000000001</v>
          </cell>
          <cell r="I21">
            <v>1.6957500000000001</v>
          </cell>
          <cell r="J21">
            <v>1.6957500000000001</v>
          </cell>
          <cell r="K21">
            <v>1.6957500000000001</v>
          </cell>
          <cell r="N21">
            <v>1.6957500000000001</v>
          </cell>
          <cell r="O21">
            <v>1.6957500000000001</v>
          </cell>
          <cell r="P21">
            <v>1.6957500000000001</v>
          </cell>
          <cell r="S21">
            <v>1.6957500000000001</v>
          </cell>
          <cell r="T21">
            <v>1.6957500000000001</v>
          </cell>
          <cell r="U21">
            <v>1.6957500000000001</v>
          </cell>
        </row>
        <row r="22">
          <cell r="E22">
            <v>33.97</v>
          </cell>
          <cell r="F22">
            <v>33.575000000000003</v>
          </cell>
          <cell r="G22">
            <v>33.732999999999997</v>
          </cell>
          <cell r="I22">
            <v>33.298499999999997</v>
          </cell>
          <cell r="J22">
            <v>32.389999999999993</v>
          </cell>
          <cell r="K22">
            <v>31.165499999999998</v>
          </cell>
          <cell r="N22">
            <v>30.770500000000002</v>
          </cell>
          <cell r="O22">
            <v>32.034499999999994</v>
          </cell>
          <cell r="P22">
            <v>32.863999999999997</v>
          </cell>
          <cell r="S22">
            <v>33.732999999999997</v>
          </cell>
          <cell r="T22">
            <v>33.732999999999997</v>
          </cell>
          <cell r="U22">
            <v>33.732999999999997</v>
          </cell>
        </row>
        <row r="23">
          <cell r="E23">
            <v>30.099999999999998</v>
          </cell>
          <cell r="F23">
            <v>29.750000000000004</v>
          </cell>
          <cell r="G23">
            <v>29.889999999999997</v>
          </cell>
          <cell r="I23">
            <v>29.504999999999999</v>
          </cell>
          <cell r="J23">
            <v>28.699999999999996</v>
          </cell>
          <cell r="K23">
            <v>27.614999999999998</v>
          </cell>
          <cell r="N23">
            <v>27.265000000000001</v>
          </cell>
          <cell r="O23">
            <v>28.384999999999998</v>
          </cell>
          <cell r="P23">
            <v>29.119999999999997</v>
          </cell>
          <cell r="S23">
            <v>29.889999999999997</v>
          </cell>
          <cell r="T23">
            <v>29.889999999999997</v>
          </cell>
          <cell r="U23">
            <v>29.889999999999997</v>
          </cell>
        </row>
        <row r="24">
          <cell r="E24">
            <v>3.8699999999999997</v>
          </cell>
          <cell r="F24">
            <v>3.8250000000000002</v>
          </cell>
          <cell r="G24">
            <v>3.8429999999999995</v>
          </cell>
          <cell r="I24">
            <v>3.7934999999999999</v>
          </cell>
          <cell r="J24">
            <v>3.6899999999999995</v>
          </cell>
          <cell r="K24">
            <v>3.5505</v>
          </cell>
          <cell r="N24">
            <v>3.5055000000000001</v>
          </cell>
          <cell r="O24">
            <v>3.6494999999999997</v>
          </cell>
          <cell r="P24">
            <v>3.7439999999999998</v>
          </cell>
          <cell r="S24">
            <v>3.8429999999999995</v>
          </cell>
          <cell r="T24">
            <v>3.8429999999999995</v>
          </cell>
          <cell r="U24">
            <v>3.8429999999999995</v>
          </cell>
        </row>
        <row r="28">
          <cell r="E28">
            <v>5690.1039999999994</v>
          </cell>
          <cell r="F28">
            <v>5623.9400000000005</v>
          </cell>
          <cell r="G28">
            <v>5650.4056</v>
          </cell>
          <cell r="I28">
            <v>5577.6251999999995</v>
          </cell>
          <cell r="J28">
            <v>5425.4479999999994</v>
          </cell>
          <cell r="K28">
            <v>5220.3395999999993</v>
          </cell>
          <cell r="N28">
            <v>5369.2419199999995</v>
          </cell>
          <cell r="O28">
            <v>5589.8012799999997</v>
          </cell>
          <cell r="P28">
            <v>5734.5433599999997</v>
          </cell>
          <cell r="S28">
            <v>5886.1779199999992</v>
          </cell>
          <cell r="T28">
            <v>5886.1779199999992</v>
          </cell>
          <cell r="U28">
            <v>5886.1779199999992</v>
          </cell>
        </row>
        <row r="29">
          <cell r="E29">
            <v>1211.7055999999995</v>
          </cell>
          <cell r="F29">
            <v>1197.6159999999998</v>
          </cell>
          <cell r="G29">
            <v>1203.2518399999994</v>
          </cell>
          <cell r="I29">
            <v>1187.7532799999994</v>
          </cell>
          <cell r="J29">
            <v>1155.3471999999995</v>
          </cell>
          <cell r="K29">
            <v>1111.6694399999994</v>
          </cell>
          <cell r="N29">
            <v>1310.79214</v>
          </cell>
          <cell r="O29">
            <v>1364.63726</v>
          </cell>
          <cell r="P29">
            <v>1399.9731199999999</v>
          </cell>
          <cell r="S29">
            <v>1436.99164</v>
          </cell>
          <cell r="T29">
            <v>1436.99164</v>
          </cell>
          <cell r="U29">
            <v>1436.99164</v>
          </cell>
        </row>
        <row r="30">
          <cell r="E30">
            <v>2763.3463354439996</v>
          </cell>
          <cell r="F30">
            <v>2873.0144579400003</v>
          </cell>
          <cell r="G30">
            <v>2876.441586768</v>
          </cell>
          <cell r="I30">
            <v>2828.4617831759997</v>
          </cell>
          <cell r="J30">
            <v>2831.8889120039998</v>
          </cell>
          <cell r="K30">
            <v>2746.2106913039997</v>
          </cell>
          <cell r="N30">
            <v>2740.2597944549998</v>
          </cell>
          <cell r="O30">
            <v>2795.1883761599997</v>
          </cell>
          <cell r="P30">
            <v>3051.5217574500002</v>
          </cell>
          <cell r="S30">
            <v>3073.4931901320006</v>
          </cell>
          <cell r="T30">
            <v>3073.4931901320006</v>
          </cell>
          <cell r="U30">
            <v>3073.4931901320006</v>
          </cell>
        </row>
        <row r="31">
          <cell r="E31">
            <v>27.233744999999999</v>
          </cell>
          <cell r="F31">
            <v>27.233744999999999</v>
          </cell>
          <cell r="G31">
            <v>27.233744999999999</v>
          </cell>
          <cell r="I31">
            <v>27.233744999999999</v>
          </cell>
          <cell r="J31">
            <v>27.233744999999999</v>
          </cell>
          <cell r="K31">
            <v>27.233744999999999</v>
          </cell>
          <cell r="N31">
            <v>30.404797500000001</v>
          </cell>
          <cell r="O31">
            <v>30.404797500000001</v>
          </cell>
          <cell r="P31">
            <v>30.404797500000001</v>
          </cell>
          <cell r="S31">
            <v>30.404797500000001</v>
          </cell>
          <cell r="T31">
            <v>30.404797500000001</v>
          </cell>
          <cell r="U31">
            <v>30.404797500000001</v>
          </cell>
        </row>
        <row r="32">
          <cell r="E32">
            <v>1145.4683999999997</v>
          </cell>
          <cell r="F32">
            <v>1132.1490000000001</v>
          </cell>
          <cell r="G32">
            <v>1137.4767599999998</v>
          </cell>
          <cell r="I32">
            <v>1122.8254199999999</v>
          </cell>
          <cell r="J32">
            <v>1092.1907999999999</v>
          </cell>
          <cell r="K32">
            <v>1050.90066</v>
          </cell>
          <cell r="N32">
            <v>1108.6611150000001</v>
          </cell>
          <cell r="O32">
            <v>1154.203035</v>
          </cell>
          <cell r="P32">
            <v>1184.0899199999999</v>
          </cell>
          <cell r="S32">
            <v>1215.3999899999999</v>
          </cell>
          <cell r="T32">
            <v>1215.3999899999999</v>
          </cell>
          <cell r="U32">
            <v>1215.3999899999999</v>
          </cell>
        </row>
        <row r="33">
          <cell r="E33">
            <v>1014.9719999999999</v>
          </cell>
          <cell r="F33">
            <v>1003.1700000000001</v>
          </cell>
          <cell r="G33">
            <v>1007.8907999999999</v>
          </cell>
          <cell r="I33">
            <v>994.90859999999998</v>
          </cell>
          <cell r="J33">
            <v>967.76399999999978</v>
          </cell>
          <cell r="K33">
            <v>931.17779999999993</v>
          </cell>
          <cell r="N33">
            <v>982.35795000000007</v>
          </cell>
          <cell r="O33">
            <v>1022.71155</v>
          </cell>
          <cell r="P33">
            <v>1049.1935999999998</v>
          </cell>
          <cell r="S33">
            <v>1076.9367</v>
          </cell>
          <cell r="T33">
            <v>1076.9367</v>
          </cell>
          <cell r="U33">
            <v>1076.9367</v>
          </cell>
        </row>
        <row r="34">
          <cell r="E34">
            <v>130.49639999999999</v>
          </cell>
          <cell r="F34">
            <v>128.97900000000001</v>
          </cell>
          <cell r="G34">
            <v>129.58595999999997</v>
          </cell>
          <cell r="I34">
            <v>127.91681999999999</v>
          </cell>
          <cell r="J34">
            <v>124.42679999999999</v>
          </cell>
          <cell r="K34">
            <v>119.72286</v>
          </cell>
          <cell r="N34">
            <v>126.30316500000001</v>
          </cell>
          <cell r="O34">
            <v>131.49148499999998</v>
          </cell>
          <cell r="P34">
            <v>134.89632</v>
          </cell>
          <cell r="S34">
            <v>138.46329</v>
          </cell>
          <cell r="T34">
            <v>138.46329</v>
          </cell>
          <cell r="U34">
            <v>138.46329</v>
          </cell>
        </row>
        <row r="35">
          <cell r="E35">
            <v>10837.858080443997</v>
          </cell>
          <cell r="F35">
            <v>10853.95320294</v>
          </cell>
          <cell r="G35">
            <v>10894.809531767998</v>
          </cell>
          <cell r="I35">
            <v>10743.899428175999</v>
          </cell>
          <cell r="J35">
            <v>10532.108657003999</v>
          </cell>
          <cell r="K35">
            <v>10156.354136303997</v>
          </cell>
          <cell r="N35">
            <v>10559.359766955</v>
          </cell>
          <cell r="O35">
            <v>10934.234748659999</v>
          </cell>
          <cell r="P35">
            <v>11400.53295495</v>
          </cell>
          <cell r="S35">
            <v>11642.467537631999</v>
          </cell>
          <cell r="T35">
            <v>11642.467537631999</v>
          </cell>
          <cell r="U35">
            <v>11642.467537631999</v>
          </cell>
        </row>
        <row r="36">
          <cell r="E36">
            <v>-100.45291666666667</v>
          </cell>
          <cell r="F36">
            <v>-100.45291666666667</v>
          </cell>
          <cell r="G36">
            <v>-100.45291666666667</v>
          </cell>
          <cell r="I36">
            <v>-100.45291666666667</v>
          </cell>
          <cell r="J36">
            <v>-100.45291666666667</v>
          </cell>
          <cell r="K36">
            <v>-100.45291666666667</v>
          </cell>
          <cell r="N36">
            <v>-100.45291666666667</v>
          </cell>
          <cell r="O36">
            <v>-100.45291666666667</v>
          </cell>
          <cell r="P36">
            <v>-100.45291666666667</v>
          </cell>
          <cell r="S36">
            <v>-100.45291666666667</v>
          </cell>
          <cell r="T36">
            <v>-100.45291666666667</v>
          </cell>
          <cell r="U36">
            <v>-100.45291666666667</v>
          </cell>
        </row>
        <row r="37">
          <cell r="E37">
            <v>33.627082342475241</v>
          </cell>
          <cell r="F37">
            <v>33.627219749200734</v>
          </cell>
          <cell r="G37">
            <v>33.62756672814195</v>
          </cell>
          <cell r="I37">
            <v>33.626272008118271</v>
          </cell>
          <cell r="J37">
            <v>33.62439257058935</v>
          </cell>
          <cell r="K37">
            <v>33.620865782648664</v>
          </cell>
          <cell r="N37">
            <v>35.925574506685287</v>
          </cell>
          <cell r="O37">
            <v>35.929144662871039</v>
          </cell>
          <cell r="P37">
            <v>35.933258715263563</v>
          </cell>
          <cell r="S37">
            <v>35.935263747416158</v>
          </cell>
          <cell r="T37">
            <v>35.935263747416158</v>
          </cell>
          <cell r="U37">
            <v>35.935263747416158</v>
          </cell>
        </row>
        <row r="45">
          <cell r="E45">
            <v>724.43963276186139</v>
          </cell>
          <cell r="F45">
            <v>725.6213751605469</v>
          </cell>
          <cell r="G45">
            <v>728.62114456538848</v>
          </cell>
          <cell r="I45">
            <v>717.54096373116442</v>
          </cell>
          <cell r="J45">
            <v>701.99077863587127</v>
          </cell>
          <cell r="K45">
            <v>674.40198279295464</v>
          </cell>
          <cell r="N45">
            <v>699.7562116679012</v>
          </cell>
          <cell r="O45">
            <v>727.30969481240072</v>
          </cell>
          <cell r="P45">
            <v>761.58282690802969</v>
          </cell>
          <cell r="S45">
            <v>779.3651297325107</v>
          </cell>
          <cell r="T45">
            <v>779.3651297325107</v>
          </cell>
          <cell r="U45">
            <v>779.3651297325107</v>
          </cell>
        </row>
        <row r="46">
          <cell r="E46">
            <v>691.3900000000001</v>
          </cell>
          <cell r="F46">
            <v>691.3900000000001</v>
          </cell>
          <cell r="G46">
            <v>691.3900000000001</v>
          </cell>
          <cell r="I46">
            <v>691.3900000000001</v>
          </cell>
          <cell r="J46">
            <v>691.3900000000001</v>
          </cell>
          <cell r="K46">
            <v>691.3900000000001</v>
          </cell>
          <cell r="N46">
            <v>691.3900000000001</v>
          </cell>
          <cell r="O46">
            <v>691.3900000000001</v>
          </cell>
          <cell r="P46">
            <v>691.3900000000001</v>
          </cell>
          <cell r="S46">
            <v>691.3900000000001</v>
          </cell>
          <cell r="T46">
            <v>691.3900000000001</v>
          </cell>
          <cell r="U46">
            <v>691.3900000000001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E48">
            <v>44.2264435813983</v>
          </cell>
          <cell r="F48">
            <v>44.2264435813983</v>
          </cell>
          <cell r="G48">
            <v>44.2264435813983</v>
          </cell>
          <cell r="I48">
            <v>44.2264435813983</v>
          </cell>
          <cell r="J48">
            <v>44.2264435813983</v>
          </cell>
          <cell r="K48">
            <v>44.2264435813983</v>
          </cell>
          <cell r="N48">
            <v>44.2264435813983</v>
          </cell>
          <cell r="O48">
            <v>44.2264435813983</v>
          </cell>
          <cell r="P48">
            <v>44.2264435813983</v>
          </cell>
          <cell r="S48">
            <v>44.2264435813983</v>
          </cell>
          <cell r="T48">
            <v>44.2264435813983</v>
          </cell>
          <cell r="U48">
            <v>44.2264435813983</v>
          </cell>
        </row>
        <row r="49">
          <cell r="E49">
            <v>617.21498966203001</v>
          </cell>
          <cell r="F49">
            <v>617.21498966203001</v>
          </cell>
          <cell r="G49">
            <v>617.21498966203001</v>
          </cell>
          <cell r="I49">
            <v>617.21498966203001</v>
          </cell>
          <cell r="J49">
            <v>617.21498966203001</v>
          </cell>
          <cell r="K49">
            <v>617.21498966203001</v>
          </cell>
          <cell r="N49">
            <v>617.21498966203001</v>
          </cell>
          <cell r="O49">
            <v>617.21498966203001</v>
          </cell>
          <cell r="P49">
            <v>617.21498966203001</v>
          </cell>
          <cell r="S49">
            <v>617.21498966203001</v>
          </cell>
          <cell r="T49">
            <v>617.21498966203001</v>
          </cell>
          <cell r="U49">
            <v>617.21498966203001</v>
          </cell>
        </row>
        <row r="50">
          <cell r="E50">
            <v>4071.0691300239259</v>
          </cell>
          <cell r="F50">
            <v>4071.0691300239259</v>
          </cell>
          <cell r="G50">
            <v>4071.0691300239259</v>
          </cell>
          <cell r="I50">
            <v>4071.0691300239259</v>
          </cell>
          <cell r="J50">
            <v>4071.0691300239259</v>
          </cell>
          <cell r="K50">
            <v>4071.0691300239259</v>
          </cell>
          <cell r="N50">
            <v>4316.5545985643676</v>
          </cell>
          <cell r="O50">
            <v>4316.5545985643676</v>
          </cell>
          <cell r="P50">
            <v>4316.5545985643676</v>
          </cell>
          <cell r="S50">
            <v>4316.5545985643676</v>
          </cell>
          <cell r="T50">
            <v>4316.5545985643676</v>
          </cell>
          <cell r="U50">
            <v>4316.5545985643676</v>
          </cell>
        </row>
        <row r="51">
          <cell r="E51">
            <v>1219.401086400602</v>
          </cell>
          <cell r="F51">
            <v>1219.401086400602</v>
          </cell>
          <cell r="G51">
            <v>1219.401086400602</v>
          </cell>
          <cell r="I51">
            <v>1219.401086400602</v>
          </cell>
          <cell r="J51">
            <v>1219.401086400602</v>
          </cell>
          <cell r="K51">
            <v>1219.401086400602</v>
          </cell>
          <cell r="N51">
            <v>1292.9309719105581</v>
          </cell>
          <cell r="O51">
            <v>1292.9309719105581</v>
          </cell>
          <cell r="P51">
            <v>1292.9309719105581</v>
          </cell>
          <cell r="S51">
            <v>1292.9309719105581</v>
          </cell>
          <cell r="T51">
            <v>1292.9309719105581</v>
          </cell>
          <cell r="U51">
            <v>1292.9309719105581</v>
          </cell>
        </row>
        <row r="52">
          <cell r="E52">
            <v>0.29952846474838307</v>
          </cell>
          <cell r="F52">
            <v>0.29952846474838307</v>
          </cell>
          <cell r="G52">
            <v>0.29952846474838307</v>
          </cell>
          <cell r="I52">
            <v>0.29952846474838307</v>
          </cell>
          <cell r="J52">
            <v>0.29952846474838307</v>
          </cell>
          <cell r="K52">
            <v>0.29952846474838307</v>
          </cell>
          <cell r="N52">
            <v>0.29952846474838307</v>
          </cell>
          <cell r="O52">
            <v>0.29952846474838307</v>
          </cell>
          <cell r="P52">
            <v>0.29952846474838307</v>
          </cell>
          <cell r="S52">
            <v>0.29952846474838307</v>
          </cell>
          <cell r="T52">
            <v>0.29952846474838307</v>
          </cell>
          <cell r="U52">
            <v>0.29952846474838307</v>
          </cell>
        </row>
        <row r="53">
          <cell r="E53">
            <v>1956.1587320419364</v>
          </cell>
          <cell r="F53">
            <v>1859.2014602321169</v>
          </cell>
          <cell r="G53">
            <v>1817.2116475469747</v>
          </cell>
          <cell r="I53">
            <v>1671.0170626237189</v>
          </cell>
          <cell r="J53">
            <v>1379.3831637844823</v>
          </cell>
          <cell r="K53">
            <v>1292.3381439109739</v>
          </cell>
          <cell r="N53">
            <v>1345.1914518890169</v>
          </cell>
          <cell r="O53">
            <v>1343.9281250874378</v>
          </cell>
          <cell r="P53">
            <v>1506.9441371873888</v>
          </cell>
          <cell r="S53">
            <v>1745.6647682955079</v>
          </cell>
          <cell r="T53">
            <v>1851.4933491685608</v>
          </cell>
          <cell r="U53">
            <v>1983.5187721781131</v>
          </cell>
        </row>
        <row r="54">
          <cell r="E54">
            <v>622.32528932990977</v>
          </cell>
          <cell r="F54">
            <v>622.32528932990977</v>
          </cell>
          <cell r="G54">
            <v>622.32528932990977</v>
          </cell>
          <cell r="I54">
            <v>622.32528932990977</v>
          </cell>
          <cell r="J54">
            <v>622.32528932990977</v>
          </cell>
          <cell r="K54">
            <v>622.32528932990977</v>
          </cell>
          <cell r="N54">
            <v>661.98864441075011</v>
          </cell>
          <cell r="O54">
            <v>661.98864441075011</v>
          </cell>
          <cell r="P54">
            <v>661.98864441075011</v>
          </cell>
          <cell r="S54">
            <v>661.98864441075011</v>
          </cell>
          <cell r="T54">
            <v>661.98864441075011</v>
          </cell>
          <cell r="U54">
            <v>661.98864441075011</v>
          </cell>
        </row>
        <row r="55">
          <cell r="E55">
            <v>330.49671893800678</v>
          </cell>
          <cell r="F55">
            <v>330.49671893800678</v>
          </cell>
          <cell r="G55">
            <v>330.49671893800678</v>
          </cell>
          <cell r="I55">
            <v>330.49671893800678</v>
          </cell>
          <cell r="J55">
            <v>330.49671893800678</v>
          </cell>
          <cell r="K55">
            <v>330.49671893800678</v>
          </cell>
          <cell r="N55">
            <v>350.4256710899686</v>
          </cell>
          <cell r="O55">
            <v>350.4256710899686</v>
          </cell>
          <cell r="P55">
            <v>350.4256710899686</v>
          </cell>
          <cell r="S55">
            <v>350.4256710899686</v>
          </cell>
          <cell r="T55">
            <v>350.4256710899686</v>
          </cell>
          <cell r="U55">
            <v>350.4256710899686</v>
          </cell>
        </row>
        <row r="57">
          <cell r="E57">
            <v>0</v>
          </cell>
          <cell r="F57">
            <v>0</v>
          </cell>
          <cell r="G57">
            <v>905.47599999999989</v>
          </cell>
          <cell r="I57">
            <v>0</v>
          </cell>
          <cell r="J57">
            <v>0</v>
          </cell>
          <cell r="K57">
            <v>905.47599999999989</v>
          </cell>
          <cell r="N57">
            <v>0</v>
          </cell>
          <cell r="O57">
            <v>0</v>
          </cell>
          <cell r="P57">
            <v>905.47599999999989</v>
          </cell>
          <cell r="S57">
            <v>0</v>
          </cell>
          <cell r="T57">
            <v>0</v>
          </cell>
          <cell r="U57">
            <v>905.47599999999989</v>
          </cell>
        </row>
        <row r="58">
          <cell r="E58">
            <v>0</v>
          </cell>
          <cell r="F58">
            <v>0</v>
          </cell>
          <cell r="G58">
            <v>339.3775</v>
          </cell>
          <cell r="I58">
            <v>0</v>
          </cell>
          <cell r="J58">
            <v>0</v>
          </cell>
          <cell r="K58">
            <v>339.3775</v>
          </cell>
          <cell r="N58">
            <v>0</v>
          </cell>
          <cell r="O58">
            <v>0</v>
          </cell>
          <cell r="P58">
            <v>339.3775</v>
          </cell>
          <cell r="S58">
            <v>0</v>
          </cell>
          <cell r="T58">
            <v>0</v>
          </cell>
          <cell r="U58">
            <v>339.3775</v>
          </cell>
        </row>
        <row r="59">
          <cell r="E59">
            <v>0</v>
          </cell>
          <cell r="F59">
            <v>0</v>
          </cell>
          <cell r="G59">
            <v>22.2925</v>
          </cell>
          <cell r="I59">
            <v>0</v>
          </cell>
          <cell r="J59">
            <v>0</v>
          </cell>
          <cell r="K59">
            <v>22.2925</v>
          </cell>
          <cell r="N59">
            <v>0</v>
          </cell>
          <cell r="O59">
            <v>0</v>
          </cell>
          <cell r="P59">
            <v>22.2925</v>
          </cell>
          <cell r="S59">
            <v>0</v>
          </cell>
          <cell r="T59">
            <v>0</v>
          </cell>
          <cell r="U59">
            <v>22.2925</v>
          </cell>
        </row>
        <row r="60"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E61">
            <v>0</v>
          </cell>
          <cell r="F61">
            <v>0</v>
          </cell>
          <cell r="G61">
            <v>543.80599999999993</v>
          </cell>
          <cell r="I61">
            <v>0</v>
          </cell>
          <cell r="J61">
            <v>0</v>
          </cell>
          <cell r="K61">
            <v>543.80599999999993</v>
          </cell>
          <cell r="N61">
            <v>0</v>
          </cell>
          <cell r="O61">
            <v>0</v>
          </cell>
          <cell r="P61">
            <v>543.80599999999993</v>
          </cell>
          <cell r="S61">
            <v>0</v>
          </cell>
          <cell r="T61">
            <v>0</v>
          </cell>
          <cell r="U61">
            <v>543.80599999999993</v>
          </cell>
        </row>
        <row r="62">
          <cell r="E62">
            <v>844.07164738068468</v>
          </cell>
          <cell r="F62">
            <v>844.07164738068468</v>
          </cell>
          <cell r="G62">
            <v>844.07164738068468</v>
          </cell>
          <cell r="I62">
            <v>844.07164738068468</v>
          </cell>
          <cell r="J62">
            <v>844.07164738068468</v>
          </cell>
          <cell r="K62">
            <v>844.07164738068468</v>
          </cell>
          <cell r="N62">
            <v>890.18997727121007</v>
          </cell>
          <cell r="O62">
            <v>890.18997727121007</v>
          </cell>
          <cell r="P62">
            <v>890.18997727121007</v>
          </cell>
          <cell r="S62">
            <v>890.18997727121007</v>
          </cell>
          <cell r="T62">
            <v>890.18997727121007</v>
          </cell>
          <cell r="U62">
            <v>890.18997727121007</v>
          </cell>
        </row>
        <row r="63">
          <cell r="E63">
            <v>597.59134121208888</v>
          </cell>
          <cell r="F63">
            <v>597.59134121208888</v>
          </cell>
          <cell r="G63">
            <v>597.59134121208888</v>
          </cell>
          <cell r="I63">
            <v>597.59134121208888</v>
          </cell>
          <cell r="J63">
            <v>597.59134121208888</v>
          </cell>
          <cell r="K63">
            <v>597.59134121208888</v>
          </cell>
          <cell r="N63">
            <v>633.62609908717786</v>
          </cell>
          <cell r="O63">
            <v>633.62609908717786</v>
          </cell>
          <cell r="P63">
            <v>633.62609908717786</v>
          </cell>
          <cell r="S63">
            <v>633.62609908717786</v>
          </cell>
          <cell r="T63">
            <v>633.62609908717786</v>
          </cell>
          <cell r="U63">
            <v>633.62609908717786</v>
          </cell>
        </row>
        <row r="64">
          <cell r="E64">
            <v>167.2234165080672</v>
          </cell>
          <cell r="F64">
            <v>167.2234165080672</v>
          </cell>
          <cell r="G64">
            <v>167.2234165080672</v>
          </cell>
          <cell r="I64">
            <v>167.2234165080672</v>
          </cell>
          <cell r="J64">
            <v>167.2234165080672</v>
          </cell>
          <cell r="K64">
            <v>167.2234165080672</v>
          </cell>
          <cell r="N64">
            <v>177.30698852350361</v>
          </cell>
          <cell r="O64">
            <v>177.30698852350361</v>
          </cell>
          <cell r="P64">
            <v>177.30698852350361</v>
          </cell>
          <cell r="S64">
            <v>177.30698852350361</v>
          </cell>
          <cell r="T64">
            <v>177.30698852350361</v>
          </cell>
          <cell r="U64">
            <v>177.30698852350361</v>
          </cell>
        </row>
        <row r="65">
          <cell r="E65">
            <v>79.2568896605286</v>
          </cell>
          <cell r="F65">
            <v>79.2568896605286</v>
          </cell>
          <cell r="G65">
            <v>79.2568896605286</v>
          </cell>
          <cell r="I65">
            <v>79.2568896605286</v>
          </cell>
          <cell r="J65">
            <v>79.2568896605286</v>
          </cell>
          <cell r="K65">
            <v>79.2568896605286</v>
          </cell>
          <cell r="N65">
            <v>79.2568896605286</v>
          </cell>
          <cell r="O65">
            <v>79.2568896605286</v>
          </cell>
          <cell r="P65">
            <v>79.2568896605286</v>
          </cell>
          <cell r="S65">
            <v>79.2568896605286</v>
          </cell>
          <cell r="T65">
            <v>79.2568896605286</v>
          </cell>
          <cell r="U65">
            <v>79.2568896605286</v>
          </cell>
        </row>
        <row r="66">
          <cell r="E66">
            <v>187.86500000000001</v>
          </cell>
          <cell r="F66">
            <v>187.86500000000001</v>
          </cell>
          <cell r="G66">
            <v>187.86500000000001</v>
          </cell>
          <cell r="I66">
            <v>187.86500000000001</v>
          </cell>
          <cell r="J66">
            <v>187.86500000000001</v>
          </cell>
          <cell r="K66">
            <v>187.86500000000001</v>
          </cell>
          <cell r="N66">
            <v>187.86500000000001</v>
          </cell>
          <cell r="O66">
            <v>187.86500000000001</v>
          </cell>
          <cell r="P66">
            <v>187.86500000000001</v>
          </cell>
          <cell r="S66">
            <v>187.86500000000001</v>
          </cell>
          <cell r="T66">
            <v>187.86500000000001</v>
          </cell>
          <cell r="U66">
            <v>187.86500000000001</v>
          </cell>
        </row>
        <row r="67">
          <cell r="E67">
            <v>62.195833333333333</v>
          </cell>
          <cell r="F67">
            <v>62.195833333333333</v>
          </cell>
          <cell r="G67">
            <v>62.195833333333333</v>
          </cell>
          <cell r="I67">
            <v>62.195833333333333</v>
          </cell>
          <cell r="J67">
            <v>62.195833333333333</v>
          </cell>
          <cell r="K67">
            <v>62.195833333333333</v>
          </cell>
          <cell r="N67">
            <v>62.195833333333333</v>
          </cell>
          <cell r="O67">
            <v>62.195833333333333</v>
          </cell>
          <cell r="P67">
            <v>62.195833333333333</v>
          </cell>
          <cell r="S67">
            <v>62.195833333333333</v>
          </cell>
          <cell r="T67">
            <v>62.195833333333333</v>
          </cell>
          <cell r="U67">
            <v>62.195833333333333</v>
          </cell>
        </row>
        <row r="68">
          <cell r="E68">
            <v>100.52083333333333</v>
          </cell>
          <cell r="F68">
            <v>100.52083333333333</v>
          </cell>
          <cell r="G68">
            <v>100.52083333333333</v>
          </cell>
          <cell r="I68">
            <v>100.52083333333333</v>
          </cell>
          <cell r="J68">
            <v>100.52083333333333</v>
          </cell>
          <cell r="K68">
            <v>100.52083333333333</v>
          </cell>
          <cell r="N68">
            <v>100.52083333333333</v>
          </cell>
          <cell r="O68">
            <v>100.52083333333333</v>
          </cell>
          <cell r="P68">
            <v>100.52083333333333</v>
          </cell>
          <cell r="S68">
            <v>100.52083333333333</v>
          </cell>
          <cell r="T68">
            <v>100.52083333333333</v>
          </cell>
          <cell r="U68">
            <v>100.52083333333333</v>
          </cell>
        </row>
        <row r="69">
          <cell r="E69">
            <v>25.14833333333333</v>
          </cell>
          <cell r="F69">
            <v>25.14833333333333</v>
          </cell>
          <cell r="G69">
            <v>25.14833333333333</v>
          </cell>
          <cell r="I69">
            <v>25.14833333333333</v>
          </cell>
          <cell r="J69">
            <v>25.14833333333333</v>
          </cell>
          <cell r="K69">
            <v>25.14833333333333</v>
          </cell>
          <cell r="N69">
            <v>25.14833333333333</v>
          </cell>
          <cell r="O69">
            <v>25.14833333333333</v>
          </cell>
          <cell r="P69">
            <v>25.14833333333333</v>
          </cell>
          <cell r="S69">
            <v>25.14833333333333</v>
          </cell>
          <cell r="T69">
            <v>25.14833333333333</v>
          </cell>
          <cell r="U69">
            <v>25.14833333333333</v>
          </cell>
        </row>
        <row r="70">
          <cell r="E70">
            <v>33.106666666666662</v>
          </cell>
          <cell r="F70">
            <v>33.106666666666662</v>
          </cell>
          <cell r="G70">
            <v>33.106666666666662</v>
          </cell>
          <cell r="I70">
            <v>33.106666666666662</v>
          </cell>
          <cell r="J70">
            <v>33.106666666666662</v>
          </cell>
          <cell r="K70">
            <v>33.106666666666662</v>
          </cell>
          <cell r="N70">
            <v>33.106666666666662</v>
          </cell>
          <cell r="O70">
            <v>33.106666666666662</v>
          </cell>
          <cell r="P70">
            <v>33.106666666666662</v>
          </cell>
          <cell r="S70">
            <v>33.106666666666662</v>
          </cell>
          <cell r="T70">
            <v>33.106666666666662</v>
          </cell>
          <cell r="U70">
            <v>33.106666666666662</v>
          </cell>
        </row>
        <row r="74">
          <cell r="E74">
            <v>508.79994408897352</v>
          </cell>
          <cell r="F74">
            <v>504.10932421854795</v>
          </cell>
          <cell r="G74">
            <v>546.54559443311541</v>
          </cell>
          <cell r="I74">
            <v>494.49722790544865</v>
          </cell>
          <cell r="J74">
            <v>479.45284468103944</v>
          </cell>
          <cell r="K74">
            <v>518.18445062233809</v>
          </cell>
          <cell r="N74">
            <v>495.55133555122666</v>
          </cell>
          <cell r="O74">
            <v>496.83889961374769</v>
          </cell>
          <cell r="P74">
            <v>550.84697588938946</v>
          </cell>
          <cell r="S74">
            <v>519.06342973952223</v>
          </cell>
          <cell r="T74">
            <v>524.24639920316451</v>
          </cell>
          <cell r="U74">
            <v>575.05817565884934</v>
          </cell>
        </row>
        <row r="77">
          <cell r="E77">
            <v>-100.45291666666667</v>
          </cell>
          <cell r="F77">
            <v>-100.45291666666667</v>
          </cell>
          <cell r="G77">
            <v>-100.45291666666667</v>
          </cell>
          <cell r="I77">
            <v>-100.45291666666667</v>
          </cell>
          <cell r="J77">
            <v>-100.45291666666667</v>
          </cell>
          <cell r="K77">
            <v>-100.45291666666667</v>
          </cell>
          <cell r="N77">
            <v>-100.45291666666667</v>
          </cell>
          <cell r="O77">
            <v>-100.45291666666667</v>
          </cell>
          <cell r="P77">
            <v>-100.45291666666667</v>
          </cell>
          <cell r="S77">
            <v>-100.45291666666667</v>
          </cell>
          <cell r="T77">
            <v>-100.45291666666667</v>
          </cell>
          <cell r="U77">
            <v>-100.45291666666667</v>
          </cell>
        </row>
      </sheetData>
      <sheetData sheetId="12">
        <row r="115">
          <cell r="E115">
            <v>170.45735876499717</v>
          </cell>
          <cell r="F115">
            <v>170.45735876499717</v>
          </cell>
          <cell r="G115">
            <v>170.45735876499717</v>
          </cell>
          <cell r="I115">
            <v>170.45735876499717</v>
          </cell>
          <cell r="J115">
            <v>170.45735876499717</v>
          </cell>
          <cell r="K115">
            <v>170.45735876499717</v>
          </cell>
          <cell r="N115">
            <v>170.45735876499717</v>
          </cell>
          <cell r="O115">
            <v>170.45735876499717</v>
          </cell>
          <cell r="P115">
            <v>170.45735876499717</v>
          </cell>
          <cell r="S115">
            <v>170.45735876499717</v>
          </cell>
          <cell r="T115">
            <v>170.45735876499717</v>
          </cell>
          <cell r="U115">
            <v>170.45735876499717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План ФХД табл 1"/>
      <sheetName val="Прил. 1 План ФХД стоки табл 2"/>
      <sheetName val="Прил. 1 План ФХД вода табл. 2"/>
      <sheetName val="ФАКТИЧЕСКАЯ СЕБЕСТ. СТОКИ 2016"/>
      <sheetName val="ПОЛНАЯ СЕБЕСТОИМОСТЬ СТОКИ 2016"/>
      <sheetName val="ФАКТИЧЕСКАЯ СЕБЕСТ ВОДА 2016"/>
      <sheetName val="ПОЛНАЯ СЕБЕСТОИМОСТЬ ВОДА 2016"/>
      <sheetName val="Произв. прогр. Стоки (СВОД)"/>
      <sheetName val="Произв. прогр. Стоки"/>
      <sheetName val="Произв. прогр. Вода (СВОД)"/>
      <sheetName val="Произв. прогр. Вода"/>
      <sheetName val="Тариф тех.вода 2016-2017 ПЛАН"/>
      <sheetName val="Тариф вода 2016-2017 ПЛАН"/>
      <sheetName val="ВОДА (СВОД) 2016-2017"/>
      <sheetName val="Тариф очистка 2016-2017 ПЛАН"/>
      <sheetName val="Тариф стоки 2016-2017 ПЛАН"/>
      <sheetName val="СТОКИ (СВОД) 2016-2017"/>
      <sheetName val="объемы"/>
      <sheetName val="объемы черн"/>
      <sheetName val="вода"/>
      <sheetName val="стоки"/>
      <sheetName val="электр 2017-2018"/>
      <sheetName val="электр"/>
      <sheetName val="ХР"/>
      <sheetName val="Аморт"/>
      <sheetName val="ЗП"/>
      <sheetName val="ЗП с факт 3 кв. 2015"/>
      <sheetName val="ЗП среднемес"/>
      <sheetName val="цех вода"/>
      <sheetName val="цех стоки"/>
      <sheetName val="ОХР "/>
      <sheetName val=" текРемвода 2016"/>
      <sheetName val="  текРемстоки 2016"/>
      <sheetName val="Кап Рем"/>
      <sheetName val="кап влож"/>
      <sheetName val="Ремонт вода 2016"/>
      <sheetName val="Ремонт стоки 2016"/>
      <sheetName val="Резерв ДЗ"/>
      <sheetName val="Выпадающ15-16"/>
      <sheetName val="транс"/>
      <sheetName val="вод.налог"/>
      <sheetName val="налог на имущ"/>
      <sheetName val="Тариф вода 2016-2018"/>
      <sheetName val="Тариф тех вода 2016-2018"/>
      <sheetName val="Тариф стоки 2016-2018"/>
      <sheetName val="Тариф очистка 2016-2018"/>
      <sheetName val="расчет тарифов "/>
      <sheetName val="Лист2"/>
      <sheetName val="Выпадающ"/>
      <sheetName val="Ремонт вода 2015"/>
      <sheetName val="Ремонт стоки 2015"/>
      <sheetName val="платежка с ИП"/>
      <sheetName val="Лист1"/>
    </sheetNames>
    <sheetDataSet>
      <sheetData sheetId="0"/>
      <sheetData sheetId="1"/>
      <sheetData sheetId="2"/>
      <sheetData sheetId="3">
        <row r="8">
          <cell r="C8">
            <v>267.07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План ФХД вода табл. 2"/>
      <sheetName val="Прил. 1 План ФХД стоки табл 2"/>
      <sheetName val="Прил. 1 План ФХД эл-я табл 2 "/>
      <sheetName val="Прил. 1 План ФХД табл 1"/>
      <sheetName val="Произв. прогр. передача электр."/>
      <sheetName val="ПОЛНАЯ СЕБЕСТОИМОСТЬ ЭЛ.ЭНЕРГИИ"/>
      <sheetName val="Произв. прогр. Стоки (СВОД)"/>
      <sheetName val="ФАКТИЧЕСКАЯ СЕБЕСТ. СТОКИ 2015"/>
      <sheetName val="ПОЛНАЯ СЕБЕСТОИМОСТЬ СТОКИ 2015"/>
      <sheetName val="Произв. прогр. Стоки"/>
      <sheetName val="Произв. прогр. Вода (СВОД)"/>
      <sheetName val="ФАКТИЧЕСКАЯ СЕБЕСТ ВОДА 2015"/>
      <sheetName val="ПОЛНАЯ СЕБЕСТОИМОСТЬ ВОДА 2015"/>
      <sheetName val="Произв. прогр. Вода"/>
      <sheetName val="объемы"/>
      <sheetName val="вода"/>
      <sheetName val="стоки"/>
      <sheetName val="цех вода"/>
      <sheetName val="цех стоки"/>
      <sheetName val="электр"/>
      <sheetName val="Аморт"/>
      <sheetName val="ХР"/>
      <sheetName val="Ремонт вода"/>
      <sheetName val="Ремонт стоки"/>
      <sheetName val="Лист2"/>
      <sheetName val="ЗП"/>
      <sheetName val="вод.налог"/>
      <sheetName val="ОХР "/>
      <sheetName val="Выпадающ"/>
      <sheetName val="расчет тарифов"/>
      <sheetName val="платежка с И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O13">
            <v>311.98680999999999</v>
          </cell>
        </row>
      </sheetData>
      <sheetData sheetId="7"/>
      <sheetData sheetId="8">
        <row r="7">
          <cell r="E7">
            <v>306.66000000000003</v>
          </cell>
        </row>
      </sheetData>
      <sheetData sheetId="9">
        <row r="12">
          <cell r="O12">
            <v>389.98351249999996</v>
          </cell>
        </row>
      </sheetData>
      <sheetData sheetId="10">
        <row r="45">
          <cell r="N45">
            <v>794.60468646203276</v>
          </cell>
        </row>
      </sheetData>
      <sheetData sheetId="11"/>
      <sheetData sheetId="12">
        <row r="174">
          <cell r="C174">
            <v>749.98</v>
          </cell>
        </row>
      </sheetData>
      <sheetData sheetId="13">
        <row r="116">
          <cell r="N116">
            <v>153.80367147034352</v>
          </cell>
        </row>
      </sheetData>
      <sheetData sheetId="14"/>
      <sheetData sheetId="15">
        <row r="143">
          <cell r="AK143">
            <v>30</v>
          </cell>
        </row>
      </sheetData>
      <sheetData sheetId="16">
        <row r="125">
          <cell r="AH125">
            <v>24.29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BX92"/>
  <sheetViews>
    <sheetView zoomScale="80" zoomScaleNormal="80" workbookViewId="0">
      <pane xSplit="1" ySplit="7" topLeftCell="K78" activePane="bottomRight" state="frozen"/>
      <selection pane="topRight" activeCell="B1" sqref="B1"/>
      <selection pane="bottomLeft" activeCell="A8" sqref="A8"/>
      <selection pane="bottomRight" activeCell="L39" sqref="L39"/>
    </sheetView>
  </sheetViews>
  <sheetFormatPr defaultRowHeight="12.75"/>
  <cols>
    <col min="1" max="1" width="52.5703125" style="2" customWidth="1"/>
    <col min="2" max="10" width="12.7109375" style="2" hidden="1" customWidth="1"/>
    <col min="11" max="13" width="12.7109375" style="2" customWidth="1"/>
    <col min="14" max="14" width="11.7109375" style="2" customWidth="1"/>
    <col min="15" max="15" width="11.28515625" style="2" customWidth="1"/>
    <col min="16" max="27" width="12.7109375" style="2" hidden="1" customWidth="1"/>
    <col min="28" max="28" width="11.85546875" style="2" hidden="1" customWidth="1"/>
    <col min="29" max="29" width="10.7109375" style="2" hidden="1" customWidth="1"/>
    <col min="30" max="32" width="12.7109375" style="2" hidden="1" customWidth="1"/>
    <col min="33" max="33" width="12.85546875" style="2" hidden="1" customWidth="1"/>
    <col min="34" max="34" width="11.140625" style="2" hidden="1" customWidth="1"/>
    <col min="35" max="46" width="12.7109375" style="2" hidden="1" customWidth="1"/>
    <col min="47" max="48" width="10.7109375" style="2" hidden="1" customWidth="1"/>
    <col min="49" max="51" width="12.7109375" style="2" hidden="1" customWidth="1"/>
    <col min="52" max="53" width="10.7109375" style="2" hidden="1" customWidth="1"/>
    <col min="54" max="65" width="12.7109375" style="2" hidden="1" customWidth="1"/>
    <col min="66" max="67" width="10.7109375" style="2" hidden="1" customWidth="1"/>
    <col min="68" max="70" width="14.28515625" style="2" hidden="1" customWidth="1"/>
    <col min="71" max="72" width="10.7109375" style="2" hidden="1" customWidth="1"/>
    <col min="73" max="16384" width="9.140625" style="2"/>
  </cols>
  <sheetData>
    <row r="1" spans="1:76" ht="20.25">
      <c r="A1" s="1" t="s">
        <v>83</v>
      </c>
    </row>
    <row r="2" spans="1:76" ht="20.25">
      <c r="A2" s="1" t="s">
        <v>84</v>
      </c>
    </row>
    <row r="3" spans="1:76" ht="2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</row>
    <row r="4" spans="1:76" ht="18.75">
      <c r="A4" s="46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8"/>
      <c r="BU4" s="86"/>
      <c r="BV4" s="86"/>
      <c r="BW4" s="86"/>
      <c r="BX4" s="86"/>
    </row>
    <row r="5" spans="1:76" ht="19.5" customHeight="1">
      <c r="A5" s="141" t="s">
        <v>3</v>
      </c>
      <c r="B5" s="136" t="s">
        <v>4</v>
      </c>
      <c r="C5" s="137"/>
      <c r="D5" s="137"/>
      <c r="E5" s="136" t="s">
        <v>5</v>
      </c>
      <c r="F5" s="137"/>
      <c r="G5" s="137"/>
      <c r="H5" s="136" t="s">
        <v>6</v>
      </c>
      <c r="I5" s="137"/>
      <c r="J5" s="137"/>
      <c r="K5" s="132" t="s">
        <v>7</v>
      </c>
      <c r="L5" s="133"/>
      <c r="M5" s="133"/>
      <c r="N5" s="134"/>
      <c r="O5" s="135"/>
      <c r="P5" s="136" t="s">
        <v>8</v>
      </c>
      <c r="Q5" s="137"/>
      <c r="R5" s="137"/>
      <c r="S5" s="136" t="s">
        <v>9</v>
      </c>
      <c r="T5" s="137"/>
      <c r="U5" s="137"/>
      <c r="V5" s="136" t="s">
        <v>10</v>
      </c>
      <c r="W5" s="137"/>
      <c r="X5" s="137"/>
      <c r="Y5" s="132" t="s">
        <v>11</v>
      </c>
      <c r="Z5" s="133"/>
      <c r="AA5" s="133"/>
      <c r="AB5" s="134"/>
      <c r="AC5" s="135"/>
      <c r="AD5" s="132" t="s">
        <v>12</v>
      </c>
      <c r="AE5" s="133"/>
      <c r="AF5" s="133"/>
      <c r="AG5" s="134"/>
      <c r="AH5" s="135"/>
      <c r="AI5" s="136" t="s">
        <v>13</v>
      </c>
      <c r="AJ5" s="137"/>
      <c r="AK5" s="137"/>
      <c r="AL5" s="136" t="s">
        <v>14</v>
      </c>
      <c r="AM5" s="137"/>
      <c r="AN5" s="137"/>
      <c r="AO5" s="136" t="s">
        <v>15</v>
      </c>
      <c r="AP5" s="137"/>
      <c r="AQ5" s="137"/>
      <c r="AR5" s="132" t="s">
        <v>16</v>
      </c>
      <c r="AS5" s="133"/>
      <c r="AT5" s="133"/>
      <c r="AU5" s="134"/>
      <c r="AV5" s="135"/>
      <c r="AW5" s="132" t="s">
        <v>17</v>
      </c>
      <c r="AX5" s="133"/>
      <c r="AY5" s="133"/>
      <c r="AZ5" s="134"/>
      <c r="BA5" s="135"/>
      <c r="BB5" s="136" t="s">
        <v>18</v>
      </c>
      <c r="BC5" s="137"/>
      <c r="BD5" s="137"/>
      <c r="BE5" s="136" t="s">
        <v>19</v>
      </c>
      <c r="BF5" s="137"/>
      <c r="BG5" s="137"/>
      <c r="BH5" s="136" t="s">
        <v>20</v>
      </c>
      <c r="BI5" s="137"/>
      <c r="BJ5" s="137"/>
      <c r="BK5" s="132" t="s">
        <v>21</v>
      </c>
      <c r="BL5" s="133"/>
      <c r="BM5" s="133"/>
      <c r="BN5" s="134"/>
      <c r="BO5" s="135"/>
      <c r="BP5" s="138" t="s">
        <v>22</v>
      </c>
      <c r="BQ5" s="139"/>
      <c r="BR5" s="139"/>
      <c r="BS5" s="140"/>
      <c r="BT5" s="140"/>
      <c r="BU5" s="86"/>
      <c r="BV5" s="86"/>
      <c r="BW5" s="86"/>
      <c r="BX5" s="86"/>
    </row>
    <row r="6" spans="1:76" ht="20.25" customHeight="1">
      <c r="A6" s="141"/>
      <c r="B6" s="130" t="s">
        <v>23</v>
      </c>
      <c r="C6" s="130" t="s">
        <v>24</v>
      </c>
      <c r="D6" s="130" t="s">
        <v>25</v>
      </c>
      <c r="E6" s="130" t="s">
        <v>23</v>
      </c>
      <c r="F6" s="130" t="s">
        <v>24</v>
      </c>
      <c r="G6" s="130" t="s">
        <v>25</v>
      </c>
      <c r="H6" s="130" t="s">
        <v>23</v>
      </c>
      <c r="I6" s="130" t="s">
        <v>24</v>
      </c>
      <c r="J6" s="130" t="s">
        <v>25</v>
      </c>
      <c r="K6" s="131" t="s">
        <v>23</v>
      </c>
      <c r="L6" s="131" t="s">
        <v>24</v>
      </c>
      <c r="M6" s="131" t="s">
        <v>25</v>
      </c>
      <c r="N6" s="129" t="s">
        <v>26</v>
      </c>
      <c r="O6" s="129"/>
      <c r="P6" s="130" t="s">
        <v>23</v>
      </c>
      <c r="Q6" s="130" t="s">
        <v>24</v>
      </c>
      <c r="R6" s="130" t="s">
        <v>25</v>
      </c>
      <c r="S6" s="130" t="s">
        <v>23</v>
      </c>
      <c r="T6" s="130" t="s">
        <v>24</v>
      </c>
      <c r="U6" s="130" t="s">
        <v>25</v>
      </c>
      <c r="V6" s="130" t="s">
        <v>23</v>
      </c>
      <c r="W6" s="130" t="s">
        <v>24</v>
      </c>
      <c r="X6" s="130" t="s">
        <v>25</v>
      </c>
      <c r="Y6" s="131" t="s">
        <v>23</v>
      </c>
      <c r="Z6" s="131" t="s">
        <v>24</v>
      </c>
      <c r="AA6" s="131" t="s">
        <v>25</v>
      </c>
      <c r="AB6" s="129" t="s">
        <v>26</v>
      </c>
      <c r="AC6" s="129"/>
      <c r="AD6" s="131" t="s">
        <v>23</v>
      </c>
      <c r="AE6" s="131" t="s">
        <v>24</v>
      </c>
      <c r="AF6" s="131" t="s">
        <v>25</v>
      </c>
      <c r="AG6" s="129" t="s">
        <v>26</v>
      </c>
      <c r="AH6" s="129"/>
      <c r="AI6" s="130" t="s">
        <v>23</v>
      </c>
      <c r="AJ6" s="130" t="s">
        <v>24</v>
      </c>
      <c r="AK6" s="130" t="s">
        <v>25</v>
      </c>
      <c r="AL6" s="130" t="s">
        <v>23</v>
      </c>
      <c r="AM6" s="130" t="s">
        <v>24</v>
      </c>
      <c r="AN6" s="130" t="s">
        <v>25</v>
      </c>
      <c r="AO6" s="130" t="s">
        <v>23</v>
      </c>
      <c r="AP6" s="130" t="s">
        <v>24</v>
      </c>
      <c r="AQ6" s="130" t="s">
        <v>25</v>
      </c>
      <c r="AR6" s="131" t="s">
        <v>23</v>
      </c>
      <c r="AS6" s="131" t="s">
        <v>24</v>
      </c>
      <c r="AT6" s="131" t="s">
        <v>25</v>
      </c>
      <c r="AU6" s="129" t="s">
        <v>26</v>
      </c>
      <c r="AV6" s="129"/>
      <c r="AW6" s="131" t="s">
        <v>23</v>
      </c>
      <c r="AX6" s="131" t="s">
        <v>24</v>
      </c>
      <c r="AY6" s="131" t="s">
        <v>25</v>
      </c>
      <c r="AZ6" s="129" t="s">
        <v>26</v>
      </c>
      <c r="BA6" s="129"/>
      <c r="BB6" s="130" t="s">
        <v>23</v>
      </c>
      <c r="BC6" s="130" t="s">
        <v>24</v>
      </c>
      <c r="BD6" s="130" t="s">
        <v>25</v>
      </c>
      <c r="BE6" s="130" t="s">
        <v>23</v>
      </c>
      <c r="BF6" s="130" t="s">
        <v>24</v>
      </c>
      <c r="BG6" s="130" t="s">
        <v>25</v>
      </c>
      <c r="BH6" s="130" t="s">
        <v>23</v>
      </c>
      <c r="BI6" s="130" t="s">
        <v>24</v>
      </c>
      <c r="BJ6" s="130" t="s">
        <v>25</v>
      </c>
      <c r="BK6" s="131" t="s">
        <v>23</v>
      </c>
      <c r="BL6" s="131" t="s">
        <v>24</v>
      </c>
      <c r="BM6" s="131" t="s">
        <v>25</v>
      </c>
      <c r="BN6" s="129" t="s">
        <v>26</v>
      </c>
      <c r="BO6" s="129"/>
      <c r="BP6" s="127" t="s">
        <v>23</v>
      </c>
      <c r="BQ6" s="127" t="s">
        <v>24</v>
      </c>
      <c r="BR6" s="127" t="s">
        <v>25</v>
      </c>
      <c r="BS6" s="129" t="s">
        <v>26</v>
      </c>
      <c r="BT6" s="129"/>
      <c r="BU6" s="86"/>
      <c r="BV6" s="86"/>
      <c r="BW6" s="86"/>
      <c r="BX6" s="86"/>
    </row>
    <row r="7" spans="1:76" ht="25.5" customHeight="1">
      <c r="A7" s="141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0" t="s">
        <v>27</v>
      </c>
      <c r="O7" s="10" t="s">
        <v>28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0" t="s">
        <v>27</v>
      </c>
      <c r="AC7" s="10" t="s">
        <v>28</v>
      </c>
      <c r="AD7" s="128"/>
      <c r="AE7" s="128"/>
      <c r="AF7" s="128"/>
      <c r="AG7" s="10" t="s">
        <v>27</v>
      </c>
      <c r="AH7" s="10" t="s">
        <v>28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0" t="s">
        <v>27</v>
      </c>
      <c r="AV7" s="10" t="s">
        <v>28</v>
      </c>
      <c r="AW7" s="128"/>
      <c r="AX7" s="128"/>
      <c r="AY7" s="128"/>
      <c r="AZ7" s="10" t="s">
        <v>27</v>
      </c>
      <c r="BA7" s="10" t="s">
        <v>28</v>
      </c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0" t="s">
        <v>27</v>
      </c>
      <c r="BO7" s="10" t="s">
        <v>28</v>
      </c>
      <c r="BP7" s="128"/>
      <c r="BQ7" s="128"/>
      <c r="BR7" s="128"/>
      <c r="BS7" s="10" t="s">
        <v>27</v>
      </c>
      <c r="BT7" s="10" t="s">
        <v>28</v>
      </c>
      <c r="BU7" s="86"/>
      <c r="BV7" s="86"/>
      <c r="BW7" s="86"/>
      <c r="BX7" s="86"/>
    </row>
    <row r="8" spans="1:76" ht="18.75">
      <c r="A8" s="21" t="s">
        <v>86</v>
      </c>
      <c r="B8" s="68">
        <f>SUM('[18]Произв. прогр. Вода (СВОД)'!E12)</f>
        <v>473.55356467369512</v>
      </c>
      <c r="C8" s="68">
        <f>SUM('[18]ПОЛНАЯ СЕБЕСТОИМОСТЬ ВОДА 2017'!C163)</f>
        <v>508.25</v>
      </c>
      <c r="D8" s="89">
        <v>563.54999999999995</v>
      </c>
      <c r="E8" s="68">
        <f>SUM('[18]Произв. прогр. Вода (СВОД)'!F12)</f>
        <v>474.25489328733858</v>
      </c>
      <c r="F8" s="68">
        <f>SUM('[18]ПОЛНАЯ СЕБЕСТОИМОСТЬ ВОДА 2017'!D163)</f>
        <v>454.69</v>
      </c>
      <c r="G8" s="89">
        <v>449.53</v>
      </c>
      <c r="H8" s="68">
        <f>SUM('[18]Произв. прогр. Вода (СВОД)'!G12)</f>
        <v>476.03516631493545</v>
      </c>
      <c r="I8" s="68">
        <f>SUM('[18]ПОЛНАЯ СЕБЕСТОИМОСТЬ ВОДА 2017'!E163)</f>
        <v>498.41199999999998</v>
      </c>
      <c r="J8" s="89">
        <v>538.55999999999995</v>
      </c>
      <c r="K8" s="69">
        <f t="shared" ref="K8:M9" si="0">SUM(B8+E8+H8)</f>
        <v>1423.8436242759692</v>
      </c>
      <c r="L8" s="69">
        <f t="shared" si="0"/>
        <v>1461.3520000000001</v>
      </c>
      <c r="M8" s="69">
        <f t="shared" si="0"/>
        <v>1551.6399999999999</v>
      </c>
      <c r="N8" s="90">
        <f>SUM(L8-K8)</f>
        <v>37.508375724030884</v>
      </c>
      <c r="O8" s="90">
        <f>SUM(N8/K8*100)</f>
        <v>2.6343044337543779</v>
      </c>
      <c r="P8" s="68">
        <f>SUM('[18]Произв. прогр. Вода (СВОД)'!I12)</f>
        <v>469.45941184253223</v>
      </c>
      <c r="Q8" s="68">
        <f>SUM('[18]ПОЛНАЯ СЕБЕСТОИМОСТЬ ВОДА 2017'!H163)</f>
        <v>0</v>
      </c>
      <c r="R8" s="89">
        <v>527.79</v>
      </c>
      <c r="S8" s="68">
        <f>SUM('[18]Произв. прогр. Вода (СВОД)'!J12)</f>
        <v>460.230844121757</v>
      </c>
      <c r="T8" s="68">
        <f>SUM('[18]ПОЛНАЯ СЕБЕСТОИМОСТЬ ВОДА 2017'!I163)</f>
        <v>0</v>
      </c>
      <c r="U8" s="89">
        <v>586.28499999999997</v>
      </c>
      <c r="V8" s="68">
        <f>SUM('[18]Произв. прогр. Вода (СВОД)'!K12)</f>
        <v>443.85772256656327</v>
      </c>
      <c r="W8" s="68">
        <f>SUM('[18]ПОЛНАЯ СЕБЕСТОИМОСТЬ ВОДА 2017'!J163)</f>
        <v>0</v>
      </c>
      <c r="X8" s="89">
        <v>493.11500000000001</v>
      </c>
      <c r="Y8" s="69">
        <f t="shared" ref="Y8:AA9" si="1">SUM(P8+S8+V8)</f>
        <v>1373.5479785308526</v>
      </c>
      <c r="Z8" s="69">
        <f t="shared" si="1"/>
        <v>0</v>
      </c>
      <c r="AA8" s="69">
        <f t="shared" si="1"/>
        <v>1607.1899999999998</v>
      </c>
      <c r="AB8" s="90">
        <f>SUM(Z8-Y8)</f>
        <v>-1373.5479785308526</v>
      </c>
      <c r="AC8" s="90">
        <f>SUM(AB8/Y8*100)</f>
        <v>-100</v>
      </c>
      <c r="AD8" s="69">
        <f t="shared" ref="AD8:AF9" si="2">SUM(K8+Y8)</f>
        <v>2797.3916028068215</v>
      </c>
      <c r="AE8" s="69">
        <f t="shared" si="2"/>
        <v>1461.3520000000001</v>
      </c>
      <c r="AF8" s="69">
        <f t="shared" si="2"/>
        <v>3158.83</v>
      </c>
      <c r="AG8" s="90">
        <f>SUM(AE8-AD8)</f>
        <v>-1336.0396028068214</v>
      </c>
      <c r="AH8" s="90">
        <f>SUM(AG8/AD8*100)</f>
        <v>-47.760192082734434</v>
      </c>
      <c r="AI8" s="68">
        <f>SUM('[18]Произв. прогр. Вода (СВОД)'!N12)</f>
        <v>431.86569029545223</v>
      </c>
      <c r="AJ8" s="68">
        <f>SUM('[18]ПОЛНАЯ СЕБЕСТОИМОСТЬ ВОДА 2017'!P163)</f>
        <v>0</v>
      </c>
      <c r="AK8" s="89">
        <v>537.88</v>
      </c>
      <c r="AL8" s="68">
        <f>SUM('[18]Произв. прогр. Вода (СВОД)'!O12)</f>
        <v>447.15321011850125</v>
      </c>
      <c r="AM8" s="68">
        <f>SUM('[18]ПОЛНАЯ СЕБЕСТОИМОСТЬ ВОДА 2017'!Q163)</f>
        <v>0</v>
      </c>
      <c r="AN8" s="89">
        <v>448.48</v>
      </c>
      <c r="AO8" s="68">
        <f>SUM('[18]Произв. прогр. Вода (СВОД)'!P12)</f>
        <v>466.16899783441852</v>
      </c>
      <c r="AP8" s="68">
        <f>SUM('[18]ПОЛНАЯ СЕБЕСТОИМОСТЬ ВОДА 2017'!R163)</f>
        <v>0</v>
      </c>
      <c r="AQ8" s="89">
        <v>537.84</v>
      </c>
      <c r="AR8" s="69">
        <f t="shared" ref="AR8:AT9" si="3">SUM(AI8+AL8+AO8)</f>
        <v>1345.187898248372</v>
      </c>
      <c r="AS8" s="69">
        <f t="shared" si="3"/>
        <v>0</v>
      </c>
      <c r="AT8" s="69">
        <f t="shared" si="3"/>
        <v>1524.2</v>
      </c>
      <c r="AU8" s="90">
        <f>SUM(AS8-AR8)</f>
        <v>-1345.187898248372</v>
      </c>
      <c r="AV8" s="90">
        <f>SUM(AU8/AR8*100)</f>
        <v>-100</v>
      </c>
      <c r="AW8" s="69">
        <f t="shared" ref="AW8:AY9" si="4">SUM(AD8+AR8)</f>
        <v>4142.5795010551938</v>
      </c>
      <c r="AX8" s="69">
        <f t="shared" si="4"/>
        <v>1461.3520000000001</v>
      </c>
      <c r="AY8" s="69">
        <f t="shared" si="4"/>
        <v>4683.03</v>
      </c>
      <c r="AZ8" s="90">
        <f>SUM(AX8-AW8)</f>
        <v>-2681.2275010551939</v>
      </c>
      <c r="BA8" s="90">
        <f>SUM(AZ8/AW8*100)</f>
        <v>-64.723622090348158</v>
      </c>
      <c r="BB8" s="68">
        <f>SUM('[18]Произв. прогр. Вода (СВОД)'!S12)</f>
        <v>476.03516631493545</v>
      </c>
      <c r="BC8" s="68">
        <f>SUM('[18]ПОЛНАЯ СЕБЕСТОИМОСТЬ ВОДА 2017'!X163)</f>
        <v>0</v>
      </c>
      <c r="BD8" s="89">
        <v>636.79</v>
      </c>
      <c r="BE8" s="68">
        <f>SUM('[18]Произв. прогр. Вода (СВОД)'!T12)</f>
        <v>476.03516631493545</v>
      </c>
      <c r="BF8" s="68">
        <f>SUM('[18]ПОЛНАЯ СЕБЕСТОИМОСТЬ ВОДА 2017'!Y163)</f>
        <v>0</v>
      </c>
      <c r="BG8" s="89">
        <v>538.9</v>
      </c>
      <c r="BH8" s="68">
        <f>SUM('[18]Произв. прогр. Вода (СВОД)'!U12)</f>
        <v>476.03516631493545</v>
      </c>
      <c r="BI8" s="68">
        <f>SUM('[18]ПОЛНАЯ СЕБЕСТОИМОСТЬ ВОДА 2017'!Z163)</f>
        <v>0</v>
      </c>
      <c r="BJ8" s="89">
        <v>473.31</v>
      </c>
      <c r="BK8" s="69">
        <f t="shared" ref="BK8:BM9" si="5">SUM(BB8+BE8+BH8)</f>
        <v>1428.1054989448064</v>
      </c>
      <c r="BL8" s="69">
        <f t="shared" si="5"/>
        <v>0</v>
      </c>
      <c r="BM8" s="69">
        <f t="shared" si="5"/>
        <v>1649</v>
      </c>
      <c r="BN8" s="90">
        <f>SUM(BL8-BK8)</f>
        <v>-1428.1054989448064</v>
      </c>
      <c r="BO8" s="90">
        <f>SUM(BN8/BK8*100)</f>
        <v>-100</v>
      </c>
      <c r="BP8" s="69">
        <f t="shared" ref="BP8:BR9" si="6">SUM(AW8+BK8)</f>
        <v>5570.6850000000004</v>
      </c>
      <c r="BQ8" s="69">
        <f t="shared" si="6"/>
        <v>1461.3520000000001</v>
      </c>
      <c r="BR8" s="69">
        <f t="shared" si="6"/>
        <v>6332.03</v>
      </c>
      <c r="BS8" s="90">
        <f>SUM(BQ8-BP8)</f>
        <v>-4109.3330000000005</v>
      </c>
      <c r="BT8" s="90">
        <f>SUM(BS8/BP8*100)</f>
        <v>-73.767104045552756</v>
      </c>
      <c r="BU8" s="86"/>
      <c r="BV8" s="86"/>
      <c r="BW8" s="86"/>
      <c r="BX8" s="86"/>
    </row>
    <row r="9" spans="1:76" ht="18.75">
      <c r="A9" s="24" t="s">
        <v>87</v>
      </c>
      <c r="B9" s="91">
        <f>SUM('[18]Произв. прогр. Вода (СВОД)'!E13)</f>
        <v>71.183083333333329</v>
      </c>
      <c r="C9" s="91">
        <f>SUM('[18]ПОЛНАЯ СЕБЕСТОИМОСТЬ ВОДА 2017'!C164)</f>
        <v>37.540999999999997</v>
      </c>
      <c r="D9" s="92">
        <v>140.54</v>
      </c>
      <c r="E9" s="91">
        <f>SUM('[18]Произв. прогр. Вода (СВОД)'!F13)</f>
        <v>71.183083333333329</v>
      </c>
      <c r="F9" s="91">
        <f>SUM('[18]ПОЛНАЯ СЕБЕСТОИМОСТЬ ВОДА 2017'!D164)</f>
        <v>38.46</v>
      </c>
      <c r="G9" s="92">
        <v>57.02</v>
      </c>
      <c r="H9" s="91">
        <f>SUM('[18]Произв. прогр. Вода (СВОД)'!G13)</f>
        <v>71.183083333333329</v>
      </c>
      <c r="I9" s="91">
        <f>SUM('[18]ПОЛНАЯ СЕБЕСТОИМОСТЬ ВОДА 2017'!E164)</f>
        <v>38.691000000000003</v>
      </c>
      <c r="J9" s="92">
        <v>97.54</v>
      </c>
      <c r="K9" s="93">
        <f t="shared" si="0"/>
        <v>213.54924999999997</v>
      </c>
      <c r="L9" s="93">
        <f t="shared" si="0"/>
        <v>114.69200000000001</v>
      </c>
      <c r="M9" s="93">
        <f t="shared" si="0"/>
        <v>295.10000000000002</v>
      </c>
      <c r="N9" s="94">
        <f t="shared" ref="N9:N20" si="7">SUM(L9-K9)</f>
        <v>-98.857249999999965</v>
      </c>
      <c r="O9" s="94">
        <f t="shared" ref="O9:O20" si="8">SUM(N9/K9*100)</f>
        <v>-46.29248288158351</v>
      </c>
      <c r="P9" s="91">
        <f>SUM('[18]Произв. прогр. Вода (СВОД)'!I13)</f>
        <v>71.183083333333329</v>
      </c>
      <c r="Q9" s="91">
        <f>SUM('[18]ПОЛНАЯ СЕБЕСТОИМОСТЬ ВОДА 2017'!H164)</f>
        <v>0</v>
      </c>
      <c r="R9" s="92">
        <v>131.38999999999999</v>
      </c>
      <c r="S9" s="91">
        <f>SUM('[18]Произв. прогр. Вода (СВОД)'!J13)</f>
        <v>71.183083333333329</v>
      </c>
      <c r="T9" s="91">
        <f>SUM('[18]ПОЛНАЯ СЕБЕСТОИМОСТЬ ВОДА 2017'!I164)</f>
        <v>0</v>
      </c>
      <c r="U9" s="92">
        <v>146.18</v>
      </c>
      <c r="V9" s="91">
        <f>SUM('[18]Произв. прогр. Вода (СВОД)'!K13)</f>
        <v>71.183083333333329</v>
      </c>
      <c r="W9" s="91">
        <f>SUM('[18]ПОЛНАЯ СЕБЕСТОИМОСТЬ ВОДА 2017'!J164)</f>
        <v>0</v>
      </c>
      <c r="X9" s="92">
        <v>73.069999999999993</v>
      </c>
      <c r="Y9" s="93">
        <f t="shared" si="1"/>
        <v>213.54924999999997</v>
      </c>
      <c r="Z9" s="93">
        <f t="shared" si="1"/>
        <v>0</v>
      </c>
      <c r="AA9" s="93">
        <f t="shared" si="1"/>
        <v>350.64</v>
      </c>
      <c r="AB9" s="94">
        <f t="shared" ref="AB9:AB20" si="9">SUM(Z9-Y9)</f>
        <v>-213.54924999999997</v>
      </c>
      <c r="AC9" s="94">
        <f t="shared" ref="AC9:AC20" si="10">SUM(AB9/Y9*100)</f>
        <v>-100</v>
      </c>
      <c r="AD9" s="93">
        <f t="shared" si="2"/>
        <v>427.09849999999994</v>
      </c>
      <c r="AE9" s="93">
        <f t="shared" si="2"/>
        <v>114.69200000000001</v>
      </c>
      <c r="AF9" s="93">
        <f t="shared" si="2"/>
        <v>645.74</v>
      </c>
      <c r="AG9" s="94">
        <f t="shared" ref="AG9:AG20" si="11">SUM(AE9-AD9)</f>
        <v>-312.40649999999994</v>
      </c>
      <c r="AH9" s="94">
        <f t="shared" ref="AH9:AH20" si="12">SUM(AG9/AD9*100)</f>
        <v>-73.146241440791755</v>
      </c>
      <c r="AI9" s="91">
        <f>SUM('[18]Произв. прогр. Вода (СВОД)'!N13)</f>
        <v>71.183083333333329</v>
      </c>
      <c r="AJ9" s="91">
        <f>SUM('[18]ПОЛНАЯ СЕБЕСТОИМОСТЬ ВОДА 2017'!P164)</f>
        <v>0</v>
      </c>
      <c r="AK9" s="92">
        <v>105.75</v>
      </c>
      <c r="AL9" s="91">
        <f>SUM('[18]Произв. прогр. Вода (СВОД)'!O13)</f>
        <v>71.183083333333329</v>
      </c>
      <c r="AM9" s="91">
        <f>SUM('[18]ПОЛНАЯ СЕБЕСТОИМОСТЬ ВОДА 2017'!Q164)</f>
        <v>0</v>
      </c>
      <c r="AN9" s="92">
        <v>48.81</v>
      </c>
      <c r="AO9" s="91">
        <f>SUM('[18]Произв. прогр. Вода (СВОД)'!P13)</f>
        <v>71.183083333333329</v>
      </c>
      <c r="AP9" s="91">
        <f>SUM('[18]ПОЛНАЯ СЕБЕСТОИМОСТЬ ВОДА 2017'!R164)</f>
        <v>0</v>
      </c>
      <c r="AQ9" s="92">
        <v>77.099999999999994</v>
      </c>
      <c r="AR9" s="93">
        <f t="shared" si="3"/>
        <v>213.54924999999997</v>
      </c>
      <c r="AS9" s="93">
        <f t="shared" si="3"/>
        <v>0</v>
      </c>
      <c r="AT9" s="93">
        <f t="shared" si="3"/>
        <v>231.66</v>
      </c>
      <c r="AU9" s="94">
        <f t="shared" ref="AU9:AU20" si="13">SUM(AS9-AR9)</f>
        <v>-213.54924999999997</v>
      </c>
      <c r="AV9" s="94">
        <f t="shared" ref="AV9:AV20" si="14">SUM(AU9/AR9*100)</f>
        <v>-100</v>
      </c>
      <c r="AW9" s="93">
        <f t="shared" si="4"/>
        <v>640.64774999999986</v>
      </c>
      <c r="AX9" s="93">
        <f t="shared" si="4"/>
        <v>114.69200000000001</v>
      </c>
      <c r="AY9" s="93">
        <f t="shared" si="4"/>
        <v>877.4</v>
      </c>
      <c r="AZ9" s="94">
        <f t="shared" ref="AZ9:AZ20" si="15">SUM(AX9-AW9)</f>
        <v>-525.95574999999985</v>
      </c>
      <c r="BA9" s="94">
        <f t="shared" ref="BA9:BA20" si="16">SUM(AZ9/AW9*100)</f>
        <v>-82.097494293861175</v>
      </c>
      <c r="BB9" s="91">
        <f>SUM('[18]Произв. прогр. Вода (СВОД)'!S13)</f>
        <v>71.183083333333329</v>
      </c>
      <c r="BC9" s="91">
        <f>SUM('[18]ПОЛНАЯ СЕБЕСТОИМОСТЬ ВОДА 2017'!X164)</f>
        <v>0</v>
      </c>
      <c r="BD9" s="92">
        <v>147.29</v>
      </c>
      <c r="BE9" s="91">
        <f>SUM('[18]Произв. прогр. Вода (СВОД)'!T13)</f>
        <v>71.183083333333329</v>
      </c>
      <c r="BF9" s="91">
        <f>SUM('[18]ПОЛНАЯ СЕБЕСТОИМОСТЬ ВОДА 2017'!Y164)</f>
        <v>0</v>
      </c>
      <c r="BG9" s="92">
        <v>98.74</v>
      </c>
      <c r="BH9" s="91">
        <f>SUM('[18]Произв. прогр. Вода (СВОД)'!U13)</f>
        <v>71.183083333333329</v>
      </c>
      <c r="BI9" s="91">
        <f>SUM('[18]ПОЛНАЯ СЕБЕСТОИМОСТЬ ВОДА 2017'!Z164)</f>
        <v>0</v>
      </c>
      <c r="BJ9" s="92">
        <v>61.48</v>
      </c>
      <c r="BK9" s="93">
        <f t="shared" si="5"/>
        <v>213.54924999999997</v>
      </c>
      <c r="BL9" s="93">
        <f t="shared" si="5"/>
        <v>0</v>
      </c>
      <c r="BM9" s="93">
        <f t="shared" si="5"/>
        <v>307.51</v>
      </c>
      <c r="BN9" s="94">
        <f t="shared" ref="BN9:BN20" si="17">SUM(BL9-BK9)</f>
        <v>-213.54924999999997</v>
      </c>
      <c r="BO9" s="94">
        <f t="shared" ref="BO9:BO20" si="18">SUM(BN9/BK9*100)</f>
        <v>-100</v>
      </c>
      <c r="BP9" s="93">
        <f t="shared" si="6"/>
        <v>854.19699999999989</v>
      </c>
      <c r="BQ9" s="93">
        <f t="shared" si="6"/>
        <v>114.69200000000001</v>
      </c>
      <c r="BR9" s="93">
        <f t="shared" si="6"/>
        <v>1184.9099999999999</v>
      </c>
      <c r="BS9" s="94">
        <f t="shared" ref="BS9:BS20" si="19">SUM(BQ9-BP9)</f>
        <v>-739.50499999999988</v>
      </c>
      <c r="BT9" s="94">
        <f t="shared" ref="BT9:BT20" si="20">SUM(BS9/BP9*100)</f>
        <v>-86.573120720395877</v>
      </c>
      <c r="BU9" s="86"/>
      <c r="BV9" s="86"/>
      <c r="BW9" s="86"/>
      <c r="BX9" s="86"/>
    </row>
    <row r="10" spans="1:76" ht="18.75">
      <c r="A10" s="39" t="s">
        <v>88</v>
      </c>
      <c r="B10" s="95">
        <f>SUM('[18]Произв. прогр. Вода (СВОД)'!E14)</f>
        <v>0.15031685672640319</v>
      </c>
      <c r="C10" s="95">
        <f>SUM('[18]ПОЛНАЯ СЕБЕСТОИМОСТЬ ВОДА 2017'!C165)</f>
        <v>7.386325627151992E-2</v>
      </c>
      <c r="D10" s="95">
        <f t="shared" ref="D10:G10" si="21">SUM(D9/D8)</f>
        <v>0.2493833732588058</v>
      </c>
      <c r="E10" s="95">
        <f>SUM('[18]Произв. прогр. Вода (СВОД)'!F14)</f>
        <v>0.15009456800734658</v>
      </c>
      <c r="F10" s="95">
        <f>SUM('[18]ПОЛНАЯ СЕБЕСТОИМОСТЬ ВОДА 2017'!D165)</f>
        <v>8.4585101937583854E-2</v>
      </c>
      <c r="G10" s="95">
        <f t="shared" si="21"/>
        <v>0.12684359219629393</v>
      </c>
      <c r="H10" s="95">
        <f>SUM('[18]Произв. прогр. Вода (СВОД)'!G14)</f>
        <v>0.14953324537843074</v>
      </c>
      <c r="I10" s="95">
        <f>SUM('[18]ПОЛНАЯ СЕБЕСТОИМОСТЬ ВОДА 2017'!E165)</f>
        <v>7.7628548269303321E-2</v>
      </c>
      <c r="J10" s="95">
        <f>SUM(J9/J8)</f>
        <v>0.18111259655377304</v>
      </c>
      <c r="K10" s="96">
        <f t="shared" ref="K10:M10" si="22">SUM(K9/K8)</f>
        <v>0.14998083101196644</v>
      </c>
      <c r="L10" s="96">
        <f t="shared" si="22"/>
        <v>7.8483486524807161E-2</v>
      </c>
      <c r="M10" s="96">
        <f t="shared" si="22"/>
        <v>0.19018586785594599</v>
      </c>
      <c r="N10" s="55">
        <f t="shared" si="7"/>
        <v>-7.1497344487159276E-2</v>
      </c>
      <c r="O10" s="97">
        <f>SUM(N10/K10*100)</f>
        <v>-47.670988355475082</v>
      </c>
      <c r="P10" s="95">
        <f>SUM('[18]Произв. прогр. Вода (СВОД)'!I14)</f>
        <v>0.15162776916955242</v>
      </c>
      <c r="Q10" s="95" t="e">
        <f>SUM('[18]ПОЛНАЯ СЕБЕСТОИМОСТЬ ВОДА 2017'!H165)</f>
        <v>#DIV/0!</v>
      </c>
      <c r="R10" s="95">
        <f t="shared" ref="R10:AA10" si="23">SUM(R9/R8)</f>
        <v>0.24894370867200968</v>
      </c>
      <c r="S10" s="95">
        <f>SUM('[18]Произв. прогр. Вода (СВОД)'!J14)</f>
        <v>0.15466821540214151</v>
      </c>
      <c r="T10" s="95" t="e">
        <f>SUM('[18]ПОЛНАЯ СЕБЕСТОИМОСТЬ ВОДА 2017'!I165)</f>
        <v>#DIV/0!</v>
      </c>
      <c r="U10" s="95">
        <f t="shared" si="23"/>
        <v>0.24933266244232757</v>
      </c>
      <c r="V10" s="95">
        <f>SUM('[18]Произв. прогр. Вода (СВОД)'!K14)</f>
        <v>0.16037365064130057</v>
      </c>
      <c r="W10" s="95" t="e">
        <f>SUM('[18]ПОЛНАЯ СЕБЕСТОИМОСТЬ ВОДА 2017'!J165)</f>
        <v>#DIV/0!</v>
      </c>
      <c r="X10" s="95">
        <f t="shared" si="23"/>
        <v>0.14818044472384737</v>
      </c>
      <c r="Y10" s="96">
        <f t="shared" si="23"/>
        <v>0.15547272708188348</v>
      </c>
      <c r="Z10" s="96" t="e">
        <f t="shared" si="23"/>
        <v>#DIV/0!</v>
      </c>
      <c r="AA10" s="96">
        <f t="shared" si="23"/>
        <v>0.2181696003583895</v>
      </c>
      <c r="AB10" s="55" t="e">
        <f t="shared" si="9"/>
        <v>#DIV/0!</v>
      </c>
      <c r="AC10" s="55" t="e">
        <f t="shared" si="10"/>
        <v>#DIV/0!</v>
      </c>
      <c r="AD10" s="96">
        <f t="shared" ref="AD10:AF10" si="24">SUM(AD9/AD8)</f>
        <v>0.15267740832976753</v>
      </c>
      <c r="AE10" s="96">
        <f t="shared" si="24"/>
        <v>7.8483486524807161E-2</v>
      </c>
      <c r="AF10" s="96">
        <f t="shared" si="24"/>
        <v>0.20442378982091472</v>
      </c>
      <c r="AG10" s="55">
        <f t="shared" si="11"/>
        <v>-7.4193921804960372E-2</v>
      </c>
      <c r="AH10" s="55">
        <f t="shared" si="12"/>
        <v>-48.595219565627623</v>
      </c>
      <c r="AI10" s="95">
        <f>SUM('[18]Произв. прогр. Вода (СВОД)'!N14)</f>
        <v>0.16482690089280966</v>
      </c>
      <c r="AJ10" s="95" t="e">
        <f>SUM('[18]ПОЛНАЯ СЕБЕСТОИМОСТЬ ВОДА 2017'!P165)</f>
        <v>#DIV/0!</v>
      </c>
      <c r="AK10" s="95">
        <f t="shared" ref="AK10:AT10" si="25">SUM(AK9/AK8)</f>
        <v>0.19660519074886593</v>
      </c>
      <c r="AL10" s="95">
        <f>SUM('[18]Произв. прогр. Вода (СВОД)'!O14)</f>
        <v>0.15919170817194606</v>
      </c>
      <c r="AM10" s="95" t="e">
        <f>SUM('[18]ПОЛНАЯ СЕБЕСТОИМОСТЬ ВОДА 2017'!Q165)</f>
        <v>#DIV/0!</v>
      </c>
      <c r="AN10" s="95">
        <f t="shared" si="25"/>
        <v>0.10883428469496968</v>
      </c>
      <c r="AO10" s="95">
        <f>SUM('[18]Произв. прогр. Вода (СВОД)'!P14)</f>
        <v>0.15269802081222333</v>
      </c>
      <c r="AP10" s="95" t="e">
        <f>SUM('[18]ПОЛНАЯ СЕБЕСТОИМОСТЬ ВОДА 2017'!R165)</f>
        <v>#DIV/0!</v>
      </c>
      <c r="AQ10" s="95">
        <f t="shared" si="25"/>
        <v>0.14335118250780898</v>
      </c>
      <c r="AR10" s="96">
        <f t="shared" si="25"/>
        <v>0.15875049892886473</v>
      </c>
      <c r="AS10" s="96" t="e">
        <f t="shared" si="25"/>
        <v>#DIV/0!</v>
      </c>
      <c r="AT10" s="96">
        <f t="shared" si="25"/>
        <v>0.15198792809342604</v>
      </c>
      <c r="AU10" s="55" t="e">
        <f t="shared" si="13"/>
        <v>#DIV/0!</v>
      </c>
      <c r="AV10" s="55" t="e">
        <f t="shared" si="14"/>
        <v>#DIV/0!</v>
      </c>
      <c r="AW10" s="96">
        <f t="shared" ref="AW10:AY10" si="26">SUM(AW9/AW8)</f>
        <v>0.15464947621085237</v>
      </c>
      <c r="AX10" s="96">
        <f t="shared" si="26"/>
        <v>7.8483486524807161E-2</v>
      </c>
      <c r="AY10" s="96">
        <f t="shared" si="26"/>
        <v>0.18735733061714319</v>
      </c>
      <c r="AZ10" s="55">
        <f t="shared" si="15"/>
        <v>-7.616598968604521E-2</v>
      </c>
      <c r="BA10" s="55">
        <f t="shared" si="16"/>
        <v>-49.250725933399792</v>
      </c>
      <c r="BB10" s="95">
        <f>SUM('[18]Произв. прогр. Вода (СВОД)'!S14)</f>
        <v>0.14953324537843074</v>
      </c>
      <c r="BC10" s="95" t="e">
        <f>SUM('[18]ПОЛНАЯ СЕБЕСТОИМОСТЬ ВОДА 2017'!X165)</f>
        <v>#DIV/0!</v>
      </c>
      <c r="BD10" s="95">
        <f t="shared" ref="BD10:BM10" si="27">SUM(BD9/BD8)</f>
        <v>0.2313007427880463</v>
      </c>
      <c r="BE10" s="95">
        <f>SUM('[18]Произв. прогр. Вода (СВОД)'!T14)</f>
        <v>0.14953324537843074</v>
      </c>
      <c r="BF10" s="95" t="e">
        <f>SUM('[18]ПОЛНАЯ СЕБЕСТОИМОСТЬ ВОДА 2017'!Y165)</f>
        <v>#DIV/0!</v>
      </c>
      <c r="BG10" s="95">
        <f t="shared" si="27"/>
        <v>0.18322508814251251</v>
      </c>
      <c r="BH10" s="95">
        <f>SUM('[18]Произв. прогр. Вода (СВОД)'!U14)</f>
        <v>0.14953324537843074</v>
      </c>
      <c r="BI10" s="95" t="e">
        <f>SUM('[18]ПОЛНАЯ СЕБЕСТОИМОСТЬ ВОДА 2017'!Z165)</f>
        <v>#DIV/0!</v>
      </c>
      <c r="BJ10" s="95">
        <f t="shared" si="27"/>
        <v>0.12989372715556399</v>
      </c>
      <c r="BK10" s="96">
        <f t="shared" si="27"/>
        <v>0.14953324537843071</v>
      </c>
      <c r="BL10" s="96" t="e">
        <f t="shared" si="27"/>
        <v>#DIV/0!</v>
      </c>
      <c r="BM10" s="96">
        <f t="shared" si="27"/>
        <v>0.18648271679805942</v>
      </c>
      <c r="BN10" s="55" t="e">
        <f t="shared" si="17"/>
        <v>#DIV/0!</v>
      </c>
      <c r="BO10" s="55" t="e">
        <f t="shared" si="18"/>
        <v>#DIV/0!</v>
      </c>
      <c r="BP10" s="96">
        <f t="shared" ref="BP10:BR10" si="28">SUM(BP9/BP8)</f>
        <v>0.15333787496510748</v>
      </c>
      <c r="BQ10" s="96">
        <f t="shared" si="28"/>
        <v>7.8483486524807161E-2</v>
      </c>
      <c r="BR10" s="96">
        <f t="shared" si="28"/>
        <v>0.18712956192563837</v>
      </c>
      <c r="BS10" s="55">
        <f t="shared" si="19"/>
        <v>-7.4854388440300318E-2</v>
      </c>
      <c r="BT10" s="55">
        <f t="shared" si="20"/>
        <v>-48.81663350123619</v>
      </c>
      <c r="BU10" s="86"/>
      <c r="BV10" s="86"/>
      <c r="BW10" s="86"/>
      <c r="BX10" s="86"/>
    </row>
    <row r="11" spans="1:76" ht="18.75">
      <c r="A11" s="21" t="s">
        <v>89</v>
      </c>
      <c r="B11" s="68">
        <f>SUM('[18]Произв. прогр. Вода (СВОД)'!E15)</f>
        <v>402.37048134036178</v>
      </c>
      <c r="C11" s="68">
        <f>SUM('[18]ПОЛНАЯ СЕБЕСТОИМОСТЬ ВОДА 2017'!C166)</f>
        <v>470.709</v>
      </c>
      <c r="D11" s="68">
        <f t="shared" ref="D11:BR11" si="29">SUM(D8-D9)</f>
        <v>423.01</v>
      </c>
      <c r="E11" s="68">
        <f>SUM('[18]Произв. прогр. Вода (СВОД)'!F15)</f>
        <v>403.07180995400523</v>
      </c>
      <c r="F11" s="68">
        <f>SUM('[18]ПОЛНАЯ СЕБЕСТОИМОСТЬ ВОДА 2017'!D166)</f>
        <v>416.23</v>
      </c>
      <c r="G11" s="68">
        <f t="shared" si="29"/>
        <v>392.51</v>
      </c>
      <c r="H11" s="68">
        <f>SUM('[18]Произв. прогр. Вода (СВОД)'!G15)</f>
        <v>404.85208298160211</v>
      </c>
      <c r="I11" s="68">
        <f>SUM('[18]ПОЛНАЯ СЕБЕСТОИМОСТЬ ВОДА 2017'!E166)</f>
        <v>459.721</v>
      </c>
      <c r="J11" s="68">
        <f t="shared" si="29"/>
        <v>441.01999999999992</v>
      </c>
      <c r="K11" s="69">
        <f t="shared" si="29"/>
        <v>1210.2943742759692</v>
      </c>
      <c r="L11" s="69">
        <f t="shared" si="29"/>
        <v>1346.66</v>
      </c>
      <c r="M11" s="69">
        <f t="shared" si="29"/>
        <v>1256.54</v>
      </c>
      <c r="N11" s="90">
        <f t="shared" si="7"/>
        <v>136.36562572403091</v>
      </c>
      <c r="O11" s="90">
        <f t="shared" si="8"/>
        <v>11.26714530137418</v>
      </c>
      <c r="P11" s="68">
        <f>SUM('[18]Произв. прогр. Вода (СВОД)'!I15)</f>
        <v>398.27632850919889</v>
      </c>
      <c r="Q11" s="68">
        <f>SUM('[18]ПОЛНАЯ СЕБЕСТОИМОСТЬ ВОДА 2017'!H166)</f>
        <v>0</v>
      </c>
      <c r="R11" s="68">
        <f t="shared" si="29"/>
        <v>396.4</v>
      </c>
      <c r="S11" s="68">
        <f>SUM('[18]Произв. прогр. Вода (СВОД)'!J15)</f>
        <v>389.04776078842366</v>
      </c>
      <c r="T11" s="68">
        <f>SUM('[18]ПОЛНАЯ СЕБЕСТОИМОСТЬ ВОДА 2017'!I166)</f>
        <v>0</v>
      </c>
      <c r="U11" s="68">
        <f t="shared" si="29"/>
        <v>440.10499999999996</v>
      </c>
      <c r="V11" s="68">
        <f>SUM('[18]Произв. прогр. Вода (СВОД)'!K15)</f>
        <v>372.67463923322993</v>
      </c>
      <c r="W11" s="68">
        <f>SUM('[18]ПОЛНАЯ СЕБЕСТОИМОСТЬ ВОДА 2017'!J166)</f>
        <v>0</v>
      </c>
      <c r="X11" s="68">
        <f t="shared" si="29"/>
        <v>420.04500000000002</v>
      </c>
      <c r="Y11" s="69">
        <f t="shared" si="29"/>
        <v>1159.9987285308525</v>
      </c>
      <c r="Z11" s="69">
        <f t="shared" si="29"/>
        <v>0</v>
      </c>
      <c r="AA11" s="69">
        <f t="shared" si="29"/>
        <v>1256.5499999999997</v>
      </c>
      <c r="AB11" s="90">
        <f t="shared" si="9"/>
        <v>-1159.9987285308525</v>
      </c>
      <c r="AC11" s="90">
        <f t="shared" si="10"/>
        <v>-100</v>
      </c>
      <c r="AD11" s="69">
        <f t="shared" si="29"/>
        <v>2370.2931028068215</v>
      </c>
      <c r="AE11" s="69">
        <f t="shared" si="29"/>
        <v>1346.66</v>
      </c>
      <c r="AF11" s="69">
        <f t="shared" si="29"/>
        <v>2513.09</v>
      </c>
      <c r="AG11" s="90">
        <f t="shared" si="11"/>
        <v>-1023.6331028068214</v>
      </c>
      <c r="AH11" s="90">
        <f t="shared" si="12"/>
        <v>-43.185929267341216</v>
      </c>
      <c r="AI11" s="68">
        <f>SUM('[18]Произв. прогр. Вода (СВОД)'!N15)</f>
        <v>360.68260696211888</v>
      </c>
      <c r="AJ11" s="68">
        <f>SUM('[18]ПОЛНАЯ СЕБЕСТОИМОСТЬ ВОДА 2017'!P166)</f>
        <v>0</v>
      </c>
      <c r="AK11" s="68">
        <f t="shared" si="29"/>
        <v>432.13</v>
      </c>
      <c r="AL11" s="68">
        <f>SUM('[18]Произв. прогр. Вода (СВОД)'!O15)</f>
        <v>375.97012678516791</v>
      </c>
      <c r="AM11" s="68">
        <f>SUM('[18]ПОЛНАЯ СЕБЕСТОИМОСТЬ ВОДА 2017'!Q166)</f>
        <v>0</v>
      </c>
      <c r="AN11" s="68">
        <f t="shared" si="29"/>
        <v>399.67</v>
      </c>
      <c r="AO11" s="68">
        <f>SUM('[18]Произв. прогр. Вода (СВОД)'!P15)</f>
        <v>394.98591450108518</v>
      </c>
      <c r="AP11" s="68">
        <f>SUM('[18]ПОЛНАЯ СЕБЕСТОИМОСТЬ ВОДА 2017'!R166)</f>
        <v>0</v>
      </c>
      <c r="AQ11" s="68">
        <f t="shared" si="29"/>
        <v>460.74</v>
      </c>
      <c r="AR11" s="69">
        <f t="shared" si="29"/>
        <v>1131.638648248372</v>
      </c>
      <c r="AS11" s="69">
        <f t="shared" si="29"/>
        <v>0</v>
      </c>
      <c r="AT11" s="69">
        <f t="shared" si="29"/>
        <v>1292.54</v>
      </c>
      <c r="AU11" s="90">
        <f t="shared" si="13"/>
        <v>-1131.638648248372</v>
      </c>
      <c r="AV11" s="90">
        <f t="shared" si="14"/>
        <v>-100</v>
      </c>
      <c r="AW11" s="69">
        <f t="shared" si="29"/>
        <v>3501.9317510551937</v>
      </c>
      <c r="AX11" s="69">
        <f t="shared" si="29"/>
        <v>1346.66</v>
      </c>
      <c r="AY11" s="69">
        <f t="shared" si="29"/>
        <v>3805.6299999999997</v>
      </c>
      <c r="AZ11" s="90">
        <f t="shared" si="15"/>
        <v>-2155.2717510551938</v>
      </c>
      <c r="BA11" s="90">
        <f t="shared" si="16"/>
        <v>-61.545224301009647</v>
      </c>
      <c r="BB11" s="68">
        <f>SUM('[18]Произв. прогр. Вода (СВОД)'!S15)</f>
        <v>404.85208298160211</v>
      </c>
      <c r="BC11" s="68">
        <f>SUM('[18]ПОЛНАЯ СЕБЕСТОИМОСТЬ ВОДА 2017'!X166)</f>
        <v>0</v>
      </c>
      <c r="BD11" s="68">
        <f t="shared" si="29"/>
        <v>489.5</v>
      </c>
      <c r="BE11" s="68">
        <f>SUM('[18]Произв. прогр. Вода (СВОД)'!T15)</f>
        <v>404.85208298160211</v>
      </c>
      <c r="BF11" s="68">
        <f>SUM('[18]ПОЛНАЯ СЕБЕСТОИМОСТЬ ВОДА 2017'!Y166)</f>
        <v>0</v>
      </c>
      <c r="BG11" s="68">
        <f t="shared" si="29"/>
        <v>440.15999999999997</v>
      </c>
      <c r="BH11" s="68">
        <f>SUM('[18]Произв. прогр. Вода (СВОД)'!U15)</f>
        <v>404.85208298160211</v>
      </c>
      <c r="BI11" s="68">
        <f>SUM('[18]ПОЛНАЯ СЕБЕСТОИМОСТЬ ВОДА 2017'!Z166)</f>
        <v>0</v>
      </c>
      <c r="BJ11" s="68">
        <f t="shared" si="29"/>
        <v>411.83</v>
      </c>
      <c r="BK11" s="69">
        <f t="shared" si="29"/>
        <v>1214.5562489448064</v>
      </c>
      <c r="BL11" s="69">
        <f t="shared" si="29"/>
        <v>0</v>
      </c>
      <c r="BM11" s="69">
        <f t="shared" si="29"/>
        <v>1341.49</v>
      </c>
      <c r="BN11" s="90">
        <f t="shared" si="17"/>
        <v>-1214.5562489448064</v>
      </c>
      <c r="BO11" s="90">
        <f t="shared" si="18"/>
        <v>-100</v>
      </c>
      <c r="BP11" s="69">
        <f t="shared" si="29"/>
        <v>4716.4880000000003</v>
      </c>
      <c r="BQ11" s="69">
        <f t="shared" si="29"/>
        <v>1346.66</v>
      </c>
      <c r="BR11" s="69">
        <f t="shared" si="29"/>
        <v>5147.12</v>
      </c>
      <c r="BS11" s="90">
        <f t="shared" si="19"/>
        <v>-3369.8280000000004</v>
      </c>
      <c r="BT11" s="90">
        <f t="shared" si="20"/>
        <v>-71.447823041212018</v>
      </c>
      <c r="BU11" s="86"/>
      <c r="BV11" s="86"/>
      <c r="BW11" s="86"/>
      <c r="BX11" s="86"/>
    </row>
    <row r="12" spans="1:76" ht="18.75">
      <c r="A12" s="24" t="s">
        <v>90</v>
      </c>
      <c r="B12" s="91">
        <f>SUM('[18]Произв. прогр. Вода (СВОД)'!E16)</f>
        <v>80.074958640361785</v>
      </c>
      <c r="C12" s="91">
        <f>SUM('[18]ПОЛНАЯ СЕБЕСТОИМОСТЬ ВОДА 2017'!C167)</f>
        <v>172.99900000000002</v>
      </c>
      <c r="D12" s="91">
        <f t="shared" ref="D12:BR12" si="30">SUM(D11-D14)</f>
        <v>105.72999999999996</v>
      </c>
      <c r="E12" s="91">
        <f>SUM('[18]Произв. прогр. Вода (СВОД)'!F16)</f>
        <v>80.2989704540052</v>
      </c>
      <c r="F12" s="91">
        <f>SUM('[18]ПОЛНАЯ СЕБЕСТОИМОСТЬ ВОДА 2017'!D167)</f>
        <v>102.49000000000007</v>
      </c>
      <c r="G12" s="91">
        <f t="shared" si="30"/>
        <v>74.38</v>
      </c>
      <c r="H12" s="91">
        <f>SUM('[18]Произв. прогр. Вода (СВОД)'!G16)</f>
        <v>80.867608581602099</v>
      </c>
      <c r="I12" s="91">
        <f>SUM('[18]ПОЛНАЯ СЕБЕСТОИМОСТЬ ВОДА 2017'!E167)</f>
        <v>158.81100000000004</v>
      </c>
      <c r="J12" s="91">
        <f t="shared" si="30"/>
        <v>136.5499999999999</v>
      </c>
      <c r="K12" s="93">
        <f t="shared" si="30"/>
        <v>241.24153767596908</v>
      </c>
      <c r="L12" s="93">
        <f t="shared" si="30"/>
        <v>434.30000000000018</v>
      </c>
      <c r="M12" s="93">
        <f t="shared" si="30"/>
        <v>316.65999999999997</v>
      </c>
      <c r="N12" s="94">
        <f t="shared" si="7"/>
        <v>193.0584623240311</v>
      </c>
      <c r="O12" s="94">
        <f t="shared" si="8"/>
        <v>80.027040195434111</v>
      </c>
      <c r="P12" s="91">
        <f>SUM('[18]Произв. прогр. Вода (СВОД)'!I16)</f>
        <v>78.767242709198911</v>
      </c>
      <c r="Q12" s="91">
        <f>SUM('[18]ПОЛНАЯ СЕБЕСТОИМОСТЬ ВОДА 2017'!H167)</f>
        <v>-332.07</v>
      </c>
      <c r="R12" s="91">
        <f t="shared" si="30"/>
        <v>91.699999999999989</v>
      </c>
      <c r="S12" s="91">
        <f>SUM('[18]Произв. прогр. Вода (СВОД)'!J16)</f>
        <v>75.819540088423707</v>
      </c>
      <c r="T12" s="91">
        <f>SUM('[18]ПОЛНАЯ СЕБЕСТОИМОСТЬ ВОДА 2017'!I167)</f>
        <v>0</v>
      </c>
      <c r="U12" s="91">
        <f t="shared" si="30"/>
        <v>148.34499999999997</v>
      </c>
      <c r="V12" s="91">
        <f>SUM('[18]Произв. прогр. Вода (СВОД)'!K16)</f>
        <v>70.589791033229915</v>
      </c>
      <c r="W12" s="91">
        <f>SUM('[18]ПОЛНАЯ СЕБЕСТОИМОСТЬ ВОДА 2017'!J167)</f>
        <v>0</v>
      </c>
      <c r="X12" s="91">
        <f t="shared" si="30"/>
        <v>133.82499999999999</v>
      </c>
      <c r="Y12" s="93">
        <f t="shared" si="30"/>
        <v>225.17657383085248</v>
      </c>
      <c r="Z12" s="93">
        <f t="shared" si="30"/>
        <v>-332.07</v>
      </c>
      <c r="AA12" s="93">
        <f t="shared" si="30"/>
        <v>373.86999999999978</v>
      </c>
      <c r="AB12" s="94">
        <f t="shared" si="9"/>
        <v>-557.24657383085241</v>
      </c>
      <c r="AC12" s="94">
        <f t="shared" si="10"/>
        <v>-247.47093551989266</v>
      </c>
      <c r="AD12" s="93">
        <f t="shared" si="30"/>
        <v>466.41811150682133</v>
      </c>
      <c r="AE12" s="93">
        <f t="shared" si="30"/>
        <v>102.23000000000025</v>
      </c>
      <c r="AF12" s="93">
        <f t="shared" si="30"/>
        <v>690.53000000000043</v>
      </c>
      <c r="AG12" s="94">
        <f t="shared" si="11"/>
        <v>-364.18811150682109</v>
      </c>
      <c r="AH12" s="94">
        <f t="shared" si="12"/>
        <v>-78.081897448250118</v>
      </c>
      <c r="AI12" s="91">
        <f>SUM('[18]Произв. прогр. Вода (СВОД)'!N16)</f>
        <v>66.75940846211887</v>
      </c>
      <c r="AJ12" s="91">
        <f>SUM('[18]ПОЛНАЯ СЕБЕСТОИМОСТЬ ВОДА 2017'!P167)</f>
        <v>0</v>
      </c>
      <c r="AK12" s="91">
        <f t="shared" si="30"/>
        <v>171.71999999999997</v>
      </c>
      <c r="AL12" s="91">
        <f>SUM('[18]Произв. прогр. Вода (СВОД)'!O16)</f>
        <v>71.642404785167969</v>
      </c>
      <c r="AM12" s="91">
        <f>SUM('[18]ПОЛНАЯ СЕБЕСТОИМОСТЬ ВОДА 2017'!Q167)</f>
        <v>0</v>
      </c>
      <c r="AN12" s="91">
        <f t="shared" si="30"/>
        <v>108.89000000000004</v>
      </c>
      <c r="AO12" s="91">
        <f>SUM('[18]Произв. прогр. Вода (СВОД)'!P16)</f>
        <v>77.716249501085201</v>
      </c>
      <c r="AP12" s="91">
        <f>SUM('[18]ПОЛНАЯ СЕБЕСТОИМОСТЬ ВОДА 2017'!R167)</f>
        <v>0</v>
      </c>
      <c r="AQ12" s="91">
        <f t="shared" si="30"/>
        <v>163.36000000000001</v>
      </c>
      <c r="AR12" s="93">
        <f t="shared" si="30"/>
        <v>216.11806274837204</v>
      </c>
      <c r="AS12" s="93">
        <f t="shared" si="30"/>
        <v>0</v>
      </c>
      <c r="AT12" s="93">
        <f t="shared" si="30"/>
        <v>443.97</v>
      </c>
      <c r="AU12" s="94">
        <f t="shared" si="13"/>
        <v>-216.11806274837204</v>
      </c>
      <c r="AV12" s="94">
        <f t="shared" si="14"/>
        <v>-100</v>
      </c>
      <c r="AW12" s="93">
        <f t="shared" si="30"/>
        <v>682.5361742551936</v>
      </c>
      <c r="AX12" s="93">
        <f t="shared" si="30"/>
        <v>102.23000000000025</v>
      </c>
      <c r="AY12" s="93">
        <f t="shared" si="30"/>
        <v>1134.5</v>
      </c>
      <c r="AZ12" s="94">
        <f t="shared" si="15"/>
        <v>-580.30617425519335</v>
      </c>
      <c r="BA12" s="94">
        <f t="shared" si="16"/>
        <v>-85.022039291681921</v>
      </c>
      <c r="BB12" s="91">
        <f>SUM('[18]Произв. прогр. Вода (СВОД)'!S16)</f>
        <v>80.867608581602099</v>
      </c>
      <c r="BC12" s="91">
        <f>SUM('[18]ПОЛНАЯ СЕБЕСТОИМОСТЬ ВОДА 2017'!X167)</f>
        <v>0</v>
      </c>
      <c r="BD12" s="91">
        <f t="shared" si="30"/>
        <v>193.14999999999998</v>
      </c>
      <c r="BE12" s="91">
        <f>SUM('[18]Произв. прогр. Вода (СВОД)'!T16)</f>
        <v>80.867608581602099</v>
      </c>
      <c r="BF12" s="91">
        <f>SUM('[18]ПОЛНАЯ СЕБЕСТОИМОСТЬ ВОДА 2017'!Y167)</f>
        <v>0</v>
      </c>
      <c r="BG12" s="91">
        <f t="shared" si="30"/>
        <v>131.44</v>
      </c>
      <c r="BH12" s="91">
        <f>SUM('[18]Произв. прогр. Вода (СВОД)'!U16)</f>
        <v>80.867608581602099</v>
      </c>
      <c r="BI12" s="91">
        <f>SUM('[18]ПОЛНАЯ СЕБЕСТОИМОСТЬ ВОДА 2017'!Z167)</f>
        <v>0</v>
      </c>
      <c r="BJ12" s="91">
        <f t="shared" si="30"/>
        <v>119.28999999999996</v>
      </c>
      <c r="BK12" s="93">
        <f t="shared" si="30"/>
        <v>242.60282574480641</v>
      </c>
      <c r="BL12" s="93">
        <f t="shared" si="30"/>
        <v>0</v>
      </c>
      <c r="BM12" s="93">
        <f t="shared" si="30"/>
        <v>443.87999999999988</v>
      </c>
      <c r="BN12" s="94">
        <f t="shared" si="17"/>
        <v>-242.60282574480641</v>
      </c>
      <c r="BO12" s="94">
        <f t="shared" si="18"/>
        <v>-100</v>
      </c>
      <c r="BP12" s="93">
        <f t="shared" si="30"/>
        <v>925.13900000000012</v>
      </c>
      <c r="BQ12" s="93">
        <f t="shared" si="30"/>
        <v>102.23000000000025</v>
      </c>
      <c r="BR12" s="93">
        <f t="shared" si="30"/>
        <v>1578.38</v>
      </c>
      <c r="BS12" s="94">
        <f t="shared" si="19"/>
        <v>-822.90899999999988</v>
      </c>
      <c r="BT12" s="94">
        <f t="shared" si="20"/>
        <v>-88.949768629362708</v>
      </c>
      <c r="BU12" s="86"/>
      <c r="BV12" s="86"/>
      <c r="BW12" s="86"/>
      <c r="BX12" s="86"/>
    </row>
    <row r="13" spans="1:76" ht="18.75">
      <c r="A13" s="39" t="s">
        <v>91</v>
      </c>
      <c r="B13" s="95">
        <f>SUM('[18]Произв. прогр. Вода (СВОД)'!E17)</f>
        <v>0.19900803451987586</v>
      </c>
      <c r="C13" s="95">
        <f>SUM('[18]ПОЛНАЯ СЕБЕСТОИМОСТЬ ВОДА 2017'!C168)</f>
        <v>0.36752855798380746</v>
      </c>
      <c r="D13" s="95">
        <f t="shared" ref="D13:BR13" si="31">SUM(D12/D11)</f>
        <v>0.2499468097680905</v>
      </c>
      <c r="E13" s="95">
        <f>SUM('[18]Произв. прогр. Вода (СВОД)'!F17)</f>
        <v>0.19921753015465946</v>
      </c>
      <c r="F13" s="95">
        <f>SUM('[18]ПОЛНАЯ СЕБЕСТОИМОСТЬ ВОДА 2017'!D168)</f>
        <v>0.24623405328784581</v>
      </c>
      <c r="G13" s="95">
        <f t="shared" si="31"/>
        <v>0.18949835672976484</v>
      </c>
      <c r="H13" s="95">
        <f>SUM('[18]Произв. прогр. Вода (СВОД)'!G17)</f>
        <v>0.19974606030439271</v>
      </c>
      <c r="I13" s="95">
        <f>SUM('[18]ПОЛНАЯ СЕБЕСТОИМОСТЬ ВОДА 2017'!E168)</f>
        <v>0.34545082778467817</v>
      </c>
      <c r="J13" s="95">
        <f t="shared" si="31"/>
        <v>0.30962314634256932</v>
      </c>
      <c r="K13" s="96">
        <f t="shared" si="31"/>
        <v>0.19932467902305692</v>
      </c>
      <c r="L13" s="96">
        <f t="shared" si="31"/>
        <v>0.32250159654255728</v>
      </c>
      <c r="M13" s="96">
        <f t="shared" si="31"/>
        <v>0.25200948636732612</v>
      </c>
      <c r="N13" s="55">
        <f t="shared" si="7"/>
        <v>0.12317691751950036</v>
      </c>
      <c r="O13" s="55">
        <f t="shared" si="8"/>
        <v>61.797123227902873</v>
      </c>
      <c r="P13" s="95">
        <f>SUM('[18]Произв. прогр. Вода (СВОД)'!I17)</f>
        <v>0.19777033449121906</v>
      </c>
      <c r="Q13" s="95" t="e">
        <f>SUM('[18]ПОЛНАЯ СЕБЕСТОИМОСТЬ ВОДА 2017'!H168)</f>
        <v>#DIV/0!</v>
      </c>
      <c r="R13" s="95">
        <f t="shared" si="31"/>
        <v>0.23133198789101916</v>
      </c>
      <c r="S13" s="95">
        <f>SUM('[18]Произв. прогр. Вода (СВОД)'!J17)</f>
        <v>0.19488491576142689</v>
      </c>
      <c r="T13" s="95" t="e">
        <f>SUM('[18]ПОЛНАЯ СЕБЕСТОИМОСТЬ ВОДА 2017'!I168)</f>
        <v>#DIV/0!</v>
      </c>
      <c r="U13" s="95">
        <f t="shared" si="31"/>
        <v>0.33706729076015945</v>
      </c>
      <c r="V13" s="95">
        <f>SUM('[18]Произв. прогр. Вода (СВОД)'!K17)</f>
        <v>0.18941399172872855</v>
      </c>
      <c r="W13" s="95" t="e">
        <f>SUM('[18]ПОЛНАЯ СЕБЕСТОИМОСТЬ ВОДА 2017'!J168)</f>
        <v>#DIV/0!</v>
      </c>
      <c r="X13" s="95">
        <f t="shared" si="31"/>
        <v>0.31859681700770154</v>
      </c>
      <c r="Y13" s="96">
        <f t="shared" si="31"/>
        <v>0.19411794883261671</v>
      </c>
      <c r="Z13" s="96" t="e">
        <f t="shared" si="31"/>
        <v>#DIV/0!</v>
      </c>
      <c r="AA13" s="96">
        <f t="shared" si="31"/>
        <v>0.29753690660936682</v>
      </c>
      <c r="AB13" s="55" t="e">
        <f t="shared" si="9"/>
        <v>#DIV/0!</v>
      </c>
      <c r="AC13" s="55" t="e">
        <f t="shared" si="10"/>
        <v>#DIV/0!</v>
      </c>
      <c r="AD13" s="96">
        <f t="shared" si="31"/>
        <v>0.19677655516716674</v>
      </c>
      <c r="AE13" s="96">
        <f t="shared" si="31"/>
        <v>7.5913742147238533E-2</v>
      </c>
      <c r="AF13" s="96">
        <f t="shared" si="31"/>
        <v>0.27477328706890736</v>
      </c>
      <c r="AG13" s="55">
        <f t="shared" si="11"/>
        <v>-0.12086281301992821</v>
      </c>
      <c r="AH13" s="55">
        <f t="shared" si="12"/>
        <v>-61.421348146506652</v>
      </c>
      <c r="AI13" s="95">
        <f>SUM('[18]Произв. прогр. Вода (СВОД)'!N17)</f>
        <v>0.18509184300403583</v>
      </c>
      <c r="AJ13" s="95" t="e">
        <f>SUM('[18]ПОЛНАЯ СЕБЕСТОИМОСТЬ ВОДА 2017'!P168)</f>
        <v>#DIV/0!</v>
      </c>
      <c r="AK13" s="95">
        <f t="shared" si="31"/>
        <v>0.39738041792978956</v>
      </c>
      <c r="AL13" s="95">
        <f>SUM('[18]Произв. прогр. Вода (СВОД)'!O17)</f>
        <v>0.19055345007797644</v>
      </c>
      <c r="AM13" s="95" t="e">
        <f>SUM('[18]ПОЛНАЯ СЕБЕСТОИМОСТЬ ВОДА 2017'!Q168)</f>
        <v>#DIV/0!</v>
      </c>
      <c r="AN13" s="95">
        <f t="shared" si="31"/>
        <v>0.2724497710611255</v>
      </c>
      <c r="AO13" s="95">
        <f>SUM('[18]Произв. прогр. Вода (СВОД)'!P17)</f>
        <v>0.19675701499191481</v>
      </c>
      <c r="AP13" s="95" t="e">
        <f>SUM('[18]ПОЛНАЯ СЕБЕСТОИМОСТЬ ВОДА 2017'!R168)</f>
        <v>#DIV/0!</v>
      </c>
      <c r="AQ13" s="95">
        <f t="shared" si="31"/>
        <v>0.3545600555627903</v>
      </c>
      <c r="AR13" s="96">
        <f t="shared" si="31"/>
        <v>0.19097797966064028</v>
      </c>
      <c r="AS13" s="96" t="e">
        <f t="shared" si="31"/>
        <v>#DIV/0!</v>
      </c>
      <c r="AT13" s="96">
        <f t="shared" si="31"/>
        <v>0.3434864685038761</v>
      </c>
      <c r="AU13" s="55" t="e">
        <f t="shared" si="13"/>
        <v>#DIV/0!</v>
      </c>
      <c r="AV13" s="55" t="e">
        <f t="shared" si="14"/>
        <v>#DIV/0!</v>
      </c>
      <c r="AW13" s="96">
        <f t="shared" si="31"/>
        <v>0.19490276303915216</v>
      </c>
      <c r="AX13" s="96">
        <f t="shared" si="31"/>
        <v>7.5913742147238533E-2</v>
      </c>
      <c r="AY13" s="96">
        <f t="shared" si="31"/>
        <v>0.29811095666157772</v>
      </c>
      <c r="AZ13" s="55">
        <f t="shared" si="15"/>
        <v>-0.11898902089191363</v>
      </c>
      <c r="BA13" s="55">
        <f t="shared" si="16"/>
        <v>-61.050453588495849</v>
      </c>
      <c r="BB13" s="95">
        <f>SUM('[18]Произв. прогр. Вода (СВОД)'!S17)</f>
        <v>0.19974606030439271</v>
      </c>
      <c r="BC13" s="95" t="e">
        <f>SUM('[18]ПОЛНАЯ СЕБЕСТОИМОСТЬ ВОДА 2017'!X168)</f>
        <v>#DIV/0!</v>
      </c>
      <c r="BD13" s="95">
        <f t="shared" si="31"/>
        <v>0.39458631256384058</v>
      </c>
      <c r="BE13" s="95">
        <f>SUM('[18]Произв. прогр. Вода (СВОД)'!T17)</f>
        <v>0.19974606030439271</v>
      </c>
      <c r="BF13" s="95" t="e">
        <f>SUM('[18]ПОЛНАЯ СЕБЕСТОИМОСТЬ ВОДА 2017'!Y168)</f>
        <v>#DIV/0!</v>
      </c>
      <c r="BG13" s="95">
        <f t="shared" si="31"/>
        <v>0.29861868411486736</v>
      </c>
      <c r="BH13" s="95">
        <f>SUM('[18]Произв. прогр. Вода (СВОД)'!U17)</f>
        <v>0.19974606030439271</v>
      </c>
      <c r="BI13" s="95" t="e">
        <f>SUM('[18]ПОЛНАЯ СЕБЕСТОИМОСТЬ ВОДА 2017'!Z168)</f>
        <v>#DIV/0!</v>
      </c>
      <c r="BJ13" s="95">
        <f t="shared" si="31"/>
        <v>0.28965835417526642</v>
      </c>
      <c r="BK13" s="96">
        <f t="shared" si="31"/>
        <v>0.19974606030439279</v>
      </c>
      <c r="BL13" s="96" t="e">
        <f t="shared" si="31"/>
        <v>#DIV/0!</v>
      </c>
      <c r="BM13" s="96">
        <f t="shared" si="31"/>
        <v>0.33088580608129758</v>
      </c>
      <c r="BN13" s="55" t="e">
        <f t="shared" si="17"/>
        <v>#DIV/0!</v>
      </c>
      <c r="BO13" s="55" t="e">
        <f t="shared" si="18"/>
        <v>#DIV/0!</v>
      </c>
      <c r="BP13" s="96">
        <f t="shared" si="31"/>
        <v>0.19614997430291353</v>
      </c>
      <c r="BQ13" s="96">
        <f t="shared" si="31"/>
        <v>7.5913742147238533E-2</v>
      </c>
      <c r="BR13" s="96">
        <f t="shared" si="31"/>
        <v>0.30665304092385648</v>
      </c>
      <c r="BS13" s="55">
        <f t="shared" si="19"/>
        <v>-0.120236232155675</v>
      </c>
      <c r="BT13" s="55">
        <f t="shared" si="20"/>
        <v>-61.298112621720115</v>
      </c>
      <c r="BU13" s="86"/>
      <c r="BV13" s="86"/>
      <c r="BW13" s="86"/>
      <c r="BX13" s="86"/>
    </row>
    <row r="14" spans="1:76" ht="18.75">
      <c r="A14" s="21" t="s">
        <v>92</v>
      </c>
      <c r="B14" s="68">
        <f>SUM('[18]Произв. прогр. Вода (СВОД)'!E18)</f>
        <v>322.29552269999999</v>
      </c>
      <c r="C14" s="68">
        <f>SUM('[18]ПОЛНАЯ СЕБЕСТОИМОСТЬ ВОДА 2017'!C169)</f>
        <v>297.70999999999998</v>
      </c>
      <c r="D14" s="68">
        <f t="shared" ref="D14:BR14" si="32">SUM(D15+D16+D18)</f>
        <v>317.28000000000003</v>
      </c>
      <c r="E14" s="68">
        <f>SUM('[18]Произв. прогр. Вода (СВОД)'!F18)</f>
        <v>322.77283950000003</v>
      </c>
      <c r="F14" s="68">
        <f>SUM('[18]ПОЛНАЯ СЕБЕСТОИМОСТЬ ВОДА 2017'!D169)</f>
        <v>313.73999999999995</v>
      </c>
      <c r="G14" s="68">
        <f t="shared" si="32"/>
        <v>318.13</v>
      </c>
      <c r="H14" s="68">
        <f>SUM('[18]Произв. прогр. Вода (СВОД)'!G18)</f>
        <v>323.98447440000001</v>
      </c>
      <c r="I14" s="68">
        <f>SUM('[18]ПОЛНАЯ СЕБЕСТОИМОСТЬ ВОДА 2017'!E169)</f>
        <v>300.90999999999997</v>
      </c>
      <c r="J14" s="68">
        <f t="shared" si="32"/>
        <v>304.47000000000003</v>
      </c>
      <c r="K14" s="69">
        <f t="shared" si="32"/>
        <v>969.05283660000009</v>
      </c>
      <c r="L14" s="69">
        <f t="shared" si="32"/>
        <v>912.3599999999999</v>
      </c>
      <c r="M14" s="69">
        <f t="shared" si="32"/>
        <v>939.88</v>
      </c>
      <c r="N14" s="90">
        <f t="shared" si="7"/>
        <v>-56.692836600000192</v>
      </c>
      <c r="O14" s="90">
        <f t="shared" si="8"/>
        <v>-5.8503349310561408</v>
      </c>
      <c r="P14" s="68">
        <f>SUM('[18]Произв. прогр. Вода (СВОД)'!I18)</f>
        <v>319.50908579999998</v>
      </c>
      <c r="Q14" s="68">
        <f>SUM('[18]ПОЛНАЯ СЕБЕСТОИМОСТЬ ВОДА 2017'!H169)</f>
        <v>332.07</v>
      </c>
      <c r="R14" s="68">
        <f t="shared" si="32"/>
        <v>304.7</v>
      </c>
      <c r="S14" s="68">
        <f>SUM('[18]Произв. прогр. Вода (СВОД)'!J18)</f>
        <v>313.22822069999995</v>
      </c>
      <c r="T14" s="68">
        <f>SUM('[18]ПОЛНАЯ СЕБЕСТОИМОСТЬ ВОДА 2017'!I169)</f>
        <v>0</v>
      </c>
      <c r="U14" s="68">
        <f t="shared" si="32"/>
        <v>291.76</v>
      </c>
      <c r="V14" s="68">
        <f>SUM('[18]Произв. прогр. Вода (СВОД)'!K18)</f>
        <v>302.08484820000001</v>
      </c>
      <c r="W14" s="68">
        <f>SUM('[18]ПОЛНАЯ СЕБЕСТОИМОСТЬ ВОДА 2017'!J169)</f>
        <v>0</v>
      </c>
      <c r="X14" s="68">
        <f t="shared" si="32"/>
        <v>286.22000000000003</v>
      </c>
      <c r="Y14" s="69">
        <f t="shared" si="32"/>
        <v>934.82215470000006</v>
      </c>
      <c r="Z14" s="69">
        <f t="shared" si="32"/>
        <v>332.07</v>
      </c>
      <c r="AA14" s="69">
        <f t="shared" si="32"/>
        <v>882.68</v>
      </c>
      <c r="AB14" s="90">
        <f t="shared" si="9"/>
        <v>-602.75215470000012</v>
      </c>
      <c r="AC14" s="90">
        <f t="shared" si="10"/>
        <v>-64.47773532853779</v>
      </c>
      <c r="AD14" s="69">
        <f t="shared" si="32"/>
        <v>1903.8749913000001</v>
      </c>
      <c r="AE14" s="69">
        <f t="shared" si="32"/>
        <v>1244.4299999999998</v>
      </c>
      <c r="AF14" s="69">
        <f t="shared" si="32"/>
        <v>1822.5599999999997</v>
      </c>
      <c r="AG14" s="90">
        <f t="shared" si="11"/>
        <v>-659.44499130000031</v>
      </c>
      <c r="AH14" s="90">
        <f t="shared" si="12"/>
        <v>-34.636990049946469</v>
      </c>
      <c r="AI14" s="68">
        <f>SUM('[18]Произв. прогр. Вода (СВОД)'!N18)</f>
        <v>293.92319850000001</v>
      </c>
      <c r="AJ14" s="68">
        <f>SUM('[18]ПОЛНАЯ СЕБЕСТОИМОСТЬ ВОДА 2017'!P169)</f>
        <v>0</v>
      </c>
      <c r="AK14" s="68">
        <f t="shared" si="32"/>
        <v>260.41000000000003</v>
      </c>
      <c r="AL14" s="68">
        <f>SUM('[18]Произв. прогр. Вода (СВОД)'!O18)</f>
        <v>304.32772199999994</v>
      </c>
      <c r="AM14" s="68">
        <f>SUM('[18]ПОЛНАЯ СЕБЕСТОИМОСТЬ ВОДА 2017'!Q169)</f>
        <v>0</v>
      </c>
      <c r="AN14" s="68">
        <f t="shared" si="32"/>
        <v>290.77999999999997</v>
      </c>
      <c r="AO14" s="68">
        <f>SUM('[18]Произв. прогр. Вода (СВОД)'!P18)</f>
        <v>317.26966499999997</v>
      </c>
      <c r="AP14" s="68">
        <f>SUM('[18]ПОЛНАЯ СЕБЕСТОИМОСТЬ ВОДА 2017'!R169)</f>
        <v>0</v>
      </c>
      <c r="AQ14" s="68">
        <f t="shared" si="32"/>
        <v>297.38</v>
      </c>
      <c r="AR14" s="69">
        <f t="shared" si="32"/>
        <v>915.52058549999992</v>
      </c>
      <c r="AS14" s="69">
        <f t="shared" si="32"/>
        <v>0</v>
      </c>
      <c r="AT14" s="69">
        <f t="shared" si="32"/>
        <v>848.56999999999994</v>
      </c>
      <c r="AU14" s="90">
        <f t="shared" si="13"/>
        <v>-915.52058549999992</v>
      </c>
      <c r="AV14" s="90">
        <f t="shared" si="14"/>
        <v>-100</v>
      </c>
      <c r="AW14" s="69">
        <f t="shared" si="32"/>
        <v>2819.3955768000001</v>
      </c>
      <c r="AX14" s="69">
        <f t="shared" si="32"/>
        <v>1244.4299999999998</v>
      </c>
      <c r="AY14" s="69">
        <f t="shared" si="32"/>
        <v>2671.1299999999997</v>
      </c>
      <c r="AZ14" s="90">
        <f t="shared" si="15"/>
        <v>-1574.9655768000002</v>
      </c>
      <c r="BA14" s="90">
        <f t="shared" si="16"/>
        <v>-55.861816261610876</v>
      </c>
      <c r="BB14" s="68">
        <f>SUM('[18]Произв. прогр. Вода (СВОД)'!S18)</f>
        <v>323.98447440000001</v>
      </c>
      <c r="BC14" s="68">
        <f>SUM('[18]ПОЛНАЯ СЕБЕСТОИМОСТЬ ВОДА 2017'!X169)</f>
        <v>0</v>
      </c>
      <c r="BD14" s="68">
        <f t="shared" si="32"/>
        <v>296.35000000000002</v>
      </c>
      <c r="BE14" s="68">
        <f>SUM('[18]Произв. прогр. Вода (СВОД)'!T18)</f>
        <v>323.98447440000001</v>
      </c>
      <c r="BF14" s="68">
        <f>SUM('[18]ПОЛНАЯ СЕБЕСТОИМОСТЬ ВОДА 2017'!Y169)</f>
        <v>0</v>
      </c>
      <c r="BG14" s="68">
        <f t="shared" si="32"/>
        <v>308.71999999999997</v>
      </c>
      <c r="BH14" s="68">
        <f>SUM('[18]Произв. прогр. Вода (СВОД)'!U18)</f>
        <v>323.98447440000001</v>
      </c>
      <c r="BI14" s="68">
        <f>SUM('[18]ПОЛНАЯ СЕБЕСТОИМОСТЬ ВОДА 2017'!Z169)</f>
        <v>0</v>
      </c>
      <c r="BJ14" s="68">
        <f t="shared" si="32"/>
        <v>292.54000000000002</v>
      </c>
      <c r="BK14" s="69">
        <f t="shared" si="32"/>
        <v>971.95342319999997</v>
      </c>
      <c r="BL14" s="69">
        <f t="shared" si="32"/>
        <v>0</v>
      </c>
      <c r="BM14" s="69">
        <f t="shared" si="32"/>
        <v>897.61000000000013</v>
      </c>
      <c r="BN14" s="90">
        <f t="shared" si="17"/>
        <v>-971.95342319999997</v>
      </c>
      <c r="BO14" s="90">
        <f t="shared" si="18"/>
        <v>-100</v>
      </c>
      <c r="BP14" s="69">
        <f t="shared" si="32"/>
        <v>3791.3490000000002</v>
      </c>
      <c r="BQ14" s="69">
        <f>SUM(BQ15+BQ16+BQ18)</f>
        <v>1244.4299999999998</v>
      </c>
      <c r="BR14" s="69">
        <f t="shared" si="32"/>
        <v>3568.74</v>
      </c>
      <c r="BS14" s="90">
        <f t="shared" si="19"/>
        <v>-2546.9190000000003</v>
      </c>
      <c r="BT14" s="90">
        <f t="shared" si="20"/>
        <v>-67.17711822361909</v>
      </c>
      <c r="BU14" s="86"/>
      <c r="BV14" s="86"/>
      <c r="BW14" s="86"/>
      <c r="BX14" s="86"/>
    </row>
    <row r="15" spans="1:76" ht="18.75">
      <c r="A15" s="24" t="s">
        <v>93</v>
      </c>
      <c r="B15" s="91">
        <f>SUM('[18]Произв. прогр. Вода (СВОД)'!E19)</f>
        <v>204.67999999999998</v>
      </c>
      <c r="C15" s="91">
        <f>SUM('[18]ПОЛНАЯ СЕБЕСТОИМОСТЬ ВОДА 2017'!C170)</f>
        <v>191.23</v>
      </c>
      <c r="D15" s="92">
        <v>205.65</v>
      </c>
      <c r="E15" s="91">
        <f>SUM('[18]Произв. прогр. Вода (СВОД)'!F19)</f>
        <v>202.3</v>
      </c>
      <c r="F15" s="91">
        <f>SUM('[18]ПОЛНАЯ СЕБЕСТОИМОСТЬ ВОДА 2017'!D170)</f>
        <v>200.57</v>
      </c>
      <c r="G15" s="92">
        <v>205.56</v>
      </c>
      <c r="H15" s="91">
        <f>SUM('[18]Произв. прогр. Вода (СВОД)'!G19)</f>
        <v>203.25199999999998</v>
      </c>
      <c r="I15" s="91">
        <f>SUM('[18]ПОЛНАЯ СЕБЕСТОИМОСТЬ ВОДА 2017'!E170)</f>
        <v>200.87</v>
      </c>
      <c r="J15" s="92">
        <v>193.07</v>
      </c>
      <c r="K15" s="93">
        <f t="shared" ref="K15:M17" si="33">SUM(B15+E15+H15)</f>
        <v>610.23199999999997</v>
      </c>
      <c r="L15" s="93">
        <f t="shared" si="33"/>
        <v>592.66999999999996</v>
      </c>
      <c r="M15" s="93">
        <f t="shared" si="33"/>
        <v>604.28</v>
      </c>
      <c r="N15" s="94">
        <f t="shared" si="7"/>
        <v>-17.562000000000012</v>
      </c>
      <c r="O15" s="94">
        <f t="shared" si="8"/>
        <v>-2.8779218395626605</v>
      </c>
      <c r="P15" s="91">
        <f>SUM('[18]Произв. прогр. Вода (СВОД)'!I19)</f>
        <v>200.63399999999999</v>
      </c>
      <c r="Q15" s="91">
        <f>SUM('[18]ПОЛНАЯ СЕБЕСТОИМОСТЬ ВОДА 2017'!H170)</f>
        <v>226.93</v>
      </c>
      <c r="R15" s="92">
        <v>192.68</v>
      </c>
      <c r="S15" s="91">
        <f>SUM('[18]Произв. прогр. Вода (СВОД)'!J19)</f>
        <v>195.15999999999997</v>
      </c>
      <c r="T15" s="91">
        <f>SUM('[18]ПОЛНАЯ СЕБЕСТОИМОСТЬ ВОДА 2017'!I170)</f>
        <v>0</v>
      </c>
      <c r="U15" s="92">
        <v>190.32</v>
      </c>
      <c r="V15" s="91">
        <f>SUM('[18]Произв. прогр. Вода (СВОД)'!K19)</f>
        <v>187.78199999999998</v>
      </c>
      <c r="W15" s="91">
        <f>SUM('[18]ПОЛНАЯ СЕБЕСТОИМОСТЬ ВОДА 2017'!J170)</f>
        <v>0</v>
      </c>
      <c r="X15" s="92">
        <v>184.56</v>
      </c>
      <c r="Y15" s="93">
        <f t="shared" ref="Y15:AA17" si="34">SUM(P15+S15+V15)</f>
        <v>583.57600000000002</v>
      </c>
      <c r="Z15" s="93">
        <f t="shared" si="34"/>
        <v>226.93</v>
      </c>
      <c r="AA15" s="93">
        <f t="shared" si="34"/>
        <v>567.55999999999995</v>
      </c>
      <c r="AB15" s="94">
        <f t="shared" si="9"/>
        <v>-356.64600000000002</v>
      </c>
      <c r="AC15" s="94">
        <f t="shared" si="10"/>
        <v>-61.113890907096938</v>
      </c>
      <c r="AD15" s="93">
        <f t="shared" ref="AD15:AF17" si="35">SUM(K15+Y15)</f>
        <v>1193.808</v>
      </c>
      <c r="AE15" s="93">
        <f t="shared" si="35"/>
        <v>819.59999999999991</v>
      </c>
      <c r="AF15" s="93">
        <f t="shared" si="35"/>
        <v>1171.8399999999999</v>
      </c>
      <c r="AG15" s="94">
        <f t="shared" si="11"/>
        <v>-374.20800000000008</v>
      </c>
      <c r="AH15" s="94">
        <f t="shared" si="12"/>
        <v>-31.345744039242497</v>
      </c>
      <c r="AI15" s="91">
        <f>SUM('[18]Произв. прогр. Вода (СВОД)'!N19)</f>
        <v>185.40199999999999</v>
      </c>
      <c r="AJ15" s="91">
        <f>SUM('[18]ПОЛНАЯ СЕБЕСТОИМОСТЬ ВОДА 2017'!P170)</f>
        <v>0</v>
      </c>
      <c r="AK15" s="92">
        <v>176.92</v>
      </c>
      <c r="AL15" s="91">
        <f>SUM('[18]Произв. прогр. Вода (СВОД)'!O19)</f>
        <v>193.01799999999997</v>
      </c>
      <c r="AM15" s="91">
        <f>SUM('[18]ПОЛНАЯ СЕБЕСТОИМОСТЬ ВОДА 2017'!Q170)</f>
        <v>0</v>
      </c>
      <c r="AN15" s="92">
        <v>202.13</v>
      </c>
      <c r="AO15" s="91">
        <f>SUM('[18]Произв. прогр. Вода (СВОД)'!P19)</f>
        <v>198.01599999999999</v>
      </c>
      <c r="AP15" s="91">
        <f>SUM('[18]ПОЛНАЯ СЕБЕСТОИМОСТЬ ВОДА 2017'!R170)</f>
        <v>0</v>
      </c>
      <c r="AQ15" s="92">
        <v>193.28</v>
      </c>
      <c r="AR15" s="93">
        <f t="shared" ref="AR15:AT17" si="36">SUM(AI15+AL15+AO15)</f>
        <v>576.43599999999992</v>
      </c>
      <c r="AS15" s="93">
        <f t="shared" si="36"/>
        <v>0</v>
      </c>
      <c r="AT15" s="93">
        <f t="shared" si="36"/>
        <v>572.32999999999993</v>
      </c>
      <c r="AU15" s="94">
        <f t="shared" si="13"/>
        <v>-576.43599999999992</v>
      </c>
      <c r="AV15" s="94">
        <f t="shared" si="14"/>
        <v>-100</v>
      </c>
      <c r="AW15" s="93">
        <f t="shared" ref="AW15:AY17" si="37">SUM(AD15+AR15)</f>
        <v>1770.2439999999999</v>
      </c>
      <c r="AX15" s="93">
        <f t="shared" si="37"/>
        <v>819.59999999999991</v>
      </c>
      <c r="AY15" s="93">
        <f t="shared" si="37"/>
        <v>1744.1699999999998</v>
      </c>
      <c r="AZ15" s="94">
        <f t="shared" si="15"/>
        <v>-950.64400000000001</v>
      </c>
      <c r="BA15" s="94">
        <f t="shared" si="16"/>
        <v>-53.701297674218928</v>
      </c>
      <c r="BB15" s="91">
        <f>SUM('[18]Произв. прогр. Вода (СВОД)'!S19)</f>
        <v>203.25199999999998</v>
      </c>
      <c r="BC15" s="91">
        <f>SUM('[18]ПОЛНАЯ СЕБЕСТОИМОСТЬ ВОДА 2017'!X170)</f>
        <v>0</v>
      </c>
      <c r="BD15" s="92">
        <v>191.89</v>
      </c>
      <c r="BE15" s="91">
        <f>SUM('[18]Произв. прогр. Вода (СВОД)'!T19)</f>
        <v>203.25199999999998</v>
      </c>
      <c r="BF15" s="91">
        <f>SUM('[18]ПОЛНАЯ СЕБЕСТОИМОСТЬ ВОДА 2017'!Y170)</f>
        <v>0</v>
      </c>
      <c r="BG15" s="92">
        <v>194.32</v>
      </c>
      <c r="BH15" s="91">
        <f>SUM('[18]Произв. прогр. Вода (СВОД)'!U19)</f>
        <v>203.25199999999998</v>
      </c>
      <c r="BI15" s="91">
        <f>SUM('[18]ПОЛНАЯ СЕБЕСТОИМОСТЬ ВОДА 2017'!Z170)</f>
        <v>0</v>
      </c>
      <c r="BJ15" s="92">
        <v>180.77</v>
      </c>
      <c r="BK15" s="93">
        <f t="shared" ref="BK15:BM17" si="38">SUM(BB15+BE15+BH15)</f>
        <v>609.75599999999997</v>
      </c>
      <c r="BL15" s="93">
        <f t="shared" si="38"/>
        <v>0</v>
      </c>
      <c r="BM15" s="93">
        <f t="shared" si="38"/>
        <v>566.98</v>
      </c>
      <c r="BN15" s="94">
        <f t="shared" si="17"/>
        <v>-609.75599999999997</v>
      </c>
      <c r="BO15" s="94">
        <f t="shared" si="18"/>
        <v>-100</v>
      </c>
      <c r="BP15" s="93">
        <f t="shared" ref="BP15:BR17" si="39">SUM(AW15+BK15)</f>
        <v>2380</v>
      </c>
      <c r="BQ15" s="93">
        <f t="shared" si="39"/>
        <v>819.59999999999991</v>
      </c>
      <c r="BR15" s="93">
        <f t="shared" si="39"/>
        <v>2311.1499999999996</v>
      </c>
      <c r="BS15" s="94">
        <f t="shared" si="19"/>
        <v>-1560.4</v>
      </c>
      <c r="BT15" s="94">
        <f t="shared" si="20"/>
        <v>-65.563025210084035</v>
      </c>
      <c r="BU15" s="86"/>
      <c r="BV15" s="86"/>
      <c r="BW15" s="86"/>
      <c r="BX15" s="86"/>
    </row>
    <row r="16" spans="1:76" ht="18.75">
      <c r="A16" s="24" t="s">
        <v>94</v>
      </c>
      <c r="B16" s="91">
        <f>SUM('[18]Произв. прогр. Вода (СВОД)'!E20)</f>
        <v>83.645522700000001</v>
      </c>
      <c r="C16" s="91">
        <f>SUM('[18]ПОЛНАЯ СЕБЕСТОИМОСТЬ ВОДА 2017'!C171)</f>
        <v>77.11</v>
      </c>
      <c r="D16" s="92">
        <v>77.900000000000006</v>
      </c>
      <c r="E16" s="91">
        <f>SUM('[18]Произв. прогр. Вода (СВОД)'!F20)</f>
        <v>86.897839500000018</v>
      </c>
      <c r="F16" s="91">
        <f>SUM('[18]ПОЛНАЯ СЕБЕСТОИМОСТЬ ВОДА 2017'!D171)</f>
        <v>83.58</v>
      </c>
      <c r="G16" s="92">
        <v>78.87</v>
      </c>
      <c r="H16" s="91">
        <f>SUM('[18]Произв. прогр. Вода (СВОД)'!G20)</f>
        <v>86.999474400000011</v>
      </c>
      <c r="I16" s="91">
        <f>SUM('[18]ПОЛНАЯ СЕБЕСТОИМОСТЬ ВОДА 2017'!E171)</f>
        <v>73.459999999999994</v>
      </c>
      <c r="J16" s="92">
        <v>78.75</v>
      </c>
      <c r="K16" s="93">
        <f t="shared" si="33"/>
        <v>257.54283660000004</v>
      </c>
      <c r="L16" s="93">
        <f t="shared" si="33"/>
        <v>234.14999999999998</v>
      </c>
      <c r="M16" s="93">
        <f t="shared" si="33"/>
        <v>235.52</v>
      </c>
      <c r="N16" s="94">
        <f t="shared" si="7"/>
        <v>-23.392836600000066</v>
      </c>
      <c r="O16" s="94">
        <f t="shared" si="8"/>
        <v>-9.083085714526165</v>
      </c>
      <c r="P16" s="91">
        <f>SUM('[18]Произв. прогр. Вода (СВОД)'!I20)</f>
        <v>85.576585800000004</v>
      </c>
      <c r="Q16" s="91">
        <f>SUM('[18]ПОЛНАЯ СЕБЕСТОИМОСТЬ ВОДА 2017'!H171)</f>
        <v>76.84</v>
      </c>
      <c r="R16" s="92">
        <v>78.2</v>
      </c>
      <c r="S16" s="91">
        <f>SUM('[18]Произв. прогр. Вода (СВОД)'!J20)</f>
        <v>85.678220699999997</v>
      </c>
      <c r="T16" s="91">
        <f>SUM('[18]ПОЛНАЯ СЕБЕСТОИМОСТЬ ВОДА 2017'!I171)</f>
        <v>0</v>
      </c>
      <c r="U16" s="92">
        <v>69.5</v>
      </c>
      <c r="V16" s="91">
        <f>SUM('[18]Произв. прогр. Вода (СВОД)'!K20)</f>
        <v>83.137348200000005</v>
      </c>
      <c r="W16" s="91">
        <f>SUM('[18]ПОЛНАЯ СЕБЕСТОИМОСТЬ ВОДА 2017'!J171)</f>
        <v>0</v>
      </c>
      <c r="X16" s="92">
        <v>75.180000000000007</v>
      </c>
      <c r="Y16" s="93">
        <f t="shared" si="34"/>
        <v>254.39215469999999</v>
      </c>
      <c r="Z16" s="93">
        <f t="shared" si="34"/>
        <v>76.84</v>
      </c>
      <c r="AA16" s="93">
        <f t="shared" si="34"/>
        <v>222.88</v>
      </c>
      <c r="AB16" s="94">
        <f t="shared" si="9"/>
        <v>-177.55215469999999</v>
      </c>
      <c r="AC16" s="94">
        <f t="shared" si="10"/>
        <v>-69.794665998793874</v>
      </c>
      <c r="AD16" s="93">
        <f t="shared" si="35"/>
        <v>511.93499130000004</v>
      </c>
      <c r="AE16" s="93">
        <f t="shared" si="35"/>
        <v>310.99</v>
      </c>
      <c r="AF16" s="93">
        <f t="shared" si="35"/>
        <v>458.4</v>
      </c>
      <c r="AG16" s="94">
        <f t="shared" si="11"/>
        <v>-200.94499130000003</v>
      </c>
      <c r="AH16" s="94">
        <f t="shared" si="12"/>
        <v>-39.252052450980798</v>
      </c>
      <c r="AI16" s="91">
        <f>SUM('[18]Произв. прогр. Вода (СВОД)'!N20)</f>
        <v>77.750698499999999</v>
      </c>
      <c r="AJ16" s="91">
        <f>SUM('[18]ПОЛНАЯ СЕБЕСТОИМОСТЬ ВОДА 2017'!P171)</f>
        <v>0</v>
      </c>
      <c r="AK16" s="92">
        <v>66.39</v>
      </c>
      <c r="AL16" s="91">
        <f>SUM('[18]Произв. прогр. Вода (СВОД)'!O20)</f>
        <v>79.275221999999999</v>
      </c>
      <c r="AM16" s="91">
        <f>SUM('[18]ПОЛНАЯ СЕБЕСТОИМОСТЬ ВОДА 2017'!Q171)</f>
        <v>0</v>
      </c>
      <c r="AN16" s="92">
        <v>65.95</v>
      </c>
      <c r="AO16" s="91">
        <f>SUM('[18]Произв. прогр. Вода (СВОД)'!P20)</f>
        <v>86.389665000000008</v>
      </c>
      <c r="AP16" s="91">
        <f>SUM('[18]ПОЛНАЯ СЕБЕСТОИМОСТЬ ВОДА 2017'!R171)</f>
        <v>0</v>
      </c>
      <c r="AQ16" s="92">
        <v>80.28</v>
      </c>
      <c r="AR16" s="93">
        <f t="shared" si="36"/>
        <v>243.41558549999999</v>
      </c>
      <c r="AS16" s="93">
        <f t="shared" si="36"/>
        <v>0</v>
      </c>
      <c r="AT16" s="93">
        <f t="shared" si="36"/>
        <v>212.62</v>
      </c>
      <c r="AU16" s="94">
        <f t="shared" si="13"/>
        <v>-243.41558549999999</v>
      </c>
      <c r="AV16" s="94">
        <f t="shared" si="14"/>
        <v>-100</v>
      </c>
      <c r="AW16" s="93">
        <f t="shared" si="37"/>
        <v>755.3505768</v>
      </c>
      <c r="AX16" s="93">
        <f t="shared" si="37"/>
        <v>310.99</v>
      </c>
      <c r="AY16" s="93">
        <f t="shared" si="37"/>
        <v>671.02</v>
      </c>
      <c r="AZ16" s="94">
        <f t="shared" si="15"/>
        <v>-444.36057679999999</v>
      </c>
      <c r="BA16" s="94">
        <f t="shared" si="16"/>
        <v>-58.828389154412044</v>
      </c>
      <c r="BB16" s="91">
        <f>SUM('[18]Произв. прогр. Вода (СВОД)'!S20)</f>
        <v>86.999474400000011</v>
      </c>
      <c r="BC16" s="91">
        <f>SUM('[18]ПОЛНАЯ СЕБЕСТОИМОСТЬ ВОДА 2017'!X171)</f>
        <v>0</v>
      </c>
      <c r="BD16" s="92">
        <v>77.430000000000007</v>
      </c>
      <c r="BE16" s="91">
        <f>SUM('[18]Произв. прогр. Вода (СВОД)'!T20)</f>
        <v>86.999474400000011</v>
      </c>
      <c r="BF16" s="91">
        <f>SUM('[18]ПОЛНАЯ СЕБЕСТОИМОСТЬ ВОДА 2017'!Y171)</f>
        <v>0</v>
      </c>
      <c r="BG16" s="92">
        <v>85.1</v>
      </c>
      <c r="BH16" s="91">
        <f>SUM('[18]Произв. прогр. Вода (СВОД)'!U20)</f>
        <v>86.999474400000011</v>
      </c>
      <c r="BI16" s="91">
        <f>SUM('[18]ПОЛНАЯ СЕБЕСТОИМОСТЬ ВОДА 2017'!Z171)</f>
        <v>0</v>
      </c>
      <c r="BJ16" s="92">
        <v>83.41</v>
      </c>
      <c r="BK16" s="93">
        <f t="shared" si="38"/>
        <v>260.99842320000005</v>
      </c>
      <c r="BL16" s="93">
        <f t="shared" si="38"/>
        <v>0</v>
      </c>
      <c r="BM16" s="93">
        <f t="shared" si="38"/>
        <v>245.94</v>
      </c>
      <c r="BN16" s="94">
        <f t="shared" si="17"/>
        <v>-260.99842320000005</v>
      </c>
      <c r="BO16" s="94">
        <f t="shared" si="18"/>
        <v>-100</v>
      </c>
      <c r="BP16" s="93">
        <f t="shared" si="39"/>
        <v>1016.349</v>
      </c>
      <c r="BQ16" s="93">
        <f t="shared" si="39"/>
        <v>310.99</v>
      </c>
      <c r="BR16" s="93">
        <f t="shared" si="39"/>
        <v>916.96</v>
      </c>
      <c r="BS16" s="94">
        <f t="shared" si="19"/>
        <v>-705.35900000000004</v>
      </c>
      <c r="BT16" s="94">
        <f t="shared" si="20"/>
        <v>-69.401258819559033</v>
      </c>
      <c r="BU16" s="86"/>
      <c r="BV16" s="86"/>
      <c r="BW16" s="86"/>
      <c r="BX16" s="86"/>
    </row>
    <row r="17" spans="1:76" ht="18.75">
      <c r="A17" s="39" t="s">
        <v>95</v>
      </c>
      <c r="B17" s="71">
        <f>SUM('[18]Произв. прогр. Вода (СВОД)'!E21)</f>
        <v>1.6957500000000001</v>
      </c>
      <c r="C17" s="71">
        <f>SUM('[18]ПОЛНАЯ СЕБЕСТОИМОСТЬ ВОДА 2017'!C172)</f>
        <v>0.27</v>
      </c>
      <c r="D17" s="98">
        <v>0.32</v>
      </c>
      <c r="E17" s="71">
        <f>SUM('[18]Произв. прогр. Вода (СВОД)'!F21)</f>
        <v>1.6957500000000001</v>
      </c>
      <c r="F17" s="71">
        <f>SUM('[18]ПОЛНАЯ СЕБЕСТОИМОСТЬ ВОДА 2017'!D172)</f>
        <v>0.25</v>
      </c>
      <c r="G17" s="98">
        <v>0.21</v>
      </c>
      <c r="H17" s="71">
        <f>SUM('[18]Произв. прогр. Вода (СВОД)'!G21)</f>
        <v>1.6957500000000001</v>
      </c>
      <c r="I17" s="71">
        <f>SUM('[18]ПОЛНАЯ СЕБЕСТОИМОСТЬ ВОДА 2017'!E172)</f>
        <v>0.15</v>
      </c>
      <c r="J17" s="98">
        <v>0.26</v>
      </c>
      <c r="K17" s="72">
        <f t="shared" si="33"/>
        <v>5.08725</v>
      </c>
      <c r="L17" s="72">
        <f t="shared" si="33"/>
        <v>0.67</v>
      </c>
      <c r="M17" s="72">
        <f t="shared" si="33"/>
        <v>0.79</v>
      </c>
      <c r="N17" s="99">
        <f t="shared" si="7"/>
        <v>-4.4172500000000001</v>
      </c>
      <c r="O17" s="99">
        <f t="shared" si="8"/>
        <v>-86.829819647157109</v>
      </c>
      <c r="P17" s="71">
        <f>SUM('[18]Произв. прогр. Вода (СВОД)'!I21)</f>
        <v>1.6957500000000001</v>
      </c>
      <c r="Q17" s="71">
        <f>SUM('[18]ПОЛНАЯ СЕБЕСТОИМОСТЬ ВОДА 2017'!H172)</f>
        <v>0.18</v>
      </c>
      <c r="R17" s="98">
        <v>0.31</v>
      </c>
      <c r="S17" s="71">
        <f>SUM('[18]Произв. прогр. Вода (СВОД)'!J21)</f>
        <v>1.6957500000000001</v>
      </c>
      <c r="T17" s="71">
        <f>SUM('[18]ПОЛНАЯ СЕБЕСТОИМОСТЬ ВОДА 2017'!I172)</f>
        <v>0</v>
      </c>
      <c r="U17" s="98">
        <v>0.18</v>
      </c>
      <c r="V17" s="71">
        <f>SUM('[18]Произв. прогр. Вода (СВОД)'!K21)</f>
        <v>1.6957500000000001</v>
      </c>
      <c r="W17" s="71">
        <f>SUM('[18]ПОЛНАЯ СЕБЕСТОИМОСТЬ ВОДА 2017'!J172)</f>
        <v>0</v>
      </c>
      <c r="X17" s="98">
        <v>0.19</v>
      </c>
      <c r="Y17" s="72">
        <f t="shared" si="34"/>
        <v>5.08725</v>
      </c>
      <c r="Z17" s="72">
        <f t="shared" si="34"/>
        <v>0.18</v>
      </c>
      <c r="AA17" s="72">
        <f t="shared" si="34"/>
        <v>0.67999999999999994</v>
      </c>
      <c r="AB17" s="99">
        <f t="shared" si="9"/>
        <v>-4.9072500000000003</v>
      </c>
      <c r="AC17" s="99">
        <f t="shared" si="10"/>
        <v>-96.461742591773557</v>
      </c>
      <c r="AD17" s="72">
        <f t="shared" si="35"/>
        <v>10.1745</v>
      </c>
      <c r="AE17" s="72">
        <f t="shared" si="35"/>
        <v>0.85000000000000009</v>
      </c>
      <c r="AF17" s="72">
        <f t="shared" si="35"/>
        <v>1.47</v>
      </c>
      <c r="AG17" s="99">
        <f t="shared" si="11"/>
        <v>-9.3245000000000005</v>
      </c>
      <c r="AH17" s="99">
        <f t="shared" si="12"/>
        <v>-91.645781119465326</v>
      </c>
      <c r="AI17" s="71">
        <f>SUM('[18]Произв. прогр. Вода (СВОД)'!N21)</f>
        <v>1.6957500000000001</v>
      </c>
      <c r="AJ17" s="71">
        <f>SUM('[18]ПОЛНАЯ СЕБЕСТОИМОСТЬ ВОДА 2017'!P172)</f>
        <v>0</v>
      </c>
      <c r="AK17" s="98">
        <v>0.22</v>
      </c>
      <c r="AL17" s="71">
        <f>SUM('[18]Произв. прогр. Вода (СВОД)'!O21)</f>
        <v>1.6957500000000001</v>
      </c>
      <c r="AM17" s="71">
        <f>SUM('[18]ПОЛНАЯ СЕБЕСТОИМОСТЬ ВОДА 2017'!Q172)</f>
        <v>0</v>
      </c>
      <c r="AN17" s="98">
        <v>0.13</v>
      </c>
      <c r="AO17" s="71">
        <f>SUM('[18]Произв. прогр. Вода (СВОД)'!P21)</f>
        <v>1.6957500000000001</v>
      </c>
      <c r="AP17" s="71">
        <f>SUM('[18]ПОЛНАЯ СЕБЕСТОИМОСТЬ ВОДА 2017'!R172)</f>
        <v>0</v>
      </c>
      <c r="AQ17" s="98">
        <v>0.13</v>
      </c>
      <c r="AR17" s="72">
        <f t="shared" si="36"/>
        <v>5.08725</v>
      </c>
      <c r="AS17" s="72">
        <f t="shared" si="36"/>
        <v>0</v>
      </c>
      <c r="AT17" s="72">
        <f t="shared" si="36"/>
        <v>0.48</v>
      </c>
      <c r="AU17" s="99">
        <f t="shared" si="13"/>
        <v>-5.08725</v>
      </c>
      <c r="AV17" s="99">
        <f t="shared" si="14"/>
        <v>-100</v>
      </c>
      <c r="AW17" s="72">
        <f t="shared" si="37"/>
        <v>15.261749999999999</v>
      </c>
      <c r="AX17" s="72">
        <f t="shared" si="37"/>
        <v>0.85000000000000009</v>
      </c>
      <c r="AY17" s="72">
        <f t="shared" si="37"/>
        <v>1.95</v>
      </c>
      <c r="AZ17" s="99">
        <f t="shared" si="15"/>
        <v>-14.41175</v>
      </c>
      <c r="BA17" s="99">
        <f t="shared" si="16"/>
        <v>-94.430520746310222</v>
      </c>
      <c r="BB17" s="71">
        <f>SUM('[18]Произв. прогр. Вода (СВОД)'!S21)</f>
        <v>1.6957500000000001</v>
      </c>
      <c r="BC17" s="71">
        <f>SUM('[18]ПОЛНАЯ СЕБЕСТОИМОСТЬ ВОДА 2017'!X172)</f>
        <v>0</v>
      </c>
      <c r="BD17" s="98">
        <v>0.13</v>
      </c>
      <c r="BE17" s="71">
        <f>SUM('[18]Произв. прогр. Вода (СВОД)'!T21)</f>
        <v>1.6957500000000001</v>
      </c>
      <c r="BF17" s="71">
        <f>SUM('[18]ПОЛНАЯ СЕБЕСТОИМОСТЬ ВОДА 2017'!Y172)</f>
        <v>0</v>
      </c>
      <c r="BG17" s="98">
        <v>7.0000000000000007E-2</v>
      </c>
      <c r="BH17" s="71">
        <f>SUM('[18]Произв. прогр. Вода (СВОД)'!U21)</f>
        <v>1.6957500000000001</v>
      </c>
      <c r="BI17" s="71">
        <f>SUM('[18]ПОЛНАЯ СЕБЕСТОИМОСТЬ ВОДА 2017'!Z172)</f>
        <v>0</v>
      </c>
      <c r="BJ17" s="98">
        <v>0.25</v>
      </c>
      <c r="BK17" s="72">
        <f t="shared" si="38"/>
        <v>5.08725</v>
      </c>
      <c r="BL17" s="72">
        <f t="shared" si="38"/>
        <v>0</v>
      </c>
      <c r="BM17" s="72">
        <f t="shared" si="38"/>
        <v>0.45</v>
      </c>
      <c r="BN17" s="99">
        <f t="shared" si="17"/>
        <v>-5.08725</v>
      </c>
      <c r="BO17" s="99">
        <f t="shared" si="18"/>
        <v>-100</v>
      </c>
      <c r="BP17" s="72">
        <f t="shared" si="39"/>
        <v>20.349</v>
      </c>
      <c r="BQ17" s="72">
        <f t="shared" si="39"/>
        <v>0.85000000000000009</v>
      </c>
      <c r="BR17" s="72">
        <f t="shared" si="39"/>
        <v>2.4</v>
      </c>
      <c r="BS17" s="99">
        <f t="shared" si="19"/>
        <v>-19.498999999999999</v>
      </c>
      <c r="BT17" s="99">
        <f t="shared" si="20"/>
        <v>-95.822890559732656</v>
      </c>
      <c r="BU17" s="86"/>
      <c r="BV17" s="86"/>
      <c r="BW17" s="86"/>
      <c r="BX17" s="86"/>
    </row>
    <row r="18" spans="1:76" ht="18.75">
      <c r="A18" s="21" t="s">
        <v>96</v>
      </c>
      <c r="B18" s="68">
        <f>SUM('[18]Произв. прогр. Вода (СВОД)'!E22)</f>
        <v>33.97</v>
      </c>
      <c r="C18" s="68">
        <f>SUM('[18]ПОЛНАЯ СЕБЕСТОИМОСТЬ ВОДА 2017'!C173)</f>
        <v>29.37</v>
      </c>
      <c r="D18" s="68">
        <f t="shared" ref="D18:BR18" si="40">SUM(D19:D20)</f>
        <v>33.729999999999997</v>
      </c>
      <c r="E18" s="68">
        <f>SUM('[18]Произв. прогр. Вода (СВОД)'!F22)</f>
        <v>33.575000000000003</v>
      </c>
      <c r="F18" s="68">
        <f>SUM('[18]ПОЛНАЯ СЕБЕСТОИМОСТЬ ВОДА 2017'!D173)</f>
        <v>29.59</v>
      </c>
      <c r="G18" s="68">
        <f t="shared" si="40"/>
        <v>33.700000000000003</v>
      </c>
      <c r="H18" s="68">
        <f>SUM('[18]Произв. прогр. Вода (СВОД)'!G22)</f>
        <v>33.732999999999997</v>
      </c>
      <c r="I18" s="68">
        <f>SUM('[18]ПОЛНАЯ СЕБЕСТОИМОСТЬ ВОДА 2017'!E173)</f>
        <v>26.58</v>
      </c>
      <c r="J18" s="68">
        <f t="shared" si="40"/>
        <v>32.650000000000006</v>
      </c>
      <c r="K18" s="69">
        <f t="shared" si="40"/>
        <v>101.27799999999999</v>
      </c>
      <c r="L18" s="69">
        <f t="shared" si="40"/>
        <v>85.539999999999992</v>
      </c>
      <c r="M18" s="69">
        <f t="shared" si="40"/>
        <v>100.08</v>
      </c>
      <c r="N18" s="90">
        <f t="shared" si="7"/>
        <v>-15.738</v>
      </c>
      <c r="O18" s="90">
        <f t="shared" si="8"/>
        <v>-15.539406386382037</v>
      </c>
      <c r="P18" s="68">
        <f>SUM('[18]Произв. прогр. Вода (СВОД)'!I22)</f>
        <v>33.298499999999997</v>
      </c>
      <c r="Q18" s="68">
        <f>SUM('[18]ПОЛНАЯ СЕБЕСТОИМОСТЬ ВОДА 2017'!H173)</f>
        <v>28.3</v>
      </c>
      <c r="R18" s="68">
        <f t="shared" si="40"/>
        <v>33.82</v>
      </c>
      <c r="S18" s="68">
        <f>SUM('[18]Произв. прогр. Вода (СВОД)'!J22)</f>
        <v>32.389999999999993</v>
      </c>
      <c r="T18" s="68">
        <f>SUM('[18]ПОЛНАЯ СЕБЕСТОИМОСТЬ ВОДА 2017'!I173)</f>
        <v>0</v>
      </c>
      <c r="U18" s="68">
        <f t="shared" si="40"/>
        <v>31.94</v>
      </c>
      <c r="V18" s="68">
        <f>SUM('[18]Произв. прогр. Вода (СВОД)'!K22)</f>
        <v>31.165499999999998</v>
      </c>
      <c r="W18" s="68">
        <f>SUM('[18]ПОЛНАЯ СЕБЕСТОИМОСТЬ ВОДА 2017'!J173)</f>
        <v>0</v>
      </c>
      <c r="X18" s="68">
        <f t="shared" si="40"/>
        <v>26.48</v>
      </c>
      <c r="Y18" s="69">
        <f t="shared" si="40"/>
        <v>96.853999999999985</v>
      </c>
      <c r="Z18" s="69">
        <f t="shared" si="40"/>
        <v>28.3</v>
      </c>
      <c r="AA18" s="69">
        <f t="shared" si="40"/>
        <v>92.24</v>
      </c>
      <c r="AB18" s="90">
        <f t="shared" si="9"/>
        <v>-68.553999999999988</v>
      </c>
      <c r="AC18" s="90">
        <f t="shared" si="10"/>
        <v>-70.780762797612894</v>
      </c>
      <c r="AD18" s="69">
        <f t="shared" si="40"/>
        <v>198.13200000000001</v>
      </c>
      <c r="AE18" s="69">
        <f t="shared" si="40"/>
        <v>113.83999999999999</v>
      </c>
      <c r="AF18" s="69">
        <f t="shared" si="40"/>
        <v>192.32</v>
      </c>
      <c r="AG18" s="90">
        <f t="shared" si="11"/>
        <v>-84.292000000000016</v>
      </c>
      <c r="AH18" s="90">
        <f t="shared" si="12"/>
        <v>-42.543354935093781</v>
      </c>
      <c r="AI18" s="68">
        <f>SUM('[18]Произв. прогр. Вода (СВОД)'!N22)</f>
        <v>30.770500000000002</v>
      </c>
      <c r="AJ18" s="68">
        <f>SUM('[18]ПОЛНАЯ СЕБЕСТОИМОСТЬ ВОДА 2017'!P173)</f>
        <v>0</v>
      </c>
      <c r="AK18" s="68">
        <f t="shared" si="40"/>
        <v>17.100000000000001</v>
      </c>
      <c r="AL18" s="68">
        <f>SUM('[18]Произв. прогр. Вода (СВОД)'!O22)</f>
        <v>32.034499999999994</v>
      </c>
      <c r="AM18" s="68">
        <f>SUM('[18]ПОЛНАЯ СЕБЕСТОИМОСТЬ ВОДА 2017'!Q173)</f>
        <v>0</v>
      </c>
      <c r="AN18" s="68">
        <f t="shared" si="40"/>
        <v>22.7</v>
      </c>
      <c r="AO18" s="68">
        <f>SUM('[18]Произв. прогр. Вода (СВОД)'!P22)</f>
        <v>32.863999999999997</v>
      </c>
      <c r="AP18" s="68">
        <f>SUM('[18]ПОЛНАЯ СЕБЕСТОИМОСТЬ ВОДА 2017'!R173)</f>
        <v>0</v>
      </c>
      <c r="AQ18" s="68">
        <f t="shared" si="40"/>
        <v>23.82</v>
      </c>
      <c r="AR18" s="69">
        <f t="shared" si="40"/>
        <v>95.668999999999997</v>
      </c>
      <c r="AS18" s="69">
        <f t="shared" si="40"/>
        <v>0</v>
      </c>
      <c r="AT18" s="69">
        <f t="shared" si="40"/>
        <v>63.62</v>
      </c>
      <c r="AU18" s="90">
        <f t="shared" si="13"/>
        <v>-95.668999999999997</v>
      </c>
      <c r="AV18" s="90">
        <f t="shared" si="14"/>
        <v>-100</v>
      </c>
      <c r="AW18" s="69">
        <f t="shared" si="40"/>
        <v>293.80099999999999</v>
      </c>
      <c r="AX18" s="69">
        <f t="shared" si="40"/>
        <v>113.83999999999999</v>
      </c>
      <c r="AY18" s="69">
        <f t="shared" si="40"/>
        <v>255.94</v>
      </c>
      <c r="AZ18" s="90">
        <f t="shared" si="15"/>
        <v>-179.96100000000001</v>
      </c>
      <c r="BA18" s="90">
        <f t="shared" si="16"/>
        <v>-61.252684640283739</v>
      </c>
      <c r="BB18" s="68">
        <f>SUM('[18]Произв. прогр. Вода (СВОД)'!S22)</f>
        <v>33.732999999999997</v>
      </c>
      <c r="BC18" s="68">
        <f>SUM('[18]ПОЛНАЯ СЕБЕСТОИМОСТЬ ВОДА 2017'!X173)</f>
        <v>0</v>
      </c>
      <c r="BD18" s="68">
        <f t="shared" si="40"/>
        <v>27.03</v>
      </c>
      <c r="BE18" s="68">
        <f>SUM('[18]Произв. прогр. Вода (СВОД)'!T22)</f>
        <v>33.732999999999997</v>
      </c>
      <c r="BF18" s="68">
        <f>SUM('[18]ПОЛНАЯ СЕБЕСТОИМОСТЬ ВОДА 2017'!Y173)</f>
        <v>0</v>
      </c>
      <c r="BG18" s="68">
        <f t="shared" si="40"/>
        <v>29.3</v>
      </c>
      <c r="BH18" s="68">
        <f>SUM('[18]Произв. прогр. Вода (СВОД)'!U22)</f>
        <v>33.732999999999997</v>
      </c>
      <c r="BI18" s="68">
        <f>SUM('[18]ПОЛНАЯ СЕБЕСТОИМОСТЬ ВОДА 2017'!Z173)</f>
        <v>0</v>
      </c>
      <c r="BJ18" s="68">
        <f t="shared" si="40"/>
        <v>28.36</v>
      </c>
      <c r="BK18" s="69">
        <f t="shared" si="40"/>
        <v>101.19899999999998</v>
      </c>
      <c r="BL18" s="69">
        <f t="shared" si="40"/>
        <v>0</v>
      </c>
      <c r="BM18" s="69">
        <f t="shared" si="40"/>
        <v>84.69</v>
      </c>
      <c r="BN18" s="90">
        <f t="shared" si="17"/>
        <v>-101.19899999999998</v>
      </c>
      <c r="BO18" s="90">
        <f t="shared" si="18"/>
        <v>-100</v>
      </c>
      <c r="BP18" s="69">
        <f t="shared" si="40"/>
        <v>395</v>
      </c>
      <c r="BQ18" s="69">
        <f>SUM(BQ19:BQ20)</f>
        <v>113.83999999999999</v>
      </c>
      <c r="BR18" s="69">
        <f t="shared" si="40"/>
        <v>340.63</v>
      </c>
      <c r="BS18" s="90">
        <f t="shared" si="19"/>
        <v>-281.16000000000003</v>
      </c>
      <c r="BT18" s="90">
        <f t="shared" si="20"/>
        <v>-71.179746835443041</v>
      </c>
      <c r="BU18" s="86"/>
      <c r="BV18" s="86"/>
      <c r="BW18" s="86"/>
      <c r="BX18" s="86"/>
    </row>
    <row r="19" spans="1:76" ht="18.75">
      <c r="A19" s="39" t="s">
        <v>97</v>
      </c>
      <c r="B19" s="71">
        <f>SUM('[18]Произв. прогр. Вода (СВОД)'!E23)</f>
        <v>30.099999999999998</v>
      </c>
      <c r="C19" s="71">
        <f>SUM('[18]ПОЛНАЯ СЕБЕСТОИМОСТЬ ВОДА 2017'!C174)</f>
        <v>29.37</v>
      </c>
      <c r="D19" s="98">
        <v>30.38</v>
      </c>
      <c r="E19" s="71">
        <f>SUM('[18]Произв. прогр. Вода (СВОД)'!F23)</f>
        <v>29.750000000000004</v>
      </c>
      <c r="F19" s="71">
        <f>SUM('[18]ПОЛНАЯ СЕБЕСТОИМОСТЬ ВОДА 2017'!D174)</f>
        <v>29.59</v>
      </c>
      <c r="G19" s="98">
        <v>29.39</v>
      </c>
      <c r="H19" s="71">
        <f>SUM('[18]Произв. прогр. Вода (СВОД)'!G23)</f>
        <v>29.889999999999997</v>
      </c>
      <c r="I19" s="71">
        <f>SUM('[18]ПОЛНАЯ СЕБЕСТОИМОСТЬ ВОДА 2017'!E174)</f>
        <v>26.58</v>
      </c>
      <c r="J19" s="98">
        <v>28.42</v>
      </c>
      <c r="K19" s="72">
        <f t="shared" ref="K19:M20" si="41">SUM(B19+E19+H19)</f>
        <v>89.74</v>
      </c>
      <c r="L19" s="72">
        <f t="shared" si="41"/>
        <v>85.539999999999992</v>
      </c>
      <c r="M19" s="72">
        <f t="shared" si="41"/>
        <v>88.19</v>
      </c>
      <c r="N19" s="99">
        <f t="shared" si="7"/>
        <v>-4.2000000000000028</v>
      </c>
      <c r="O19" s="99">
        <f t="shared" si="8"/>
        <v>-4.6801872074883031</v>
      </c>
      <c r="P19" s="71">
        <f>SUM('[18]Произв. прогр. Вода (СВОД)'!I23)</f>
        <v>29.504999999999999</v>
      </c>
      <c r="Q19" s="71">
        <f>SUM('[18]ПОЛНАЯ СЕБЕСТОИМОСТЬ ВОДА 2017'!H174)</f>
        <v>28.3</v>
      </c>
      <c r="R19" s="98">
        <v>29.11</v>
      </c>
      <c r="S19" s="71">
        <f>SUM('[18]Произв. прогр. Вода (СВОД)'!J23)</f>
        <v>28.699999999999996</v>
      </c>
      <c r="T19" s="71">
        <f>SUM('[18]ПОЛНАЯ СЕБЕСТОИМОСТЬ ВОДА 2017'!I174)</f>
        <v>0</v>
      </c>
      <c r="U19" s="98">
        <v>27.55</v>
      </c>
      <c r="V19" s="71">
        <f>SUM('[18]Произв. прогр. Вода (СВОД)'!K23)</f>
        <v>27.614999999999998</v>
      </c>
      <c r="W19" s="71">
        <f>SUM('[18]ПОЛНАЯ СЕБЕСТОИМОСТЬ ВОДА 2017'!J174)</f>
        <v>0</v>
      </c>
      <c r="X19" s="98">
        <v>26.48</v>
      </c>
      <c r="Y19" s="72">
        <f t="shared" ref="Y19:AA20" si="42">SUM(P19+S19+V19)</f>
        <v>85.82</v>
      </c>
      <c r="Z19" s="72">
        <f t="shared" si="42"/>
        <v>28.3</v>
      </c>
      <c r="AA19" s="72">
        <f t="shared" si="42"/>
        <v>83.14</v>
      </c>
      <c r="AB19" s="99">
        <f t="shared" si="9"/>
        <v>-57.519999999999996</v>
      </c>
      <c r="AC19" s="99">
        <f t="shared" si="10"/>
        <v>-67.024003728734556</v>
      </c>
      <c r="AD19" s="72">
        <f t="shared" ref="AD19:AF20" si="43">SUM(K19+Y19)</f>
        <v>175.56</v>
      </c>
      <c r="AE19" s="72">
        <f t="shared" si="43"/>
        <v>113.83999999999999</v>
      </c>
      <c r="AF19" s="72">
        <f t="shared" si="43"/>
        <v>171.32999999999998</v>
      </c>
      <c r="AG19" s="99">
        <f t="shared" si="11"/>
        <v>-61.720000000000013</v>
      </c>
      <c r="AH19" s="99">
        <f t="shared" si="12"/>
        <v>-35.156071998177268</v>
      </c>
      <c r="AI19" s="71">
        <f>SUM('[18]Произв. прогр. Вода (СВОД)'!N23)</f>
        <v>27.265000000000001</v>
      </c>
      <c r="AJ19" s="71">
        <f>SUM('[18]ПОЛНАЯ СЕБЕСТОИМОСТЬ ВОДА 2017'!P174)</f>
        <v>0</v>
      </c>
      <c r="AK19" s="98">
        <v>17.100000000000001</v>
      </c>
      <c r="AL19" s="71">
        <f>SUM('[18]Произв. прогр. Вода (СВОД)'!O23)</f>
        <v>28.384999999999998</v>
      </c>
      <c r="AM19" s="71">
        <f>SUM('[18]ПОЛНАЯ СЕБЕСТОИМОСТЬ ВОДА 2017'!Q174)</f>
        <v>0</v>
      </c>
      <c r="AN19" s="98">
        <v>22.7</v>
      </c>
      <c r="AO19" s="71">
        <f>SUM('[18]Произв. прогр. Вода (СВОД)'!P23)</f>
        <v>29.119999999999997</v>
      </c>
      <c r="AP19" s="71">
        <f>SUM('[18]ПОЛНАЯ СЕБЕСТОИМОСТЬ ВОДА 2017'!R174)</f>
        <v>0</v>
      </c>
      <c r="AQ19" s="98">
        <v>23.82</v>
      </c>
      <c r="AR19" s="72">
        <f t="shared" ref="AR19:AT20" si="44">SUM(AI19+AL19+AO19)</f>
        <v>84.77</v>
      </c>
      <c r="AS19" s="72">
        <f t="shared" si="44"/>
        <v>0</v>
      </c>
      <c r="AT19" s="72">
        <f t="shared" si="44"/>
        <v>63.62</v>
      </c>
      <c r="AU19" s="99">
        <f t="shared" si="13"/>
        <v>-84.77</v>
      </c>
      <c r="AV19" s="99">
        <f t="shared" si="14"/>
        <v>-100</v>
      </c>
      <c r="AW19" s="72">
        <f t="shared" ref="AW19:AY20" si="45">SUM(AD19+AR19)</f>
        <v>260.33</v>
      </c>
      <c r="AX19" s="72">
        <f t="shared" si="45"/>
        <v>113.83999999999999</v>
      </c>
      <c r="AY19" s="72">
        <f t="shared" si="45"/>
        <v>234.95</v>
      </c>
      <c r="AZ19" s="99">
        <f t="shared" si="15"/>
        <v>-146.49</v>
      </c>
      <c r="BA19" s="99">
        <f t="shared" si="16"/>
        <v>-56.27088695117736</v>
      </c>
      <c r="BB19" s="71">
        <f>SUM('[18]Произв. прогр. Вода (СВОД)'!S23)</f>
        <v>29.889999999999997</v>
      </c>
      <c r="BC19" s="71">
        <f>SUM('[18]ПОЛНАЯ СЕБЕСТОИМОСТЬ ВОДА 2017'!X174)</f>
        <v>0</v>
      </c>
      <c r="BD19" s="98">
        <v>27.03</v>
      </c>
      <c r="BE19" s="71">
        <f>SUM('[18]Произв. прогр. Вода (СВОД)'!T23)</f>
        <v>29.889999999999997</v>
      </c>
      <c r="BF19" s="71">
        <f>SUM('[18]ПОЛНАЯ СЕБЕСТОИМОСТЬ ВОДА 2017'!Y174)</f>
        <v>0</v>
      </c>
      <c r="BG19" s="98">
        <v>29.3</v>
      </c>
      <c r="BH19" s="71">
        <f>SUM('[18]Произв. прогр. Вода (СВОД)'!U23)</f>
        <v>29.889999999999997</v>
      </c>
      <c r="BI19" s="71">
        <f>SUM('[18]ПОЛНАЯ СЕБЕСТОИМОСТЬ ВОДА 2017'!Z174)</f>
        <v>0</v>
      </c>
      <c r="BJ19" s="98">
        <v>28.36</v>
      </c>
      <c r="BK19" s="72">
        <f t="shared" ref="BK19:BM20" si="46">SUM(BB19+BE19+BH19)</f>
        <v>89.669999999999987</v>
      </c>
      <c r="BL19" s="72">
        <f t="shared" si="46"/>
        <v>0</v>
      </c>
      <c r="BM19" s="72">
        <f t="shared" si="46"/>
        <v>84.69</v>
      </c>
      <c r="BN19" s="99">
        <f t="shared" si="17"/>
        <v>-89.669999999999987</v>
      </c>
      <c r="BO19" s="99">
        <f t="shared" si="18"/>
        <v>-100</v>
      </c>
      <c r="BP19" s="72">
        <f t="shared" ref="BP19:BR20" si="47">SUM(AW19+BK19)</f>
        <v>350</v>
      </c>
      <c r="BQ19" s="72">
        <f t="shared" si="47"/>
        <v>113.83999999999999</v>
      </c>
      <c r="BR19" s="72">
        <f t="shared" si="47"/>
        <v>319.64</v>
      </c>
      <c r="BS19" s="99">
        <f t="shared" si="19"/>
        <v>-236.16000000000003</v>
      </c>
      <c r="BT19" s="99">
        <f t="shared" si="20"/>
        <v>-67.474285714285713</v>
      </c>
      <c r="BU19" s="86"/>
      <c r="BV19" s="86"/>
      <c r="BW19" s="86"/>
      <c r="BX19" s="86"/>
    </row>
    <row r="20" spans="1:76" ht="18.75">
      <c r="A20" s="39" t="s">
        <v>98</v>
      </c>
      <c r="B20" s="71">
        <f>SUM('[18]Произв. прогр. Вода (СВОД)'!E24)</f>
        <v>3.8699999999999997</v>
      </c>
      <c r="C20" s="71">
        <f>SUM('[18]ПОЛНАЯ СЕБЕСТОИМОСТЬ ВОДА 2017'!C175)</f>
        <v>0</v>
      </c>
      <c r="D20" s="98">
        <v>3.35</v>
      </c>
      <c r="E20" s="71">
        <f>SUM('[18]Произв. прогр. Вода (СВОД)'!F24)</f>
        <v>3.8250000000000002</v>
      </c>
      <c r="F20" s="71">
        <f>SUM('[18]ПОЛНАЯ СЕБЕСТОИМОСТЬ ВОДА 2017'!D175)</f>
        <v>0</v>
      </c>
      <c r="G20" s="98">
        <v>4.3099999999999996</v>
      </c>
      <c r="H20" s="71">
        <f>SUM('[18]Произв. прогр. Вода (СВОД)'!G24)</f>
        <v>3.8429999999999995</v>
      </c>
      <c r="I20" s="71">
        <f>SUM('[18]ПОЛНАЯ СЕБЕСТОИМОСТЬ ВОДА 2017'!E175)</f>
        <v>0</v>
      </c>
      <c r="J20" s="98">
        <v>4.2300000000000004</v>
      </c>
      <c r="K20" s="72">
        <f t="shared" si="41"/>
        <v>11.538</v>
      </c>
      <c r="L20" s="72">
        <f t="shared" si="41"/>
        <v>0</v>
      </c>
      <c r="M20" s="72">
        <f t="shared" si="41"/>
        <v>11.89</v>
      </c>
      <c r="N20" s="99">
        <f t="shared" si="7"/>
        <v>-11.538</v>
      </c>
      <c r="O20" s="99">
        <f t="shared" si="8"/>
        <v>-100</v>
      </c>
      <c r="P20" s="71">
        <f>SUM('[18]Произв. прогр. Вода (СВОД)'!I24)</f>
        <v>3.7934999999999999</v>
      </c>
      <c r="Q20" s="71">
        <f>SUM('[18]ПОЛНАЯ СЕБЕСТОИМОСТЬ ВОДА 2017'!H175)</f>
        <v>0</v>
      </c>
      <c r="R20" s="98">
        <v>4.71</v>
      </c>
      <c r="S20" s="71">
        <f>SUM('[18]Произв. прогр. Вода (СВОД)'!J24)</f>
        <v>3.6899999999999995</v>
      </c>
      <c r="T20" s="71">
        <f>SUM('[18]ПОЛНАЯ СЕБЕСТОИМОСТЬ ВОДА 2017'!I175)</f>
        <v>0</v>
      </c>
      <c r="U20" s="98">
        <v>4.3899999999999997</v>
      </c>
      <c r="V20" s="71">
        <f>SUM('[18]Произв. прогр. Вода (СВОД)'!K24)</f>
        <v>3.5505</v>
      </c>
      <c r="W20" s="71">
        <f>SUM('[18]ПОЛНАЯ СЕБЕСТОИМОСТЬ ВОДА 2017'!J175)</f>
        <v>0</v>
      </c>
      <c r="X20" s="98">
        <v>0</v>
      </c>
      <c r="Y20" s="72">
        <f t="shared" si="42"/>
        <v>11.033999999999999</v>
      </c>
      <c r="Z20" s="72">
        <f t="shared" si="42"/>
        <v>0</v>
      </c>
      <c r="AA20" s="72">
        <f t="shared" si="42"/>
        <v>9.1</v>
      </c>
      <c r="AB20" s="99">
        <f t="shared" si="9"/>
        <v>-11.033999999999999</v>
      </c>
      <c r="AC20" s="99">
        <f t="shared" si="10"/>
        <v>-100</v>
      </c>
      <c r="AD20" s="72">
        <f t="shared" si="43"/>
        <v>22.571999999999999</v>
      </c>
      <c r="AE20" s="72">
        <f t="shared" si="43"/>
        <v>0</v>
      </c>
      <c r="AF20" s="72">
        <f t="shared" si="43"/>
        <v>20.990000000000002</v>
      </c>
      <c r="AG20" s="99">
        <f t="shared" si="11"/>
        <v>-22.571999999999999</v>
      </c>
      <c r="AH20" s="99">
        <f t="shared" si="12"/>
        <v>-100</v>
      </c>
      <c r="AI20" s="71">
        <f>SUM('[18]Произв. прогр. Вода (СВОД)'!N24)</f>
        <v>3.5055000000000001</v>
      </c>
      <c r="AJ20" s="71">
        <f>SUM('[18]ПОЛНАЯ СЕБЕСТОИМОСТЬ ВОДА 2017'!P175)</f>
        <v>0</v>
      </c>
      <c r="AK20" s="98">
        <v>0</v>
      </c>
      <c r="AL20" s="71">
        <f>SUM('[18]Произв. прогр. Вода (СВОД)'!O24)</f>
        <v>3.6494999999999997</v>
      </c>
      <c r="AM20" s="71">
        <f>SUM('[18]ПОЛНАЯ СЕБЕСТОИМОСТЬ ВОДА 2017'!Q175)</f>
        <v>0</v>
      </c>
      <c r="AN20" s="98">
        <v>0</v>
      </c>
      <c r="AO20" s="71">
        <f>SUM('[18]Произв. прогр. Вода (СВОД)'!P24)</f>
        <v>3.7439999999999998</v>
      </c>
      <c r="AP20" s="71">
        <f>SUM('[18]ПОЛНАЯ СЕБЕСТОИМОСТЬ ВОДА 2017'!R175)</f>
        <v>0</v>
      </c>
      <c r="AQ20" s="98">
        <v>0</v>
      </c>
      <c r="AR20" s="72">
        <f t="shared" si="44"/>
        <v>10.898999999999999</v>
      </c>
      <c r="AS20" s="72">
        <f t="shared" si="44"/>
        <v>0</v>
      </c>
      <c r="AT20" s="72">
        <f t="shared" si="44"/>
        <v>0</v>
      </c>
      <c r="AU20" s="99">
        <f t="shared" si="13"/>
        <v>-10.898999999999999</v>
      </c>
      <c r="AV20" s="99">
        <f t="shared" si="14"/>
        <v>-100</v>
      </c>
      <c r="AW20" s="72">
        <f t="shared" si="45"/>
        <v>33.470999999999997</v>
      </c>
      <c r="AX20" s="72">
        <f t="shared" si="45"/>
        <v>0</v>
      </c>
      <c r="AY20" s="72">
        <f t="shared" si="45"/>
        <v>20.990000000000002</v>
      </c>
      <c r="AZ20" s="99">
        <f t="shared" si="15"/>
        <v>-33.470999999999997</v>
      </c>
      <c r="BA20" s="99">
        <f t="shared" si="16"/>
        <v>-100</v>
      </c>
      <c r="BB20" s="71">
        <f>SUM('[18]Произв. прогр. Вода (СВОД)'!S24)</f>
        <v>3.8429999999999995</v>
      </c>
      <c r="BC20" s="71">
        <f>SUM('[18]ПОЛНАЯ СЕБЕСТОИМОСТЬ ВОДА 2017'!X175)</f>
        <v>0</v>
      </c>
      <c r="BD20" s="98">
        <v>0</v>
      </c>
      <c r="BE20" s="71">
        <f>SUM('[18]Произв. прогр. Вода (СВОД)'!T24)</f>
        <v>3.8429999999999995</v>
      </c>
      <c r="BF20" s="71">
        <f>SUM('[18]ПОЛНАЯ СЕБЕСТОИМОСТЬ ВОДА 2017'!Y175)</f>
        <v>0</v>
      </c>
      <c r="BG20" s="98">
        <v>0</v>
      </c>
      <c r="BH20" s="71">
        <f>SUM('[18]Произв. прогр. Вода (СВОД)'!U24)</f>
        <v>3.8429999999999995</v>
      </c>
      <c r="BI20" s="71">
        <f>SUM('[18]ПОЛНАЯ СЕБЕСТОИМОСТЬ ВОДА 2017'!Z175)</f>
        <v>0</v>
      </c>
      <c r="BJ20" s="98">
        <v>0</v>
      </c>
      <c r="BK20" s="72">
        <f t="shared" si="46"/>
        <v>11.528999999999998</v>
      </c>
      <c r="BL20" s="72">
        <f t="shared" si="46"/>
        <v>0</v>
      </c>
      <c r="BM20" s="72">
        <f t="shared" si="46"/>
        <v>0</v>
      </c>
      <c r="BN20" s="99">
        <f t="shared" si="17"/>
        <v>-11.528999999999998</v>
      </c>
      <c r="BO20" s="99">
        <f t="shared" si="18"/>
        <v>-100</v>
      </c>
      <c r="BP20" s="72">
        <f t="shared" si="47"/>
        <v>44.999999999999993</v>
      </c>
      <c r="BQ20" s="72">
        <f t="shared" si="47"/>
        <v>0</v>
      </c>
      <c r="BR20" s="100">
        <f t="shared" si="47"/>
        <v>20.990000000000002</v>
      </c>
      <c r="BS20" s="99">
        <f t="shared" si="19"/>
        <v>-44.999999999999993</v>
      </c>
      <c r="BT20" s="99">
        <f t="shared" si="20"/>
        <v>-100</v>
      </c>
      <c r="BU20" s="86"/>
      <c r="BV20" s="86"/>
      <c r="BW20" s="86"/>
      <c r="BX20" s="86"/>
    </row>
    <row r="21" spans="1:76" ht="18.75">
      <c r="A21" s="46" t="s">
        <v>34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8"/>
      <c r="BU21" s="86"/>
      <c r="BV21" s="86"/>
      <c r="BW21" s="86"/>
      <c r="BX21" s="86"/>
    </row>
    <row r="22" spans="1:76" ht="20.25" customHeight="1">
      <c r="A22" s="141" t="s">
        <v>3</v>
      </c>
      <c r="B22" s="136" t="s">
        <v>4</v>
      </c>
      <c r="C22" s="137"/>
      <c r="D22" s="137"/>
      <c r="E22" s="136" t="s">
        <v>5</v>
      </c>
      <c r="F22" s="137"/>
      <c r="G22" s="137"/>
      <c r="H22" s="136" t="s">
        <v>6</v>
      </c>
      <c r="I22" s="137"/>
      <c r="J22" s="137"/>
      <c r="K22" s="132" t="s">
        <v>7</v>
      </c>
      <c r="L22" s="133"/>
      <c r="M22" s="133"/>
      <c r="N22" s="134"/>
      <c r="O22" s="135"/>
      <c r="P22" s="136" t="s">
        <v>8</v>
      </c>
      <c r="Q22" s="137"/>
      <c r="R22" s="137"/>
      <c r="S22" s="136" t="s">
        <v>9</v>
      </c>
      <c r="T22" s="137"/>
      <c r="U22" s="137"/>
      <c r="V22" s="136" t="s">
        <v>10</v>
      </c>
      <c r="W22" s="137"/>
      <c r="X22" s="137"/>
      <c r="Y22" s="132" t="s">
        <v>11</v>
      </c>
      <c r="Z22" s="133"/>
      <c r="AA22" s="133"/>
      <c r="AB22" s="134"/>
      <c r="AC22" s="135"/>
      <c r="AD22" s="132" t="s">
        <v>12</v>
      </c>
      <c r="AE22" s="133"/>
      <c r="AF22" s="133"/>
      <c r="AG22" s="134"/>
      <c r="AH22" s="135"/>
      <c r="AI22" s="136" t="s">
        <v>13</v>
      </c>
      <c r="AJ22" s="137"/>
      <c r="AK22" s="137"/>
      <c r="AL22" s="136" t="s">
        <v>14</v>
      </c>
      <c r="AM22" s="137"/>
      <c r="AN22" s="137"/>
      <c r="AO22" s="136" t="s">
        <v>15</v>
      </c>
      <c r="AP22" s="137"/>
      <c r="AQ22" s="137"/>
      <c r="AR22" s="132" t="s">
        <v>16</v>
      </c>
      <c r="AS22" s="133"/>
      <c r="AT22" s="133"/>
      <c r="AU22" s="134"/>
      <c r="AV22" s="135"/>
      <c r="AW22" s="132" t="s">
        <v>17</v>
      </c>
      <c r="AX22" s="133"/>
      <c r="AY22" s="133"/>
      <c r="AZ22" s="134"/>
      <c r="BA22" s="135"/>
      <c r="BB22" s="136" t="s">
        <v>18</v>
      </c>
      <c r="BC22" s="137"/>
      <c r="BD22" s="137"/>
      <c r="BE22" s="136" t="s">
        <v>19</v>
      </c>
      <c r="BF22" s="137"/>
      <c r="BG22" s="137"/>
      <c r="BH22" s="136" t="s">
        <v>20</v>
      </c>
      <c r="BI22" s="137"/>
      <c r="BJ22" s="137"/>
      <c r="BK22" s="132" t="s">
        <v>21</v>
      </c>
      <c r="BL22" s="133"/>
      <c r="BM22" s="133"/>
      <c r="BN22" s="134"/>
      <c r="BO22" s="135"/>
      <c r="BP22" s="138" t="s">
        <v>22</v>
      </c>
      <c r="BQ22" s="139"/>
      <c r="BR22" s="139"/>
      <c r="BS22" s="140"/>
      <c r="BT22" s="140"/>
      <c r="BU22" s="86"/>
      <c r="BV22" s="86"/>
      <c r="BW22" s="86"/>
      <c r="BX22" s="86"/>
    </row>
    <row r="23" spans="1:76" ht="20.25" customHeight="1">
      <c r="A23" s="141"/>
      <c r="B23" s="130" t="s">
        <v>23</v>
      </c>
      <c r="C23" s="130" t="s">
        <v>24</v>
      </c>
      <c r="D23" s="130" t="s">
        <v>25</v>
      </c>
      <c r="E23" s="130" t="s">
        <v>23</v>
      </c>
      <c r="F23" s="130" t="s">
        <v>24</v>
      </c>
      <c r="G23" s="130" t="s">
        <v>25</v>
      </c>
      <c r="H23" s="130" t="s">
        <v>23</v>
      </c>
      <c r="I23" s="130" t="s">
        <v>24</v>
      </c>
      <c r="J23" s="130" t="s">
        <v>25</v>
      </c>
      <c r="K23" s="131" t="s">
        <v>23</v>
      </c>
      <c r="L23" s="131" t="s">
        <v>24</v>
      </c>
      <c r="M23" s="131" t="s">
        <v>25</v>
      </c>
      <c r="N23" s="129" t="s">
        <v>26</v>
      </c>
      <c r="O23" s="129"/>
      <c r="P23" s="130" t="s">
        <v>23</v>
      </c>
      <c r="Q23" s="130" t="s">
        <v>24</v>
      </c>
      <c r="R23" s="130" t="s">
        <v>25</v>
      </c>
      <c r="S23" s="130" t="s">
        <v>23</v>
      </c>
      <c r="T23" s="130" t="s">
        <v>24</v>
      </c>
      <c r="U23" s="130" t="s">
        <v>25</v>
      </c>
      <c r="V23" s="130" t="s">
        <v>23</v>
      </c>
      <c r="W23" s="130" t="s">
        <v>24</v>
      </c>
      <c r="X23" s="130" t="s">
        <v>25</v>
      </c>
      <c r="Y23" s="131" t="s">
        <v>23</v>
      </c>
      <c r="Z23" s="131" t="s">
        <v>24</v>
      </c>
      <c r="AA23" s="131" t="s">
        <v>25</v>
      </c>
      <c r="AB23" s="129" t="s">
        <v>26</v>
      </c>
      <c r="AC23" s="129"/>
      <c r="AD23" s="131" t="s">
        <v>23</v>
      </c>
      <c r="AE23" s="131" t="s">
        <v>24</v>
      </c>
      <c r="AF23" s="131" t="s">
        <v>25</v>
      </c>
      <c r="AG23" s="129" t="s">
        <v>26</v>
      </c>
      <c r="AH23" s="129"/>
      <c r="AI23" s="130" t="s">
        <v>23</v>
      </c>
      <c r="AJ23" s="130" t="s">
        <v>24</v>
      </c>
      <c r="AK23" s="130" t="s">
        <v>25</v>
      </c>
      <c r="AL23" s="130" t="s">
        <v>23</v>
      </c>
      <c r="AM23" s="130" t="s">
        <v>24</v>
      </c>
      <c r="AN23" s="130" t="s">
        <v>25</v>
      </c>
      <c r="AO23" s="130" t="s">
        <v>23</v>
      </c>
      <c r="AP23" s="130" t="s">
        <v>24</v>
      </c>
      <c r="AQ23" s="130" t="s">
        <v>25</v>
      </c>
      <c r="AR23" s="131" t="s">
        <v>23</v>
      </c>
      <c r="AS23" s="131" t="s">
        <v>24</v>
      </c>
      <c r="AT23" s="131" t="s">
        <v>25</v>
      </c>
      <c r="AU23" s="129" t="s">
        <v>26</v>
      </c>
      <c r="AV23" s="129"/>
      <c r="AW23" s="131" t="s">
        <v>23</v>
      </c>
      <c r="AX23" s="131" t="s">
        <v>24</v>
      </c>
      <c r="AY23" s="131" t="s">
        <v>25</v>
      </c>
      <c r="AZ23" s="129" t="s">
        <v>26</v>
      </c>
      <c r="BA23" s="129"/>
      <c r="BB23" s="130" t="s">
        <v>23</v>
      </c>
      <c r="BC23" s="130" t="s">
        <v>24</v>
      </c>
      <c r="BD23" s="130" t="s">
        <v>25</v>
      </c>
      <c r="BE23" s="130" t="s">
        <v>23</v>
      </c>
      <c r="BF23" s="130" t="s">
        <v>24</v>
      </c>
      <c r="BG23" s="130" t="s">
        <v>25</v>
      </c>
      <c r="BH23" s="130" t="s">
        <v>23</v>
      </c>
      <c r="BI23" s="130" t="s">
        <v>24</v>
      </c>
      <c r="BJ23" s="130" t="s">
        <v>25</v>
      </c>
      <c r="BK23" s="131" t="s">
        <v>23</v>
      </c>
      <c r="BL23" s="131" t="s">
        <v>24</v>
      </c>
      <c r="BM23" s="131" t="s">
        <v>25</v>
      </c>
      <c r="BN23" s="129" t="s">
        <v>26</v>
      </c>
      <c r="BO23" s="129"/>
      <c r="BP23" s="127" t="s">
        <v>23</v>
      </c>
      <c r="BQ23" s="127" t="s">
        <v>24</v>
      </c>
      <c r="BR23" s="127" t="s">
        <v>25</v>
      </c>
      <c r="BS23" s="129" t="s">
        <v>26</v>
      </c>
      <c r="BT23" s="129"/>
      <c r="BU23" s="86"/>
      <c r="BV23" s="86"/>
      <c r="BW23" s="86"/>
      <c r="BX23" s="86"/>
    </row>
    <row r="24" spans="1:76" ht="25.5" customHeight="1">
      <c r="A24" s="141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0" t="s">
        <v>27</v>
      </c>
      <c r="O24" s="10" t="s">
        <v>28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0" t="s">
        <v>27</v>
      </c>
      <c r="AC24" s="10" t="s">
        <v>28</v>
      </c>
      <c r="AD24" s="128"/>
      <c r="AE24" s="128"/>
      <c r="AF24" s="128"/>
      <c r="AG24" s="10" t="s">
        <v>27</v>
      </c>
      <c r="AH24" s="10" t="s">
        <v>28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0" t="s">
        <v>27</v>
      </c>
      <c r="AV24" s="10" t="s">
        <v>28</v>
      </c>
      <c r="AW24" s="128"/>
      <c r="AX24" s="128"/>
      <c r="AY24" s="128"/>
      <c r="AZ24" s="10" t="s">
        <v>27</v>
      </c>
      <c r="BA24" s="10" t="s">
        <v>28</v>
      </c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0" t="s">
        <v>27</v>
      </c>
      <c r="BO24" s="10" t="s">
        <v>28</v>
      </c>
      <c r="BP24" s="128"/>
      <c r="BQ24" s="128"/>
      <c r="BR24" s="128"/>
      <c r="BS24" s="10" t="s">
        <v>27</v>
      </c>
      <c r="BT24" s="10" t="s">
        <v>28</v>
      </c>
      <c r="BU24" s="86"/>
      <c r="BV24" s="86"/>
      <c r="BW24" s="86"/>
      <c r="BX24" s="86"/>
    </row>
    <row r="25" spans="1:76" ht="18.75">
      <c r="A25" s="101" t="s">
        <v>35</v>
      </c>
      <c r="B25" s="91">
        <f>SUM('[18]Произв. прогр. Вода (СВОД)'!E28)</f>
        <v>5690.1039999999994</v>
      </c>
      <c r="C25" s="92">
        <v>5315.6</v>
      </c>
      <c r="D25" s="92">
        <v>5336.44</v>
      </c>
      <c r="E25" s="91">
        <f>SUM('[18]Произв. прогр. Вода (СВОД)'!F28)</f>
        <v>5623.9400000000005</v>
      </c>
      <c r="F25" s="92">
        <v>5575.26</v>
      </c>
      <c r="G25" s="92">
        <v>5334.04</v>
      </c>
      <c r="H25" s="91">
        <f>SUM('[18]Произв. прогр. Вода (СВОД)'!G28)</f>
        <v>5650.4056</v>
      </c>
      <c r="I25" s="92">
        <v>5583.39</v>
      </c>
      <c r="J25" s="92">
        <v>5010.13</v>
      </c>
      <c r="K25" s="93">
        <f t="shared" ref="K25:M33" si="48">SUM(B25+E25+H25)</f>
        <v>16964.4496</v>
      </c>
      <c r="L25" s="93">
        <f t="shared" si="48"/>
        <v>16474.25</v>
      </c>
      <c r="M25" s="93">
        <f t="shared" si="48"/>
        <v>15680.61</v>
      </c>
      <c r="N25" s="94">
        <f t="shared" ref="N25:N34" si="49">SUM(L25-K25)</f>
        <v>-490.19959999999992</v>
      </c>
      <c r="O25" s="94">
        <f t="shared" ref="O25:O34" si="50">SUM(N25/K25*100)</f>
        <v>-2.889569727036708</v>
      </c>
      <c r="P25" s="91">
        <f>SUM('[18]Произв. прогр. Вода (СВОД)'!I28)</f>
        <v>5577.6251999999995</v>
      </c>
      <c r="Q25" s="92">
        <v>6307.87</v>
      </c>
      <c r="R25" s="92">
        <v>4999.78</v>
      </c>
      <c r="S25" s="91">
        <f>SUM('[18]Произв. прогр. Вода (СВОД)'!J28)</f>
        <v>5425.4479999999994</v>
      </c>
      <c r="T25" s="92"/>
      <c r="U25" s="92">
        <v>4940.8500000000004</v>
      </c>
      <c r="V25" s="91">
        <f>SUM('[18]Произв. прогр. Вода (СВОД)'!K28)</f>
        <v>5220.3395999999993</v>
      </c>
      <c r="W25" s="92"/>
      <c r="X25" s="92">
        <v>4791.6400000000003</v>
      </c>
      <c r="Y25" s="93">
        <f t="shared" ref="Y25:AA33" si="51">SUM(P25+S25+V25)</f>
        <v>16223.412799999998</v>
      </c>
      <c r="Z25" s="93">
        <f t="shared" si="51"/>
        <v>6307.87</v>
      </c>
      <c r="AA25" s="93">
        <f t="shared" si="51"/>
        <v>14732.27</v>
      </c>
      <c r="AB25" s="94">
        <f t="shared" ref="AB25:AB34" si="52">SUM(Z25-Y25)</f>
        <v>-9915.5427999999993</v>
      </c>
      <c r="AC25" s="94">
        <f t="shared" ref="AC25:AC34" si="53">SUM(AB25/Y25*100)</f>
        <v>-61.118723429141866</v>
      </c>
      <c r="AD25" s="93">
        <f t="shared" ref="AD25:AD33" si="54">SUM(K25+Y25)</f>
        <v>33187.862399999998</v>
      </c>
      <c r="AE25" s="93">
        <f t="shared" ref="AE25:AF33" si="55">SUM(L25+Z25)</f>
        <v>22782.12</v>
      </c>
      <c r="AF25" s="93">
        <f t="shared" si="55"/>
        <v>30412.880000000001</v>
      </c>
      <c r="AG25" s="94">
        <f t="shared" ref="AG25:AG34" si="56">SUM(AE25-AD25)</f>
        <v>-10405.742399999999</v>
      </c>
      <c r="AH25" s="94">
        <f t="shared" ref="AH25:AH34" si="57">SUM(AG25/AD25*100)</f>
        <v>-31.35406033261124</v>
      </c>
      <c r="AI25" s="91">
        <f>SUM('[18]Произв. прогр. Вода (СВОД)'!N28)</f>
        <v>5369.2419199999995</v>
      </c>
      <c r="AJ25" s="92"/>
      <c r="AK25" s="92">
        <v>4921.3599999999997</v>
      </c>
      <c r="AL25" s="91">
        <f>SUM('[18]Произв. прогр. Вода (СВОД)'!O28)</f>
        <v>5589.8012799999997</v>
      </c>
      <c r="AM25" s="92"/>
      <c r="AN25" s="92">
        <v>5622.49</v>
      </c>
      <c r="AO25" s="91">
        <f>SUM('[18]Произв. прогр. Вода (СВОД)'!P28)</f>
        <v>5734.5433599999997</v>
      </c>
      <c r="AP25" s="92"/>
      <c r="AQ25" s="92">
        <v>5379.01</v>
      </c>
      <c r="AR25" s="93">
        <f t="shared" ref="AR25:AT33" si="58">SUM(AI25+AL25+AO25)</f>
        <v>16693.58656</v>
      </c>
      <c r="AS25" s="93">
        <f t="shared" si="58"/>
        <v>0</v>
      </c>
      <c r="AT25" s="93">
        <f t="shared" si="58"/>
        <v>15922.859999999999</v>
      </c>
      <c r="AU25" s="94">
        <f t="shared" ref="AU25:AU34" si="59">SUM(AS25-AR25)</f>
        <v>-16693.58656</v>
      </c>
      <c r="AV25" s="94">
        <f t="shared" ref="AV25:AV34" si="60">SUM(AU25/AR25*100)</f>
        <v>-100</v>
      </c>
      <c r="AW25" s="93">
        <f t="shared" ref="AW25:AW33" si="61">SUM(AD25+AR25)</f>
        <v>49881.448959999994</v>
      </c>
      <c r="AX25" s="93">
        <f t="shared" ref="AX25:AY33" si="62">SUM(AE25+AS25)</f>
        <v>22782.12</v>
      </c>
      <c r="AY25" s="93">
        <f t="shared" si="62"/>
        <v>46335.74</v>
      </c>
      <c r="AZ25" s="94">
        <f t="shared" ref="AZ25:AZ34" si="63">SUM(AX25-AW25)</f>
        <v>-27099.328959999995</v>
      </c>
      <c r="BA25" s="94">
        <f t="shared" ref="BA25:BA34" si="64">SUM(AZ25/AW25*100)</f>
        <v>-54.327469480148793</v>
      </c>
      <c r="BB25" s="91">
        <f>SUM('[18]Произв. прогр. Вода (СВОД)'!S28)</f>
        <v>5886.1779199999992</v>
      </c>
      <c r="BC25" s="92"/>
      <c r="BD25" s="92">
        <v>5335.73</v>
      </c>
      <c r="BE25" s="91">
        <f>SUM('[18]Произв. прогр. Вода (СВОД)'!T28)</f>
        <v>5886.1779199999992</v>
      </c>
      <c r="BF25" s="92"/>
      <c r="BG25" s="92">
        <v>5402.41</v>
      </c>
      <c r="BH25" s="91">
        <f>SUM('[18]Произв. прогр. Вода (СВОД)'!U28)</f>
        <v>5886.1779199999992</v>
      </c>
      <c r="BI25" s="92"/>
      <c r="BJ25" s="92">
        <v>5024.57</v>
      </c>
      <c r="BK25" s="93">
        <f t="shared" ref="BK25:BM33" si="65">SUM(BB25+BE25+BH25)</f>
        <v>17658.533759999998</v>
      </c>
      <c r="BL25" s="93">
        <f t="shared" si="65"/>
        <v>0</v>
      </c>
      <c r="BM25" s="93">
        <f t="shared" si="65"/>
        <v>15762.71</v>
      </c>
      <c r="BN25" s="94">
        <f t="shared" ref="BN25:BN34" si="66">SUM(BL25-BK25)</f>
        <v>-17658.533759999998</v>
      </c>
      <c r="BO25" s="94">
        <f t="shared" ref="BO25:BO34" si="67">SUM(BN25/BK25*100)</f>
        <v>-100</v>
      </c>
      <c r="BP25" s="93">
        <f t="shared" ref="BP25:BP33" si="68">SUM(AW25+BK25)</f>
        <v>67539.98272</v>
      </c>
      <c r="BQ25" s="93">
        <f t="shared" ref="BQ25:BR33" si="69">SUM(AX25+BL25)</f>
        <v>22782.12</v>
      </c>
      <c r="BR25" s="93">
        <f t="shared" si="69"/>
        <v>62098.45</v>
      </c>
      <c r="BS25" s="94">
        <f t="shared" ref="BS25:BS34" si="70">SUM(BQ25-BP25)</f>
        <v>-44757.862720000005</v>
      </c>
      <c r="BT25" s="94">
        <f t="shared" ref="BT25:BT34" si="71">SUM(BS25/BP25*100)</f>
        <v>-66.268691399511226</v>
      </c>
      <c r="BU25" s="86"/>
      <c r="BV25" s="86"/>
      <c r="BW25" s="86"/>
      <c r="BX25" s="86"/>
    </row>
    <row r="26" spans="1:76" ht="18.75">
      <c r="A26" s="101" t="s">
        <v>36</v>
      </c>
      <c r="B26" s="91">
        <f>SUM('[18]Произв. прогр. Вода (СВОД)'!E29)</f>
        <v>1211.7055999999995</v>
      </c>
      <c r="C26" s="92">
        <v>1132.0899999999999</v>
      </c>
      <c r="D26" s="92">
        <v>1145.47</v>
      </c>
      <c r="E26" s="91">
        <f>SUM('[18]Произв. прогр. Вода (СВОД)'!F29)</f>
        <v>1197.6159999999998</v>
      </c>
      <c r="F26" s="92">
        <v>1187.3900000000001</v>
      </c>
      <c r="G26" s="92">
        <v>1144.95</v>
      </c>
      <c r="H26" s="91">
        <f>SUM('[18]Произв. прогр. Вода (СВОД)'!G29)</f>
        <v>1203.2518399999994</v>
      </c>
      <c r="I26" s="92">
        <v>1189.1199999999999</v>
      </c>
      <c r="J26" s="92">
        <v>1075.43</v>
      </c>
      <c r="K26" s="93">
        <f t="shared" si="48"/>
        <v>3612.5734399999988</v>
      </c>
      <c r="L26" s="93">
        <f t="shared" si="48"/>
        <v>3508.6</v>
      </c>
      <c r="M26" s="93">
        <f t="shared" si="48"/>
        <v>3365.8500000000004</v>
      </c>
      <c r="N26" s="94">
        <f t="shared" si="49"/>
        <v>-103.97343999999885</v>
      </c>
      <c r="O26" s="94">
        <f t="shared" si="50"/>
        <v>-2.8780989985908461</v>
      </c>
      <c r="P26" s="91">
        <f>SUM('[18]Произв. прогр. Вода (СВОД)'!I29)</f>
        <v>1187.7532799999994</v>
      </c>
      <c r="Q26" s="92">
        <v>1343.41</v>
      </c>
      <c r="R26" s="92">
        <v>1073.21</v>
      </c>
      <c r="S26" s="91">
        <f>SUM('[18]Произв. прогр. Вода (СВОД)'!J29)</f>
        <v>1155.3471999999995</v>
      </c>
      <c r="T26" s="92"/>
      <c r="U26" s="92">
        <v>1060.06</v>
      </c>
      <c r="V26" s="91">
        <f>SUM('[18]Произв. прогр. Вода (СВОД)'!K29)</f>
        <v>1111.6694399999994</v>
      </c>
      <c r="W26" s="92"/>
      <c r="X26" s="92">
        <v>1028.04</v>
      </c>
      <c r="Y26" s="93">
        <f t="shared" si="51"/>
        <v>3454.7699199999988</v>
      </c>
      <c r="Z26" s="93">
        <f t="shared" si="51"/>
        <v>1343.41</v>
      </c>
      <c r="AA26" s="93">
        <f t="shared" si="51"/>
        <v>3161.31</v>
      </c>
      <c r="AB26" s="94">
        <f t="shared" si="52"/>
        <v>-2111.359919999999</v>
      </c>
      <c r="AC26" s="94">
        <f t="shared" si="53"/>
        <v>-61.11434245670403</v>
      </c>
      <c r="AD26" s="93">
        <f t="shared" si="54"/>
        <v>7067.3433599999971</v>
      </c>
      <c r="AE26" s="93">
        <f t="shared" si="55"/>
        <v>4852.01</v>
      </c>
      <c r="AF26" s="93">
        <f t="shared" si="55"/>
        <v>6527.16</v>
      </c>
      <c r="AG26" s="94">
        <f t="shared" si="56"/>
        <v>-2215.3333599999969</v>
      </c>
      <c r="AH26" s="94">
        <f t="shared" si="57"/>
        <v>-31.346055330188427</v>
      </c>
      <c r="AI26" s="91">
        <f>SUM('[18]Произв. прогр. Вода (СВОД)'!N29)</f>
        <v>1310.79214</v>
      </c>
      <c r="AJ26" s="92"/>
      <c r="AK26" s="92">
        <v>1047.4000000000001</v>
      </c>
      <c r="AL26" s="91">
        <f>SUM('[18]Произв. прогр. Вода (СВОД)'!O29)</f>
        <v>1364.63726</v>
      </c>
      <c r="AM26" s="92"/>
      <c r="AN26" s="92">
        <v>1196.6300000000001</v>
      </c>
      <c r="AO26" s="91">
        <f>SUM('[18]Произв. прогр. Вода (СВОД)'!P29)</f>
        <v>1399.9731199999999</v>
      </c>
      <c r="AP26" s="92"/>
      <c r="AQ26" s="92">
        <v>1144.22</v>
      </c>
      <c r="AR26" s="93">
        <f t="shared" si="58"/>
        <v>4075.4025199999996</v>
      </c>
      <c r="AS26" s="93">
        <f t="shared" si="58"/>
        <v>0</v>
      </c>
      <c r="AT26" s="93">
        <f t="shared" si="58"/>
        <v>3388.25</v>
      </c>
      <c r="AU26" s="94">
        <f t="shared" si="59"/>
        <v>-4075.4025199999996</v>
      </c>
      <c r="AV26" s="94">
        <f t="shared" si="60"/>
        <v>-100</v>
      </c>
      <c r="AW26" s="93">
        <f t="shared" si="61"/>
        <v>11142.745879999997</v>
      </c>
      <c r="AX26" s="93">
        <f t="shared" si="62"/>
        <v>4852.01</v>
      </c>
      <c r="AY26" s="93">
        <f t="shared" si="62"/>
        <v>9915.41</v>
      </c>
      <c r="AZ26" s="94">
        <f t="shared" si="63"/>
        <v>-6290.7358799999965</v>
      </c>
      <c r="BA26" s="94">
        <f t="shared" si="64"/>
        <v>-56.455885719256827</v>
      </c>
      <c r="BB26" s="91">
        <f>SUM('[18]Произв. прогр. Вода (СВОД)'!S29)</f>
        <v>1436.99164</v>
      </c>
      <c r="BC26" s="92"/>
      <c r="BD26" s="92">
        <v>1135.97</v>
      </c>
      <c r="BE26" s="91">
        <f>SUM('[18]Произв. прогр. Вода (СВОД)'!T29)</f>
        <v>1436.99164</v>
      </c>
      <c r="BF26" s="92"/>
      <c r="BG26" s="92">
        <v>1150.3399999999999</v>
      </c>
      <c r="BH26" s="91">
        <f>SUM('[18]Произв. прогр. Вода (СВОД)'!U29)</f>
        <v>1436.99164</v>
      </c>
      <c r="BI26" s="92"/>
      <c r="BJ26" s="92">
        <v>1070.1600000000001</v>
      </c>
      <c r="BK26" s="93">
        <f t="shared" si="65"/>
        <v>4310.9749199999997</v>
      </c>
      <c r="BL26" s="93">
        <f t="shared" si="65"/>
        <v>0</v>
      </c>
      <c r="BM26" s="93">
        <f t="shared" si="65"/>
        <v>3356.4700000000003</v>
      </c>
      <c r="BN26" s="94">
        <f t="shared" si="66"/>
        <v>-4310.9749199999997</v>
      </c>
      <c r="BO26" s="94">
        <f t="shared" si="67"/>
        <v>-100</v>
      </c>
      <c r="BP26" s="93">
        <f t="shared" si="68"/>
        <v>15453.720799999996</v>
      </c>
      <c r="BQ26" s="93">
        <f t="shared" si="69"/>
        <v>4852.01</v>
      </c>
      <c r="BR26" s="93">
        <f t="shared" si="69"/>
        <v>13271.880000000001</v>
      </c>
      <c r="BS26" s="94">
        <f t="shared" si="70"/>
        <v>-10601.710799999995</v>
      </c>
      <c r="BT26" s="94">
        <f t="shared" si="71"/>
        <v>-68.6029658307273</v>
      </c>
      <c r="BU26" s="86"/>
      <c r="BV26" s="86"/>
      <c r="BW26" s="86"/>
      <c r="BX26" s="86"/>
    </row>
    <row r="27" spans="1:76" ht="18.75">
      <c r="A27" s="101" t="s">
        <v>38</v>
      </c>
      <c r="B27" s="91">
        <f>SUM('[18]Произв. прогр. Вода (СВОД)'!E30)</f>
        <v>2763.3463354439996</v>
      </c>
      <c r="C27" s="92">
        <v>2590.7399999999998</v>
      </c>
      <c r="D27" s="92">
        <v>2445.61</v>
      </c>
      <c r="E27" s="91">
        <f>SUM('[18]Произв. прогр. Вода (СВОД)'!F30)</f>
        <v>2873.0144579400003</v>
      </c>
      <c r="F27" s="92">
        <v>2809.98</v>
      </c>
      <c r="G27" s="92">
        <v>2479.3200000000002</v>
      </c>
      <c r="H27" s="91">
        <f>SUM('[18]Произв. прогр. Вода (СВОД)'!G30)</f>
        <v>2876.441586768</v>
      </c>
      <c r="I27" s="92">
        <v>2472.2399999999998</v>
      </c>
      <c r="J27" s="92">
        <v>2474.06</v>
      </c>
      <c r="K27" s="93">
        <f t="shared" si="48"/>
        <v>8512.8023801519994</v>
      </c>
      <c r="L27" s="93">
        <f t="shared" si="48"/>
        <v>7872.9599999999991</v>
      </c>
      <c r="M27" s="93">
        <f t="shared" si="48"/>
        <v>7398.99</v>
      </c>
      <c r="N27" s="94">
        <f t="shared" si="49"/>
        <v>-639.84238015200026</v>
      </c>
      <c r="O27" s="94">
        <f t="shared" si="50"/>
        <v>-7.5162367406040458</v>
      </c>
      <c r="P27" s="91">
        <f>SUM('[18]Произв. прогр. Вода (СВОД)'!I30)</f>
        <v>2828.4617831759997</v>
      </c>
      <c r="Q27" s="92">
        <v>2585.19</v>
      </c>
      <c r="R27" s="92">
        <v>2455.59</v>
      </c>
      <c r="S27" s="91">
        <f>SUM('[18]Произв. прогр. Вода (СВОД)'!J30)</f>
        <v>2831.8889120039998</v>
      </c>
      <c r="T27" s="92"/>
      <c r="U27" s="92">
        <v>2185.31</v>
      </c>
      <c r="V27" s="91">
        <f>SUM('[18]Произв. прогр. Вода (СВОД)'!K30)</f>
        <v>2746.2106913039997</v>
      </c>
      <c r="W27" s="92"/>
      <c r="X27" s="92">
        <v>2363.27</v>
      </c>
      <c r="Y27" s="93">
        <f t="shared" si="51"/>
        <v>8406.5613864839979</v>
      </c>
      <c r="Z27" s="93">
        <f t="shared" si="51"/>
        <v>2585.19</v>
      </c>
      <c r="AA27" s="93">
        <f t="shared" si="51"/>
        <v>7004.17</v>
      </c>
      <c r="AB27" s="94">
        <f t="shared" si="52"/>
        <v>-5821.3713864839974</v>
      </c>
      <c r="AC27" s="94">
        <f t="shared" si="53"/>
        <v>-69.247949534319133</v>
      </c>
      <c r="AD27" s="93">
        <f t="shared" si="54"/>
        <v>16919.363766635997</v>
      </c>
      <c r="AE27" s="93">
        <f t="shared" si="55"/>
        <v>10458.15</v>
      </c>
      <c r="AF27" s="93">
        <f t="shared" si="55"/>
        <v>14403.16</v>
      </c>
      <c r="AG27" s="94">
        <f t="shared" si="56"/>
        <v>-6461.2137666359977</v>
      </c>
      <c r="AH27" s="94">
        <f t="shared" si="57"/>
        <v>-38.188278565043539</v>
      </c>
      <c r="AI27" s="91">
        <f>SUM('[18]Произв. прогр. Вода (СВОД)'!N30)</f>
        <v>2740.2597944549998</v>
      </c>
      <c r="AJ27" s="92"/>
      <c r="AK27" s="92">
        <v>2230.37</v>
      </c>
      <c r="AL27" s="91">
        <f>SUM('[18]Произв. прогр. Вода (СВОД)'!O30)</f>
        <v>2795.1883761599997</v>
      </c>
      <c r="AM27" s="92"/>
      <c r="AN27" s="92">
        <v>2217.73</v>
      </c>
      <c r="AO27" s="91">
        <f>SUM('[18]Произв. прогр. Вода (СВОД)'!P30)</f>
        <v>3051.5217574500002</v>
      </c>
      <c r="AP27" s="92"/>
      <c r="AQ27" s="92">
        <v>2702.5</v>
      </c>
      <c r="AR27" s="93">
        <f t="shared" si="58"/>
        <v>8586.9699280650002</v>
      </c>
      <c r="AS27" s="93">
        <f t="shared" si="58"/>
        <v>0</v>
      </c>
      <c r="AT27" s="93">
        <f t="shared" si="58"/>
        <v>7150.6</v>
      </c>
      <c r="AU27" s="94">
        <f t="shared" si="59"/>
        <v>-8586.9699280650002</v>
      </c>
      <c r="AV27" s="94">
        <f t="shared" si="60"/>
        <v>-100</v>
      </c>
      <c r="AW27" s="93">
        <f t="shared" si="61"/>
        <v>25506.333694700996</v>
      </c>
      <c r="AX27" s="93">
        <f t="shared" si="62"/>
        <v>10458.15</v>
      </c>
      <c r="AY27" s="93">
        <f t="shared" si="62"/>
        <v>21553.760000000002</v>
      </c>
      <c r="AZ27" s="94">
        <f t="shared" si="63"/>
        <v>-15048.183694700996</v>
      </c>
      <c r="BA27" s="94">
        <f t="shared" si="64"/>
        <v>-58.997831185072648</v>
      </c>
      <c r="BB27" s="91">
        <f>SUM('[18]Произв. прогр. Вода (СВОД)'!S30)</f>
        <v>3073.4931901320006</v>
      </c>
      <c r="BC27" s="92"/>
      <c r="BD27" s="92">
        <v>2607.2600000000002</v>
      </c>
      <c r="BE27" s="91">
        <f>SUM('[18]Произв. прогр. Вода (СВОД)'!T30)</f>
        <v>3073.4931901320006</v>
      </c>
      <c r="BF27" s="92"/>
      <c r="BG27" s="92">
        <v>2840.3</v>
      </c>
      <c r="BH27" s="91">
        <f>SUM('[18]Произв. прогр. Вода (СВОД)'!U30)</f>
        <v>3073.4931901320006</v>
      </c>
      <c r="BI27" s="92"/>
      <c r="BJ27" s="92">
        <v>2804.38</v>
      </c>
      <c r="BK27" s="93">
        <f t="shared" si="65"/>
        <v>9220.4795703960008</v>
      </c>
      <c r="BL27" s="93">
        <f t="shared" si="65"/>
        <v>0</v>
      </c>
      <c r="BM27" s="93">
        <f t="shared" si="65"/>
        <v>8251.94</v>
      </c>
      <c r="BN27" s="94">
        <f t="shared" si="66"/>
        <v>-9220.4795703960008</v>
      </c>
      <c r="BO27" s="94">
        <f t="shared" si="67"/>
        <v>-100</v>
      </c>
      <c r="BP27" s="93">
        <f t="shared" si="68"/>
        <v>34726.813265096993</v>
      </c>
      <c r="BQ27" s="93">
        <f t="shared" si="69"/>
        <v>10458.15</v>
      </c>
      <c r="BR27" s="93">
        <f t="shared" si="69"/>
        <v>29805.700000000004</v>
      </c>
      <c r="BS27" s="94">
        <f t="shared" si="70"/>
        <v>-24268.663265096991</v>
      </c>
      <c r="BT27" s="94">
        <f t="shared" si="71"/>
        <v>-69.884509931375675</v>
      </c>
      <c r="BU27" s="86"/>
      <c r="BV27" s="86"/>
      <c r="BW27" s="86"/>
      <c r="BX27" s="86"/>
    </row>
    <row r="28" spans="1:76" ht="18.75">
      <c r="A28" s="101" t="s">
        <v>99</v>
      </c>
      <c r="B28" s="91">
        <f>SUM('[18]Произв. прогр. Вода (СВОД)'!E31)</f>
        <v>27.233744999999999</v>
      </c>
      <c r="C28" s="92">
        <v>4.43</v>
      </c>
      <c r="D28" s="92">
        <v>5.8</v>
      </c>
      <c r="E28" s="91">
        <f>SUM('[18]Произв. прогр. Вода (СВОД)'!F31)</f>
        <v>27.233744999999999</v>
      </c>
      <c r="F28" s="92">
        <v>3.97</v>
      </c>
      <c r="G28" s="92">
        <v>2.6</v>
      </c>
      <c r="H28" s="91">
        <f>SUM('[18]Произв. прогр. Вода (СВОД)'!G31)</f>
        <v>27.233744999999999</v>
      </c>
      <c r="I28" s="92">
        <v>2.39</v>
      </c>
      <c r="J28" s="92">
        <v>4.2</v>
      </c>
      <c r="K28" s="93">
        <f t="shared" si="48"/>
        <v>81.701234999999997</v>
      </c>
      <c r="L28" s="93">
        <f t="shared" si="48"/>
        <v>10.790000000000001</v>
      </c>
      <c r="M28" s="93">
        <f t="shared" si="48"/>
        <v>12.600000000000001</v>
      </c>
      <c r="N28" s="94">
        <f t="shared" si="49"/>
        <v>-70.911234999999991</v>
      </c>
      <c r="O28" s="94">
        <f t="shared" si="50"/>
        <v>-86.793345290312914</v>
      </c>
      <c r="P28" s="91">
        <f>SUM('[18]Произв. прогр. Вода (СВОД)'!I31)</f>
        <v>27.233744999999999</v>
      </c>
      <c r="Q28" s="92">
        <v>2.81</v>
      </c>
      <c r="R28" s="92">
        <v>4.9000000000000004</v>
      </c>
      <c r="S28" s="91">
        <f>SUM('[18]Произв. прогр. Вода (СВОД)'!J31)</f>
        <v>27.233744999999999</v>
      </c>
      <c r="T28" s="92"/>
      <c r="U28" s="92">
        <v>2.9</v>
      </c>
      <c r="V28" s="91">
        <f>SUM('[18]Произв. прогр. Вода (СВОД)'!K31)</f>
        <v>27.233744999999999</v>
      </c>
      <c r="W28" s="92"/>
      <c r="X28" s="92">
        <v>3.1</v>
      </c>
      <c r="Y28" s="93">
        <f t="shared" si="51"/>
        <v>81.701234999999997</v>
      </c>
      <c r="Z28" s="93">
        <f t="shared" si="51"/>
        <v>2.81</v>
      </c>
      <c r="AA28" s="93">
        <f t="shared" si="51"/>
        <v>10.9</v>
      </c>
      <c r="AB28" s="94">
        <f t="shared" si="52"/>
        <v>-78.891234999999995</v>
      </c>
      <c r="AC28" s="94">
        <f t="shared" si="53"/>
        <v>-96.560639505632935</v>
      </c>
      <c r="AD28" s="93">
        <f t="shared" si="54"/>
        <v>163.40246999999999</v>
      </c>
      <c r="AE28" s="93">
        <f t="shared" si="55"/>
        <v>13.600000000000001</v>
      </c>
      <c r="AF28" s="93">
        <f t="shared" si="55"/>
        <v>23.5</v>
      </c>
      <c r="AG28" s="94">
        <f t="shared" si="56"/>
        <v>-149.80247</v>
      </c>
      <c r="AH28" s="94">
        <f t="shared" si="57"/>
        <v>-91.676992397972938</v>
      </c>
      <c r="AI28" s="91">
        <f>SUM('[18]Произв. прогр. Вода (СВОД)'!N31)</f>
        <v>30.404797500000001</v>
      </c>
      <c r="AJ28" s="92"/>
      <c r="AK28" s="92">
        <v>3.53</v>
      </c>
      <c r="AL28" s="91">
        <f>SUM('[18]Произв. прогр. Вода (СВОД)'!O31)</f>
        <v>30.404797500000001</v>
      </c>
      <c r="AM28" s="92"/>
      <c r="AN28" s="92">
        <v>2.15</v>
      </c>
      <c r="AO28" s="91">
        <f>SUM('[18]Произв. прогр. Вода (СВОД)'!P31)</f>
        <v>30.404797500000001</v>
      </c>
      <c r="AP28" s="92"/>
      <c r="AQ28" s="92">
        <v>2.09</v>
      </c>
      <c r="AR28" s="93">
        <f t="shared" si="58"/>
        <v>91.214392500000002</v>
      </c>
      <c r="AS28" s="93">
        <f t="shared" si="58"/>
        <v>0</v>
      </c>
      <c r="AT28" s="93">
        <f t="shared" si="58"/>
        <v>7.77</v>
      </c>
      <c r="AU28" s="94">
        <f t="shared" si="59"/>
        <v>-91.214392500000002</v>
      </c>
      <c r="AV28" s="94">
        <f t="shared" si="60"/>
        <v>-100</v>
      </c>
      <c r="AW28" s="93">
        <f t="shared" si="61"/>
        <v>254.6168625</v>
      </c>
      <c r="AX28" s="93">
        <f t="shared" si="62"/>
        <v>13.600000000000001</v>
      </c>
      <c r="AY28" s="93">
        <f t="shared" si="62"/>
        <v>31.27</v>
      </c>
      <c r="AZ28" s="94">
        <f t="shared" si="63"/>
        <v>-241.0168625</v>
      </c>
      <c r="BA28" s="94">
        <f t="shared" si="64"/>
        <v>-94.658641275182632</v>
      </c>
      <c r="BB28" s="91">
        <f>SUM('[18]Произв. прогр. Вода (СВОД)'!S31)</f>
        <v>30.404797500000001</v>
      </c>
      <c r="BC28" s="92"/>
      <c r="BD28" s="92">
        <v>1.81</v>
      </c>
      <c r="BE28" s="91">
        <f>SUM('[18]Произв. прогр. Вода (СВОД)'!T31)</f>
        <v>30.404797500000001</v>
      </c>
      <c r="BF28" s="92"/>
      <c r="BG28" s="92">
        <v>1.45</v>
      </c>
      <c r="BH28" s="91">
        <f>SUM('[18]Произв. прогр. Вода (СВОД)'!U31)</f>
        <v>30.404797500000001</v>
      </c>
      <c r="BI28" s="92"/>
      <c r="BJ28" s="92">
        <v>4</v>
      </c>
      <c r="BK28" s="93">
        <f t="shared" si="65"/>
        <v>91.214392500000002</v>
      </c>
      <c r="BL28" s="93">
        <f t="shared" si="65"/>
        <v>0</v>
      </c>
      <c r="BM28" s="93">
        <f t="shared" si="65"/>
        <v>7.26</v>
      </c>
      <c r="BN28" s="94">
        <f t="shared" si="66"/>
        <v>-91.214392500000002</v>
      </c>
      <c r="BO28" s="94">
        <f t="shared" si="67"/>
        <v>-100</v>
      </c>
      <c r="BP28" s="93">
        <f t="shared" si="68"/>
        <v>345.831255</v>
      </c>
      <c r="BQ28" s="93">
        <f t="shared" si="69"/>
        <v>13.600000000000001</v>
      </c>
      <c r="BR28" s="93">
        <f t="shared" si="69"/>
        <v>38.53</v>
      </c>
      <c r="BS28" s="94">
        <f t="shared" si="70"/>
        <v>-332.23125499999998</v>
      </c>
      <c r="BT28" s="94">
        <f t="shared" si="71"/>
        <v>-96.067446246291411</v>
      </c>
      <c r="BU28" s="86"/>
      <c r="BV28" s="86"/>
      <c r="BW28" s="86"/>
      <c r="BX28" s="86"/>
    </row>
    <row r="29" spans="1:76" ht="18.75">
      <c r="A29" s="101" t="s">
        <v>100</v>
      </c>
      <c r="B29" s="91">
        <f>SUM('[18]Произв. прогр. Вода (СВОД)'!E32)</f>
        <v>1145.4683999999997</v>
      </c>
      <c r="C29" s="91">
        <f>SUM(C30:C31)</f>
        <v>990.32</v>
      </c>
      <c r="D29" s="91">
        <f>SUM(D30:D31)</f>
        <v>1063.17</v>
      </c>
      <c r="E29" s="91">
        <f>SUM('[18]Произв. прогр. Вода (СВОД)'!F32)</f>
        <v>1132.1490000000001</v>
      </c>
      <c r="F29" s="91">
        <f t="shared" ref="F29:G29" si="72">SUM(F30:F31)</f>
        <v>997.64</v>
      </c>
      <c r="G29" s="91">
        <f t="shared" si="72"/>
        <v>1062.1299999999999</v>
      </c>
      <c r="H29" s="91">
        <f>SUM('[18]Произв. прогр. Вода (СВОД)'!G32)</f>
        <v>1137.4767599999998</v>
      </c>
      <c r="I29" s="91">
        <f t="shared" ref="I29:J29" si="73">SUM(I30:I31)</f>
        <v>896.35</v>
      </c>
      <c r="J29" s="91">
        <f t="shared" si="73"/>
        <v>1029.1599999999999</v>
      </c>
      <c r="K29" s="93">
        <f t="shared" si="48"/>
        <v>3415.0941599999996</v>
      </c>
      <c r="L29" s="93">
        <f t="shared" si="48"/>
        <v>2884.31</v>
      </c>
      <c r="M29" s="93">
        <f t="shared" si="48"/>
        <v>3154.46</v>
      </c>
      <c r="N29" s="94">
        <f t="shared" si="49"/>
        <v>-530.7841599999997</v>
      </c>
      <c r="O29" s="94">
        <f t="shared" si="50"/>
        <v>-15.542299425208228</v>
      </c>
      <c r="P29" s="91">
        <f>SUM('[18]Произв. прогр. Вода (СВОД)'!I32)</f>
        <v>1122.8254199999999</v>
      </c>
      <c r="Q29" s="91">
        <f t="shared" ref="Q29:R29" si="74">SUM(Q30:Q31)</f>
        <v>954.41</v>
      </c>
      <c r="R29" s="91">
        <f t="shared" si="74"/>
        <v>1065.8499999999999</v>
      </c>
      <c r="S29" s="91">
        <f>SUM('[18]Произв. прогр. Вода (СВОД)'!J32)</f>
        <v>1092.1907999999999</v>
      </c>
      <c r="T29" s="91">
        <f t="shared" ref="T29:U29" si="75">SUM(T30:T31)</f>
        <v>0</v>
      </c>
      <c r="U29" s="91">
        <f t="shared" si="75"/>
        <v>1006.71</v>
      </c>
      <c r="V29" s="91">
        <f>SUM('[18]Произв. прогр. Вода (СВОД)'!K32)</f>
        <v>1050.90066</v>
      </c>
      <c r="W29" s="91">
        <f t="shared" ref="W29:X29" si="76">SUM(W30:W31)</f>
        <v>0</v>
      </c>
      <c r="X29" s="91">
        <f t="shared" si="76"/>
        <v>834.68</v>
      </c>
      <c r="Y29" s="93">
        <f t="shared" si="51"/>
        <v>3265.9168799999998</v>
      </c>
      <c r="Z29" s="93">
        <f t="shared" si="51"/>
        <v>954.41</v>
      </c>
      <c r="AA29" s="93">
        <f t="shared" si="51"/>
        <v>2907.24</v>
      </c>
      <c r="AB29" s="94">
        <f t="shared" si="52"/>
        <v>-2311.5068799999999</v>
      </c>
      <c r="AC29" s="94">
        <f t="shared" si="53"/>
        <v>-70.776659815053222</v>
      </c>
      <c r="AD29" s="93">
        <f t="shared" si="54"/>
        <v>6681.0110399999994</v>
      </c>
      <c r="AE29" s="93">
        <f t="shared" si="55"/>
        <v>3838.72</v>
      </c>
      <c r="AF29" s="93">
        <f t="shared" si="55"/>
        <v>6061.7</v>
      </c>
      <c r="AG29" s="94">
        <f t="shared" si="56"/>
        <v>-2842.2910399999996</v>
      </c>
      <c r="AH29" s="94">
        <f t="shared" si="57"/>
        <v>-42.542828068728952</v>
      </c>
      <c r="AI29" s="91">
        <f>SUM('[18]Произв. прогр. Вода (СВОД)'!N32)</f>
        <v>1108.6611150000001</v>
      </c>
      <c r="AJ29" s="91">
        <f t="shared" ref="AJ29:AK29" si="77">SUM(AJ30:AJ31)</f>
        <v>0</v>
      </c>
      <c r="AK29" s="91">
        <f t="shared" si="77"/>
        <v>576.51</v>
      </c>
      <c r="AL29" s="91">
        <f>SUM('[18]Произв. прогр. Вода (СВОД)'!O32)</f>
        <v>1154.203035</v>
      </c>
      <c r="AM29" s="91">
        <f t="shared" ref="AM29:AN29" si="78">SUM(AM30:AM31)</f>
        <v>0</v>
      </c>
      <c r="AN29" s="91">
        <f t="shared" si="78"/>
        <v>765.28</v>
      </c>
      <c r="AO29" s="91">
        <f>SUM('[18]Произв. прогр. Вода (СВОД)'!P32)</f>
        <v>1184.0899199999999</v>
      </c>
      <c r="AP29" s="91">
        <f t="shared" ref="AP29:AQ29" si="79">SUM(AP30:AP31)</f>
        <v>0</v>
      </c>
      <c r="AQ29" s="91">
        <f t="shared" si="79"/>
        <v>803.31</v>
      </c>
      <c r="AR29" s="93">
        <f t="shared" si="58"/>
        <v>3446.9540700000002</v>
      </c>
      <c r="AS29" s="93">
        <f t="shared" si="58"/>
        <v>0</v>
      </c>
      <c r="AT29" s="93">
        <f t="shared" si="58"/>
        <v>2145.1</v>
      </c>
      <c r="AU29" s="94">
        <f t="shared" si="59"/>
        <v>-3446.9540700000002</v>
      </c>
      <c r="AV29" s="94">
        <f t="shared" si="60"/>
        <v>-100</v>
      </c>
      <c r="AW29" s="93">
        <f t="shared" si="61"/>
        <v>10127.965109999999</v>
      </c>
      <c r="AX29" s="93">
        <f t="shared" si="62"/>
        <v>3838.72</v>
      </c>
      <c r="AY29" s="93">
        <f t="shared" si="62"/>
        <v>8206.7999999999993</v>
      </c>
      <c r="AZ29" s="94">
        <f t="shared" si="63"/>
        <v>-6289.2451099999998</v>
      </c>
      <c r="BA29" s="94">
        <f t="shared" si="64"/>
        <v>-62.097815718087524</v>
      </c>
      <c r="BB29" s="91">
        <f>SUM('[18]Произв. прогр. Вода (СВОД)'!S32)</f>
        <v>1215.3999899999999</v>
      </c>
      <c r="BC29" s="91">
        <f t="shared" ref="BC29:BD29" si="80">SUM(BC30:BC31)</f>
        <v>0</v>
      </c>
      <c r="BD29" s="91">
        <f t="shared" si="80"/>
        <v>911.45</v>
      </c>
      <c r="BE29" s="91">
        <f>SUM('[18]Произв. прогр. Вода (СВОД)'!T32)</f>
        <v>1215.3999899999999</v>
      </c>
      <c r="BF29" s="91">
        <f t="shared" ref="BF29:BG29" si="81">SUM(BF30:BF31)</f>
        <v>0</v>
      </c>
      <c r="BG29" s="91">
        <f t="shared" si="81"/>
        <v>988.2</v>
      </c>
      <c r="BH29" s="91">
        <f>SUM('[18]Произв. прогр. Вода (СВОД)'!U32)</f>
        <v>1215.3999899999999</v>
      </c>
      <c r="BI29" s="91">
        <f t="shared" ref="BI29:BJ29" si="82">SUM(BI30:BI31)</f>
        <v>0</v>
      </c>
      <c r="BJ29" s="91">
        <f t="shared" si="82"/>
        <v>956.33</v>
      </c>
      <c r="BK29" s="93">
        <f t="shared" si="65"/>
        <v>3646.1999699999997</v>
      </c>
      <c r="BL29" s="93">
        <f t="shared" si="65"/>
        <v>0</v>
      </c>
      <c r="BM29" s="93">
        <f t="shared" si="65"/>
        <v>2855.98</v>
      </c>
      <c r="BN29" s="94">
        <f t="shared" si="66"/>
        <v>-3646.1999699999997</v>
      </c>
      <c r="BO29" s="94">
        <f t="shared" si="67"/>
        <v>-100</v>
      </c>
      <c r="BP29" s="93">
        <f t="shared" si="68"/>
        <v>13774.165079999999</v>
      </c>
      <c r="BQ29" s="93">
        <f t="shared" si="69"/>
        <v>3838.72</v>
      </c>
      <c r="BR29" s="93">
        <f t="shared" si="69"/>
        <v>11062.779999999999</v>
      </c>
      <c r="BS29" s="94">
        <f t="shared" si="70"/>
        <v>-9935.4450799999995</v>
      </c>
      <c r="BT29" s="94">
        <f t="shared" si="71"/>
        <v>-72.131015000148381</v>
      </c>
      <c r="BU29" s="86"/>
      <c r="BV29" s="86"/>
      <c r="BW29" s="86"/>
      <c r="BX29" s="86"/>
    </row>
    <row r="30" spans="1:76" ht="18.75">
      <c r="A30" s="102" t="s">
        <v>97</v>
      </c>
      <c r="B30" s="71">
        <f>SUM('[18]Произв. прогр. Вода (СВОД)'!E33)</f>
        <v>1014.9719999999999</v>
      </c>
      <c r="C30" s="98">
        <v>990.32</v>
      </c>
      <c r="D30" s="98">
        <v>957.67</v>
      </c>
      <c r="E30" s="71">
        <f>SUM('[18]Произв. прогр. Вода (СВОД)'!F33)</f>
        <v>1003.1700000000001</v>
      </c>
      <c r="F30" s="98">
        <v>997.64</v>
      </c>
      <c r="G30" s="98">
        <v>926.28</v>
      </c>
      <c r="H30" s="71">
        <f>SUM('[18]Произв. прогр. Вода (СВОД)'!G33)</f>
        <v>1007.8907999999999</v>
      </c>
      <c r="I30" s="98">
        <v>896.35</v>
      </c>
      <c r="J30" s="98">
        <v>895.8</v>
      </c>
      <c r="K30" s="72">
        <f t="shared" si="48"/>
        <v>3026.0328</v>
      </c>
      <c r="L30" s="72">
        <f t="shared" si="48"/>
        <v>2884.31</v>
      </c>
      <c r="M30" s="72">
        <f t="shared" si="48"/>
        <v>2779.75</v>
      </c>
      <c r="N30" s="99">
        <f t="shared" si="49"/>
        <v>-141.72280000000001</v>
      </c>
      <c r="O30" s="99">
        <f t="shared" si="50"/>
        <v>-4.6834522084492933</v>
      </c>
      <c r="P30" s="71">
        <f>SUM('[18]Произв. прогр. Вода (СВОД)'!I33)</f>
        <v>994.90859999999998</v>
      </c>
      <c r="Q30" s="98">
        <v>954.41</v>
      </c>
      <c r="R30" s="98">
        <v>917.39</v>
      </c>
      <c r="S30" s="71">
        <f>SUM('[18]Произв. прогр. Вода (СВОД)'!J33)</f>
        <v>967.76399999999978</v>
      </c>
      <c r="T30" s="98"/>
      <c r="U30" s="98">
        <v>868.34</v>
      </c>
      <c r="V30" s="71">
        <f>SUM('[18]Произв. прогр. Вода (СВОД)'!K33)</f>
        <v>931.17779999999993</v>
      </c>
      <c r="W30" s="98"/>
      <c r="X30" s="98">
        <v>834.68</v>
      </c>
      <c r="Y30" s="72">
        <f t="shared" si="51"/>
        <v>2893.8503999999998</v>
      </c>
      <c r="Z30" s="72">
        <f t="shared" si="51"/>
        <v>954.41</v>
      </c>
      <c r="AA30" s="72">
        <f t="shared" si="51"/>
        <v>2620.41</v>
      </c>
      <c r="AB30" s="99">
        <f t="shared" si="52"/>
        <v>-1939.4404</v>
      </c>
      <c r="AC30" s="99">
        <f t="shared" si="53"/>
        <v>-67.019373219845775</v>
      </c>
      <c r="AD30" s="72">
        <f t="shared" si="54"/>
        <v>5919.8832000000002</v>
      </c>
      <c r="AE30" s="72">
        <f t="shared" si="55"/>
        <v>3838.72</v>
      </c>
      <c r="AF30" s="72">
        <f t="shared" si="55"/>
        <v>5400.16</v>
      </c>
      <c r="AG30" s="99">
        <f t="shared" si="56"/>
        <v>-2081.1632000000004</v>
      </c>
      <c r="AH30" s="99">
        <f t="shared" si="57"/>
        <v>-35.15547739185125</v>
      </c>
      <c r="AI30" s="71">
        <f>SUM('[18]Произв. прогр. Вода (СВОД)'!N33)</f>
        <v>982.35795000000007</v>
      </c>
      <c r="AJ30" s="98"/>
      <c r="AK30" s="98">
        <v>576.51</v>
      </c>
      <c r="AL30" s="71">
        <f>SUM('[18]Произв. прогр. Вода (СВОД)'!O33)</f>
        <v>1022.71155</v>
      </c>
      <c r="AM30" s="98"/>
      <c r="AN30" s="98">
        <v>765.28</v>
      </c>
      <c r="AO30" s="71">
        <f>SUM('[18]Произв. прогр. Вода (СВОД)'!P33)</f>
        <v>1049.1935999999998</v>
      </c>
      <c r="AP30" s="98"/>
      <c r="AQ30" s="98">
        <v>803.31</v>
      </c>
      <c r="AR30" s="72">
        <f t="shared" si="58"/>
        <v>3054.2631000000001</v>
      </c>
      <c r="AS30" s="72">
        <f t="shared" si="58"/>
        <v>0</v>
      </c>
      <c r="AT30" s="72">
        <f t="shared" si="58"/>
        <v>2145.1</v>
      </c>
      <c r="AU30" s="99">
        <f t="shared" si="59"/>
        <v>-3054.2631000000001</v>
      </c>
      <c r="AV30" s="99">
        <f t="shared" si="60"/>
        <v>-100</v>
      </c>
      <c r="AW30" s="72">
        <f t="shared" si="61"/>
        <v>8974.1463000000003</v>
      </c>
      <c r="AX30" s="72">
        <f t="shared" si="62"/>
        <v>3838.72</v>
      </c>
      <c r="AY30" s="72">
        <f t="shared" si="62"/>
        <v>7545.26</v>
      </c>
      <c r="AZ30" s="99">
        <f t="shared" si="63"/>
        <v>-5135.426300000001</v>
      </c>
      <c r="BA30" s="99">
        <f t="shared" si="64"/>
        <v>-57.224677738984497</v>
      </c>
      <c r="BB30" s="71">
        <f>SUM('[18]Произв. прогр. Вода (СВОД)'!S33)</f>
        <v>1076.9367</v>
      </c>
      <c r="BC30" s="98"/>
      <c r="BD30" s="98">
        <v>911.45</v>
      </c>
      <c r="BE30" s="71">
        <f>SUM('[18]Произв. прогр. Вода (СВОД)'!T33)</f>
        <v>1076.9367</v>
      </c>
      <c r="BF30" s="98"/>
      <c r="BG30" s="98">
        <v>988.2</v>
      </c>
      <c r="BH30" s="71">
        <f>SUM('[18]Произв. прогр. Вода (СВОД)'!U33)</f>
        <v>1076.9367</v>
      </c>
      <c r="BI30" s="98"/>
      <c r="BJ30" s="98">
        <v>956.33</v>
      </c>
      <c r="BK30" s="72">
        <f t="shared" si="65"/>
        <v>3230.8100999999997</v>
      </c>
      <c r="BL30" s="72">
        <f t="shared" si="65"/>
        <v>0</v>
      </c>
      <c r="BM30" s="72">
        <f t="shared" si="65"/>
        <v>2855.98</v>
      </c>
      <c r="BN30" s="99">
        <f t="shared" si="66"/>
        <v>-3230.8100999999997</v>
      </c>
      <c r="BO30" s="99">
        <f t="shared" si="67"/>
        <v>-100</v>
      </c>
      <c r="BP30" s="72">
        <f t="shared" si="68"/>
        <v>12204.956399999999</v>
      </c>
      <c r="BQ30" s="72">
        <f t="shared" si="69"/>
        <v>3838.72</v>
      </c>
      <c r="BR30" s="72">
        <f t="shared" si="69"/>
        <v>10401.24</v>
      </c>
      <c r="BS30" s="99">
        <f t="shared" si="70"/>
        <v>-8366.2363999999998</v>
      </c>
      <c r="BT30" s="99">
        <f t="shared" si="71"/>
        <v>-68.547859785881755</v>
      </c>
      <c r="BU30" s="86"/>
      <c r="BV30" s="86"/>
      <c r="BW30" s="86"/>
      <c r="BX30" s="86"/>
    </row>
    <row r="31" spans="1:76" ht="18.75">
      <c r="A31" s="102" t="s">
        <v>98</v>
      </c>
      <c r="B31" s="71">
        <f>SUM('[18]Произв. прогр. Вода (СВОД)'!E34)</f>
        <v>130.49639999999999</v>
      </c>
      <c r="C31" s="98">
        <v>0</v>
      </c>
      <c r="D31" s="98">
        <v>105.5</v>
      </c>
      <c r="E31" s="71">
        <f>SUM('[18]Произв. прогр. Вода (СВОД)'!F34)</f>
        <v>128.97900000000001</v>
      </c>
      <c r="F31" s="98">
        <v>0</v>
      </c>
      <c r="G31" s="98">
        <v>135.85</v>
      </c>
      <c r="H31" s="71">
        <f>SUM('[18]Произв. прогр. Вода (СВОД)'!G34)</f>
        <v>129.58595999999997</v>
      </c>
      <c r="I31" s="98">
        <v>0</v>
      </c>
      <c r="J31" s="98">
        <v>133.36000000000001</v>
      </c>
      <c r="K31" s="72">
        <f t="shared" si="48"/>
        <v>389.06136000000004</v>
      </c>
      <c r="L31" s="72">
        <f t="shared" si="48"/>
        <v>0</v>
      </c>
      <c r="M31" s="72">
        <f t="shared" si="48"/>
        <v>374.71000000000004</v>
      </c>
      <c r="N31" s="99">
        <f t="shared" si="49"/>
        <v>-389.06136000000004</v>
      </c>
      <c r="O31" s="99">
        <f t="shared" si="50"/>
        <v>-100</v>
      </c>
      <c r="P31" s="71">
        <f>SUM('[18]Произв. прогр. Вода (СВОД)'!I34)</f>
        <v>127.91681999999999</v>
      </c>
      <c r="Q31" s="98">
        <v>0</v>
      </c>
      <c r="R31" s="98">
        <v>148.46</v>
      </c>
      <c r="S31" s="71">
        <f>SUM('[18]Произв. прогр. Вода (СВОД)'!J34)</f>
        <v>124.42679999999999</v>
      </c>
      <c r="T31" s="98"/>
      <c r="U31" s="98">
        <v>138.37</v>
      </c>
      <c r="V31" s="71">
        <f>SUM('[18]Произв. прогр. Вода (СВОД)'!K34)</f>
        <v>119.72286</v>
      </c>
      <c r="W31" s="98"/>
      <c r="X31" s="98">
        <v>0</v>
      </c>
      <c r="Y31" s="72">
        <f t="shared" si="51"/>
        <v>372.06647999999996</v>
      </c>
      <c r="Z31" s="72">
        <f t="shared" si="51"/>
        <v>0</v>
      </c>
      <c r="AA31" s="72">
        <f t="shared" si="51"/>
        <v>286.83000000000004</v>
      </c>
      <c r="AB31" s="99">
        <f t="shared" si="52"/>
        <v>-372.06647999999996</v>
      </c>
      <c r="AC31" s="99">
        <f t="shared" si="53"/>
        <v>-100</v>
      </c>
      <c r="AD31" s="72">
        <f t="shared" si="54"/>
        <v>761.12783999999999</v>
      </c>
      <c r="AE31" s="72">
        <f t="shared" si="55"/>
        <v>0</v>
      </c>
      <c r="AF31" s="72">
        <f t="shared" si="55"/>
        <v>661.54000000000008</v>
      </c>
      <c r="AG31" s="99">
        <f t="shared" si="56"/>
        <v>-761.12783999999999</v>
      </c>
      <c r="AH31" s="99">
        <f t="shared" si="57"/>
        <v>-100</v>
      </c>
      <c r="AI31" s="71">
        <f>SUM('[18]Произв. прогр. Вода (СВОД)'!N34)</f>
        <v>126.30316500000001</v>
      </c>
      <c r="AJ31" s="98"/>
      <c r="AK31" s="98">
        <v>0</v>
      </c>
      <c r="AL31" s="71">
        <f>SUM('[18]Произв. прогр. Вода (СВОД)'!O34)</f>
        <v>131.49148499999998</v>
      </c>
      <c r="AM31" s="98"/>
      <c r="AN31" s="98">
        <v>0</v>
      </c>
      <c r="AO31" s="71">
        <f>SUM('[18]Произв. прогр. Вода (СВОД)'!P34)</f>
        <v>134.89632</v>
      </c>
      <c r="AP31" s="98"/>
      <c r="AQ31" s="98">
        <v>0</v>
      </c>
      <c r="AR31" s="72">
        <f t="shared" si="58"/>
        <v>392.69096999999999</v>
      </c>
      <c r="AS31" s="72">
        <f t="shared" si="58"/>
        <v>0</v>
      </c>
      <c r="AT31" s="72">
        <f t="shared" si="58"/>
        <v>0</v>
      </c>
      <c r="AU31" s="99">
        <f t="shared" si="59"/>
        <v>-392.69096999999999</v>
      </c>
      <c r="AV31" s="99">
        <f t="shared" si="60"/>
        <v>-100</v>
      </c>
      <c r="AW31" s="72">
        <f t="shared" si="61"/>
        <v>1153.81881</v>
      </c>
      <c r="AX31" s="72">
        <f t="shared" si="62"/>
        <v>0</v>
      </c>
      <c r="AY31" s="72">
        <f t="shared" si="62"/>
        <v>661.54000000000008</v>
      </c>
      <c r="AZ31" s="99">
        <f t="shared" si="63"/>
        <v>-1153.81881</v>
      </c>
      <c r="BA31" s="99">
        <f t="shared" si="64"/>
        <v>-100</v>
      </c>
      <c r="BB31" s="71">
        <f>SUM('[18]Произв. прогр. Вода (СВОД)'!S34)</f>
        <v>138.46329</v>
      </c>
      <c r="BC31" s="98"/>
      <c r="BD31" s="98">
        <v>0</v>
      </c>
      <c r="BE31" s="71">
        <f>SUM('[18]Произв. прогр. Вода (СВОД)'!T34)</f>
        <v>138.46329</v>
      </c>
      <c r="BF31" s="98"/>
      <c r="BG31" s="98">
        <v>0</v>
      </c>
      <c r="BH31" s="71">
        <f>SUM('[18]Произв. прогр. Вода (СВОД)'!U34)</f>
        <v>138.46329</v>
      </c>
      <c r="BI31" s="98"/>
      <c r="BJ31" s="98">
        <v>0</v>
      </c>
      <c r="BK31" s="72">
        <f t="shared" si="65"/>
        <v>415.38986999999997</v>
      </c>
      <c r="BL31" s="72">
        <f t="shared" si="65"/>
        <v>0</v>
      </c>
      <c r="BM31" s="72">
        <f t="shared" si="65"/>
        <v>0</v>
      </c>
      <c r="BN31" s="99">
        <f t="shared" si="66"/>
        <v>-415.38986999999997</v>
      </c>
      <c r="BO31" s="99">
        <f t="shared" si="67"/>
        <v>-100</v>
      </c>
      <c r="BP31" s="72">
        <f t="shared" si="68"/>
        <v>1569.20868</v>
      </c>
      <c r="BQ31" s="72">
        <f t="shared" si="69"/>
        <v>0</v>
      </c>
      <c r="BR31" s="72">
        <f t="shared" si="69"/>
        <v>661.54000000000008</v>
      </c>
      <c r="BS31" s="99">
        <f t="shared" si="70"/>
        <v>-1569.20868</v>
      </c>
      <c r="BT31" s="99">
        <f t="shared" si="71"/>
        <v>-100</v>
      </c>
      <c r="BU31" s="86"/>
      <c r="BV31" s="86"/>
      <c r="BW31" s="86"/>
      <c r="BX31" s="86"/>
    </row>
    <row r="32" spans="1:76" ht="18.75">
      <c r="A32" s="103" t="s">
        <v>39</v>
      </c>
      <c r="B32" s="68">
        <f>SUM('[18]Произв. прогр. Вода (СВОД)'!E35)</f>
        <v>10837.858080443997</v>
      </c>
      <c r="C32" s="68">
        <f t="shared" ref="C32:BJ32" si="83">SUM(C25+C26+C27+C28+C29)</f>
        <v>10033.18</v>
      </c>
      <c r="D32" s="68">
        <f t="shared" si="83"/>
        <v>9996.49</v>
      </c>
      <c r="E32" s="68">
        <f>SUM('[18]Произв. прогр. Вода (СВОД)'!F35)</f>
        <v>10853.95320294</v>
      </c>
      <c r="F32" s="68">
        <f t="shared" si="83"/>
        <v>10574.24</v>
      </c>
      <c r="G32" s="68">
        <f t="shared" si="83"/>
        <v>10023.039999999999</v>
      </c>
      <c r="H32" s="68">
        <f>SUM('[18]Произв. прогр. Вода (СВОД)'!G35)</f>
        <v>10894.809531767998</v>
      </c>
      <c r="I32" s="68">
        <f t="shared" si="83"/>
        <v>10143.49</v>
      </c>
      <c r="J32" s="68">
        <f t="shared" si="83"/>
        <v>9592.9800000000014</v>
      </c>
      <c r="K32" s="69">
        <f t="shared" si="48"/>
        <v>32586.620815151997</v>
      </c>
      <c r="L32" s="69">
        <f t="shared" si="48"/>
        <v>30750.909999999996</v>
      </c>
      <c r="M32" s="69">
        <f t="shared" si="48"/>
        <v>29612.510000000002</v>
      </c>
      <c r="N32" s="90">
        <f t="shared" si="49"/>
        <v>-1835.7108151520006</v>
      </c>
      <c r="O32" s="90">
        <f t="shared" si="50"/>
        <v>-5.6333267127177518</v>
      </c>
      <c r="P32" s="68">
        <f>SUM('[18]Произв. прогр. Вода (СВОД)'!I35)</f>
        <v>10743.899428175999</v>
      </c>
      <c r="Q32" s="68">
        <f t="shared" si="83"/>
        <v>11193.689999999999</v>
      </c>
      <c r="R32" s="68">
        <f t="shared" si="83"/>
        <v>9599.33</v>
      </c>
      <c r="S32" s="68">
        <f>SUM('[18]Произв. прогр. Вода (СВОД)'!J35)</f>
        <v>10532.108657003999</v>
      </c>
      <c r="T32" s="68">
        <f t="shared" si="83"/>
        <v>0</v>
      </c>
      <c r="U32" s="68">
        <f t="shared" si="83"/>
        <v>9195.8299999999981</v>
      </c>
      <c r="V32" s="68">
        <f>SUM('[18]Произв. прогр. Вода (СВОД)'!K35)</f>
        <v>10156.354136303997</v>
      </c>
      <c r="W32" s="68">
        <f t="shared" si="83"/>
        <v>0</v>
      </c>
      <c r="X32" s="68">
        <f t="shared" si="83"/>
        <v>9020.7300000000014</v>
      </c>
      <c r="Y32" s="69">
        <f t="shared" si="51"/>
        <v>31432.362221483992</v>
      </c>
      <c r="Z32" s="69">
        <f t="shared" si="51"/>
        <v>11193.689999999999</v>
      </c>
      <c r="AA32" s="69">
        <f t="shared" si="51"/>
        <v>27815.89</v>
      </c>
      <c r="AB32" s="90">
        <f t="shared" si="52"/>
        <v>-20238.672221483994</v>
      </c>
      <c r="AC32" s="90">
        <f t="shared" si="53"/>
        <v>-64.388009017187002</v>
      </c>
      <c r="AD32" s="69">
        <f t="shared" si="54"/>
        <v>64018.983036635989</v>
      </c>
      <c r="AE32" s="69">
        <f t="shared" si="55"/>
        <v>41944.599999999991</v>
      </c>
      <c r="AF32" s="69">
        <f t="shared" si="55"/>
        <v>57428.4</v>
      </c>
      <c r="AG32" s="90">
        <f t="shared" si="56"/>
        <v>-22074.383036635998</v>
      </c>
      <c r="AH32" s="90">
        <f t="shared" si="57"/>
        <v>-34.480996088306412</v>
      </c>
      <c r="AI32" s="68">
        <f>SUM('[18]Произв. прогр. Вода (СВОД)'!N35)</f>
        <v>10559.359766955</v>
      </c>
      <c r="AJ32" s="68">
        <f t="shared" si="83"/>
        <v>0</v>
      </c>
      <c r="AK32" s="68">
        <f t="shared" si="83"/>
        <v>8779.1700000000019</v>
      </c>
      <c r="AL32" s="68">
        <f>SUM('[18]Произв. прогр. Вода (СВОД)'!O35)</f>
        <v>10934.234748659999</v>
      </c>
      <c r="AM32" s="68">
        <f t="shared" si="83"/>
        <v>0</v>
      </c>
      <c r="AN32" s="68">
        <f t="shared" si="83"/>
        <v>9804.2800000000007</v>
      </c>
      <c r="AO32" s="68">
        <f>SUM('[18]Произв. прогр. Вода (СВОД)'!P35)</f>
        <v>11400.53295495</v>
      </c>
      <c r="AP32" s="68">
        <f t="shared" si="83"/>
        <v>0</v>
      </c>
      <c r="AQ32" s="68">
        <f t="shared" si="83"/>
        <v>10031.129999999999</v>
      </c>
      <c r="AR32" s="69">
        <f t="shared" si="58"/>
        <v>32894.127470564999</v>
      </c>
      <c r="AS32" s="69">
        <f t="shared" si="58"/>
        <v>0</v>
      </c>
      <c r="AT32" s="69">
        <f t="shared" si="58"/>
        <v>28614.58</v>
      </c>
      <c r="AU32" s="90">
        <f t="shared" si="59"/>
        <v>-32894.127470564999</v>
      </c>
      <c r="AV32" s="90">
        <f t="shared" si="60"/>
        <v>-100</v>
      </c>
      <c r="AW32" s="69">
        <f t="shared" si="61"/>
        <v>96913.110507200996</v>
      </c>
      <c r="AX32" s="69">
        <f t="shared" si="62"/>
        <v>41944.599999999991</v>
      </c>
      <c r="AY32" s="69">
        <f t="shared" si="62"/>
        <v>86042.98000000001</v>
      </c>
      <c r="AZ32" s="90">
        <f t="shared" si="63"/>
        <v>-54968.510507201005</v>
      </c>
      <c r="BA32" s="90">
        <f t="shared" si="64"/>
        <v>-56.71937493236959</v>
      </c>
      <c r="BB32" s="68">
        <f>SUM('[18]Произв. прогр. Вода (СВОД)'!S35)</f>
        <v>11642.467537631999</v>
      </c>
      <c r="BC32" s="68">
        <f t="shared" si="83"/>
        <v>0</v>
      </c>
      <c r="BD32" s="68">
        <f t="shared" si="83"/>
        <v>9992.2199999999993</v>
      </c>
      <c r="BE32" s="68">
        <f>SUM('[18]Произв. прогр. Вода (СВОД)'!T35)</f>
        <v>11642.467537631999</v>
      </c>
      <c r="BF32" s="68">
        <f t="shared" si="83"/>
        <v>0</v>
      </c>
      <c r="BG32" s="68">
        <f t="shared" si="83"/>
        <v>10382.700000000001</v>
      </c>
      <c r="BH32" s="68">
        <f>SUM('[18]Произв. прогр. Вода (СВОД)'!U35)</f>
        <v>11642.467537631999</v>
      </c>
      <c r="BI32" s="68">
        <f t="shared" si="83"/>
        <v>0</v>
      </c>
      <c r="BJ32" s="68">
        <f t="shared" si="83"/>
        <v>9859.44</v>
      </c>
      <c r="BK32" s="69">
        <f t="shared" si="65"/>
        <v>34927.402612895996</v>
      </c>
      <c r="BL32" s="69">
        <f t="shared" si="65"/>
        <v>0</v>
      </c>
      <c r="BM32" s="69">
        <f t="shared" si="65"/>
        <v>30234.36</v>
      </c>
      <c r="BN32" s="90">
        <f t="shared" si="66"/>
        <v>-34927.402612895996</v>
      </c>
      <c r="BO32" s="90">
        <f t="shared" si="67"/>
        <v>-100</v>
      </c>
      <c r="BP32" s="69">
        <f t="shared" si="68"/>
        <v>131840.51312009699</v>
      </c>
      <c r="BQ32" s="69">
        <f t="shared" si="69"/>
        <v>41944.599999999991</v>
      </c>
      <c r="BR32" s="69">
        <f t="shared" si="69"/>
        <v>116277.34000000001</v>
      </c>
      <c r="BS32" s="90">
        <f t="shared" si="70"/>
        <v>-89895.913120097001</v>
      </c>
      <c r="BT32" s="90">
        <f t="shared" si="71"/>
        <v>-68.18534833690191</v>
      </c>
      <c r="BU32" s="86"/>
      <c r="BV32" s="86"/>
      <c r="BW32" s="86"/>
      <c r="BX32" s="86"/>
    </row>
    <row r="33" spans="1:76" ht="18.75" customHeight="1">
      <c r="A33" s="102" t="s">
        <v>40</v>
      </c>
      <c r="B33" s="71">
        <f>SUM('[18]Произв. прогр. Вода (СВОД)'!E36)</f>
        <v>-100.45291666666667</v>
      </c>
      <c r="C33" s="98"/>
      <c r="D33" s="98"/>
      <c r="E33" s="71">
        <f>SUM('[18]Произв. прогр. Вода (СВОД)'!F36)</f>
        <v>-100.45291666666667</v>
      </c>
      <c r="F33" s="98"/>
      <c r="G33" s="98"/>
      <c r="H33" s="71">
        <f>SUM('[18]Произв. прогр. Вода (СВОД)'!G36)</f>
        <v>-100.45291666666667</v>
      </c>
      <c r="I33" s="98"/>
      <c r="J33" s="98"/>
      <c r="K33" s="72">
        <f t="shared" ref="K33" si="84">SUM(B33+E33+H33)</f>
        <v>-301.35874999999999</v>
      </c>
      <c r="L33" s="72">
        <f t="shared" si="48"/>
        <v>0</v>
      </c>
      <c r="M33" s="72">
        <f t="shared" si="48"/>
        <v>0</v>
      </c>
      <c r="N33" s="99">
        <f t="shared" si="49"/>
        <v>301.35874999999999</v>
      </c>
      <c r="O33" s="99">
        <f t="shared" si="50"/>
        <v>-100</v>
      </c>
      <c r="P33" s="71">
        <f>SUM('[18]Произв. прогр. Вода (СВОД)'!I36)</f>
        <v>-100.45291666666667</v>
      </c>
      <c r="Q33" s="98"/>
      <c r="R33" s="98"/>
      <c r="S33" s="71">
        <f>SUM('[18]Произв. прогр. Вода (СВОД)'!J36)</f>
        <v>-100.45291666666667</v>
      </c>
      <c r="T33" s="98"/>
      <c r="U33" s="98"/>
      <c r="V33" s="71">
        <f>SUM('[18]Произв. прогр. Вода (СВОД)'!K36)</f>
        <v>-100.45291666666667</v>
      </c>
      <c r="W33" s="98"/>
      <c r="X33" s="98"/>
      <c r="Y33" s="72">
        <f t="shared" si="51"/>
        <v>-301.35874999999999</v>
      </c>
      <c r="Z33" s="72">
        <f t="shared" si="51"/>
        <v>0</v>
      </c>
      <c r="AA33" s="72">
        <f t="shared" si="51"/>
        <v>0</v>
      </c>
      <c r="AB33" s="99">
        <f t="shared" si="52"/>
        <v>301.35874999999999</v>
      </c>
      <c r="AC33" s="99">
        <f t="shared" si="53"/>
        <v>-100</v>
      </c>
      <c r="AD33" s="72">
        <f t="shared" si="54"/>
        <v>-602.71749999999997</v>
      </c>
      <c r="AE33" s="72">
        <f t="shared" si="55"/>
        <v>0</v>
      </c>
      <c r="AF33" s="72">
        <f t="shared" si="55"/>
        <v>0</v>
      </c>
      <c r="AG33" s="99">
        <f t="shared" si="56"/>
        <v>602.71749999999997</v>
      </c>
      <c r="AH33" s="99">
        <f t="shared" si="57"/>
        <v>-100</v>
      </c>
      <c r="AI33" s="71">
        <f>SUM('[18]Произв. прогр. Вода (СВОД)'!N36)</f>
        <v>-100.45291666666667</v>
      </c>
      <c r="AJ33" s="98"/>
      <c r="AK33" s="98"/>
      <c r="AL33" s="71">
        <f>SUM('[18]Произв. прогр. Вода (СВОД)'!O36)</f>
        <v>-100.45291666666667</v>
      </c>
      <c r="AM33" s="98"/>
      <c r="AN33" s="98"/>
      <c r="AO33" s="71">
        <f>SUM('[18]Произв. прогр. Вода (СВОД)'!P36)</f>
        <v>-100.45291666666667</v>
      </c>
      <c r="AP33" s="104"/>
      <c r="AQ33" s="104"/>
      <c r="AR33" s="72">
        <f t="shared" si="58"/>
        <v>-301.35874999999999</v>
      </c>
      <c r="AS33" s="72">
        <f t="shared" si="58"/>
        <v>0</v>
      </c>
      <c r="AT33" s="72">
        <f t="shared" si="58"/>
        <v>0</v>
      </c>
      <c r="AU33" s="99">
        <f t="shared" si="59"/>
        <v>301.35874999999999</v>
      </c>
      <c r="AV33" s="99">
        <f t="shared" si="60"/>
        <v>-100</v>
      </c>
      <c r="AW33" s="72">
        <f t="shared" si="61"/>
        <v>-904.07624999999996</v>
      </c>
      <c r="AX33" s="72">
        <f t="shared" si="62"/>
        <v>0</v>
      </c>
      <c r="AY33" s="72">
        <f t="shared" si="62"/>
        <v>0</v>
      </c>
      <c r="AZ33" s="99">
        <f t="shared" si="63"/>
        <v>904.07624999999996</v>
      </c>
      <c r="BA33" s="99">
        <f t="shared" si="64"/>
        <v>-100</v>
      </c>
      <c r="BB33" s="71">
        <f>SUM('[18]Произв. прогр. Вода (СВОД)'!S36)</f>
        <v>-100.45291666666667</v>
      </c>
      <c r="BC33" s="98"/>
      <c r="BD33" s="98"/>
      <c r="BE33" s="71">
        <f>SUM('[18]Произв. прогр. Вода (СВОД)'!T36)</f>
        <v>-100.45291666666667</v>
      </c>
      <c r="BF33" s="98"/>
      <c r="BG33" s="98"/>
      <c r="BH33" s="71">
        <f>SUM('[18]Произв. прогр. Вода (СВОД)'!U36)</f>
        <v>-100.45291666666667</v>
      </c>
      <c r="BI33" s="98"/>
      <c r="BJ33" s="98"/>
      <c r="BK33" s="72">
        <f t="shared" si="65"/>
        <v>-301.35874999999999</v>
      </c>
      <c r="BL33" s="72">
        <f t="shared" si="65"/>
        <v>0</v>
      </c>
      <c r="BM33" s="72">
        <f t="shared" si="65"/>
        <v>0</v>
      </c>
      <c r="BN33" s="99">
        <f t="shared" si="66"/>
        <v>301.35874999999999</v>
      </c>
      <c r="BO33" s="99">
        <f t="shared" si="67"/>
        <v>-100</v>
      </c>
      <c r="BP33" s="72">
        <f t="shared" si="68"/>
        <v>-1205.4349999999999</v>
      </c>
      <c r="BQ33" s="72">
        <f t="shared" si="69"/>
        <v>0</v>
      </c>
      <c r="BR33" s="72">
        <f t="shared" si="69"/>
        <v>0</v>
      </c>
      <c r="BS33" s="99">
        <f t="shared" si="70"/>
        <v>1205.4349999999999</v>
      </c>
      <c r="BT33" s="99">
        <f t="shared" si="71"/>
        <v>-100</v>
      </c>
      <c r="BU33" s="86"/>
      <c r="BV33" s="86"/>
      <c r="BW33" s="86"/>
      <c r="BX33" s="86"/>
    </row>
    <row r="34" spans="1:76" ht="18.75">
      <c r="A34" s="103" t="s">
        <v>41</v>
      </c>
      <c r="B34" s="68">
        <f>SUM('[18]Произв. прогр. Вода (СВОД)'!E37)</f>
        <v>33.627082342475241</v>
      </c>
      <c r="C34" s="68">
        <f t="shared" ref="C34:BR34" si="85">SUM(C32/C14)</f>
        <v>33.701185717644691</v>
      </c>
      <c r="D34" s="68">
        <f t="shared" si="85"/>
        <v>31.506839384770547</v>
      </c>
      <c r="E34" s="68">
        <f>SUM('[18]Произв. прогр. Вода (СВОД)'!F37)</f>
        <v>33.627219749200734</v>
      </c>
      <c r="F34" s="68">
        <f t="shared" si="85"/>
        <v>33.703831197807105</v>
      </c>
      <c r="G34" s="68">
        <f t="shared" si="85"/>
        <v>31.506113852827458</v>
      </c>
      <c r="H34" s="68">
        <f>SUM('[18]Произв. прогр. Вода (СВОД)'!G37)</f>
        <v>33.62756672814195</v>
      </c>
      <c r="I34" s="68">
        <f t="shared" si="85"/>
        <v>33.709381542653951</v>
      </c>
      <c r="J34" s="68">
        <f t="shared" si="85"/>
        <v>31.507143560941966</v>
      </c>
      <c r="K34" s="69">
        <f t="shared" si="85"/>
        <v>33.627290055189128</v>
      </c>
      <c r="L34" s="69">
        <f t="shared" si="85"/>
        <v>33.704798544434212</v>
      </c>
      <c r="M34" s="69">
        <f t="shared" si="85"/>
        <v>31.506692343703453</v>
      </c>
      <c r="N34" s="90">
        <f t="shared" si="49"/>
        <v>7.7508489245083467E-2</v>
      </c>
      <c r="O34" s="90">
        <f t="shared" si="50"/>
        <v>0.23049282031908155</v>
      </c>
      <c r="P34" s="68">
        <f>SUM('[18]Произв. прогр. Вода (СВОД)'!I37)</f>
        <v>33.626272008118271</v>
      </c>
      <c r="Q34" s="68">
        <f t="shared" si="85"/>
        <v>33.708826452254037</v>
      </c>
      <c r="R34" s="68">
        <f t="shared" si="85"/>
        <v>31.504200853298329</v>
      </c>
      <c r="S34" s="68">
        <f>SUM('[18]Произв. прогр. Вода (СВОД)'!J37)</f>
        <v>33.62439257058935</v>
      </c>
      <c r="T34" s="68" t="e">
        <f t="shared" si="85"/>
        <v>#DIV/0!</v>
      </c>
      <c r="U34" s="68">
        <f t="shared" si="85"/>
        <v>31.51847408829174</v>
      </c>
      <c r="V34" s="68">
        <f>SUM('[18]Произв. прогр. Вода (СВОД)'!K37)</f>
        <v>33.620865782648664</v>
      </c>
      <c r="W34" s="68" t="e">
        <f t="shared" si="85"/>
        <v>#DIV/0!</v>
      </c>
      <c r="X34" s="68">
        <f t="shared" si="85"/>
        <v>31.516770316539727</v>
      </c>
      <c r="Y34" s="69">
        <f t="shared" si="85"/>
        <v>33.623895265480911</v>
      </c>
      <c r="Z34" s="69">
        <f t="shared" si="85"/>
        <v>33.708826452254037</v>
      </c>
      <c r="AA34" s="69">
        <f t="shared" si="85"/>
        <v>31.512994516699145</v>
      </c>
      <c r="AB34" s="90">
        <f t="shared" si="52"/>
        <v>8.4931186773125944E-2</v>
      </c>
      <c r="AC34" s="90">
        <f t="shared" si="53"/>
        <v>0.25259175387783911</v>
      </c>
      <c r="AD34" s="69">
        <f t="shared" si="85"/>
        <v>33.62562317861147</v>
      </c>
      <c r="AE34" s="69">
        <f t="shared" si="85"/>
        <v>33.705873371744488</v>
      </c>
      <c r="AF34" s="69">
        <f t="shared" si="85"/>
        <v>31.509744535159342</v>
      </c>
      <c r="AG34" s="90">
        <f t="shared" si="56"/>
        <v>8.0250193133018399E-2</v>
      </c>
      <c r="AH34" s="90">
        <f t="shared" si="57"/>
        <v>0.23865786131828126</v>
      </c>
      <c r="AI34" s="68">
        <f>SUM('[18]Произв. прогр. Вода (СВОД)'!N37)</f>
        <v>35.925574506685287</v>
      </c>
      <c r="AJ34" s="68" t="e">
        <f t="shared" si="85"/>
        <v>#DIV/0!</v>
      </c>
      <c r="AK34" s="68">
        <f t="shared" si="85"/>
        <v>33.712875849621753</v>
      </c>
      <c r="AL34" s="68">
        <f>SUM('[18]Произв. прогр. Вода (СВОД)'!O37)</f>
        <v>35.929144662871039</v>
      </c>
      <c r="AM34" s="68" t="e">
        <f t="shared" si="85"/>
        <v>#DIV/0!</v>
      </c>
      <c r="AN34" s="68">
        <f t="shared" si="85"/>
        <v>33.717174496182686</v>
      </c>
      <c r="AO34" s="68">
        <f>SUM('[18]Произв. прогр. Вода (СВОД)'!P37)</f>
        <v>35.933258715263563</v>
      </c>
      <c r="AP34" s="68" t="e">
        <f t="shared" si="85"/>
        <v>#DIV/0!</v>
      </c>
      <c r="AQ34" s="68">
        <f t="shared" si="85"/>
        <v>33.731690093483081</v>
      </c>
      <c r="AR34" s="69">
        <f t="shared" si="85"/>
        <v>35.929424189408358</v>
      </c>
      <c r="AS34" s="69" t="e">
        <f t="shared" si="85"/>
        <v>#DIV/0!</v>
      </c>
      <c r="AT34" s="69">
        <f t="shared" si="85"/>
        <v>33.720942291148646</v>
      </c>
      <c r="AU34" s="90" t="e">
        <f t="shared" si="59"/>
        <v>#DIV/0!</v>
      </c>
      <c r="AV34" s="90" t="e">
        <f t="shared" si="60"/>
        <v>#DIV/0!</v>
      </c>
      <c r="AW34" s="69">
        <f t="shared" si="85"/>
        <v>34.373718716405484</v>
      </c>
      <c r="AX34" s="69">
        <f t="shared" si="85"/>
        <v>33.705873371744488</v>
      </c>
      <c r="AY34" s="69">
        <f t="shared" si="85"/>
        <v>32.21220232635627</v>
      </c>
      <c r="AZ34" s="90">
        <f t="shared" si="63"/>
        <v>-0.66784534466099643</v>
      </c>
      <c r="BA34" s="90">
        <f t="shared" si="64"/>
        <v>-1.9428952397351615</v>
      </c>
      <c r="BB34" s="68">
        <f>SUM('[18]Произв. прогр. Вода (СВОД)'!S37)</f>
        <v>35.935263747416158</v>
      </c>
      <c r="BC34" s="68" t="e">
        <f t="shared" si="85"/>
        <v>#DIV/0!</v>
      </c>
      <c r="BD34" s="68">
        <f t="shared" si="85"/>
        <v>33.717631179348736</v>
      </c>
      <c r="BE34" s="68">
        <f>SUM('[18]Произв. прогр. Вода (СВОД)'!T37)</f>
        <v>35.935263747416158</v>
      </c>
      <c r="BF34" s="68" t="e">
        <f t="shared" si="85"/>
        <v>#DIV/0!</v>
      </c>
      <c r="BG34" s="68">
        <f t="shared" si="85"/>
        <v>33.631445970458671</v>
      </c>
      <c r="BH34" s="68">
        <f>SUM('[18]Произв. прогр. Вода (СВОД)'!U37)</f>
        <v>35.935263747416158</v>
      </c>
      <c r="BI34" s="68" t="e">
        <f t="shared" si="85"/>
        <v>#DIV/0!</v>
      </c>
      <c r="BJ34" s="68">
        <f t="shared" si="85"/>
        <v>33.702878238873318</v>
      </c>
      <c r="BK34" s="69">
        <f t="shared" si="85"/>
        <v>35.935263747416158</v>
      </c>
      <c r="BL34" s="69" t="e">
        <f t="shared" si="85"/>
        <v>#DIV/0!</v>
      </c>
      <c r="BM34" s="69">
        <f t="shared" si="85"/>
        <v>33.683180891478479</v>
      </c>
      <c r="BN34" s="90" t="e">
        <f t="shared" si="66"/>
        <v>#DIV/0!</v>
      </c>
      <c r="BO34" s="90" t="e">
        <f t="shared" si="67"/>
        <v>#DIV/0!</v>
      </c>
      <c r="BP34" s="69">
        <f t="shared" si="85"/>
        <v>34.774037715888724</v>
      </c>
      <c r="BQ34" s="69">
        <f t="shared" si="85"/>
        <v>33.705873371744488</v>
      </c>
      <c r="BR34" s="105">
        <f t="shared" si="85"/>
        <v>32.582183067413155</v>
      </c>
      <c r="BS34" s="90">
        <f t="shared" si="70"/>
        <v>-1.0681643441442361</v>
      </c>
      <c r="BT34" s="90">
        <f t="shared" si="71"/>
        <v>-3.0717294116701823</v>
      </c>
      <c r="BU34" s="86"/>
      <c r="BV34" s="86"/>
      <c r="BW34" s="86"/>
      <c r="BX34" s="86"/>
    </row>
    <row r="35" spans="1:76" ht="18" customHeight="1">
      <c r="A35" s="46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8"/>
      <c r="BU35" s="86"/>
      <c r="BV35" s="86"/>
      <c r="BW35" s="86"/>
      <c r="BX35" s="86"/>
    </row>
    <row r="36" spans="1:76" ht="20.25" customHeight="1">
      <c r="A36" s="141" t="s">
        <v>3</v>
      </c>
      <c r="B36" s="136" t="s">
        <v>4</v>
      </c>
      <c r="C36" s="137"/>
      <c r="D36" s="137"/>
      <c r="E36" s="136" t="s">
        <v>5</v>
      </c>
      <c r="F36" s="137"/>
      <c r="G36" s="137"/>
      <c r="H36" s="136" t="s">
        <v>6</v>
      </c>
      <c r="I36" s="137"/>
      <c r="J36" s="137"/>
      <c r="K36" s="132" t="s">
        <v>7</v>
      </c>
      <c r="L36" s="133"/>
      <c r="M36" s="133"/>
      <c r="N36" s="134"/>
      <c r="O36" s="135"/>
      <c r="P36" s="136" t="s">
        <v>8</v>
      </c>
      <c r="Q36" s="137"/>
      <c r="R36" s="137"/>
      <c r="S36" s="136" t="s">
        <v>9</v>
      </c>
      <c r="T36" s="137"/>
      <c r="U36" s="137"/>
      <c r="V36" s="136" t="s">
        <v>10</v>
      </c>
      <c r="W36" s="137"/>
      <c r="X36" s="137"/>
      <c r="Y36" s="132" t="s">
        <v>11</v>
      </c>
      <c r="Z36" s="133"/>
      <c r="AA36" s="133"/>
      <c r="AB36" s="134"/>
      <c r="AC36" s="135"/>
      <c r="AD36" s="132" t="s">
        <v>12</v>
      </c>
      <c r="AE36" s="133"/>
      <c r="AF36" s="133"/>
      <c r="AG36" s="134"/>
      <c r="AH36" s="135"/>
      <c r="AI36" s="136" t="s">
        <v>13</v>
      </c>
      <c r="AJ36" s="137"/>
      <c r="AK36" s="137"/>
      <c r="AL36" s="136" t="s">
        <v>14</v>
      </c>
      <c r="AM36" s="137"/>
      <c r="AN36" s="137"/>
      <c r="AO36" s="136" t="s">
        <v>15</v>
      </c>
      <c r="AP36" s="137"/>
      <c r="AQ36" s="137"/>
      <c r="AR36" s="132" t="s">
        <v>16</v>
      </c>
      <c r="AS36" s="133"/>
      <c r="AT36" s="133"/>
      <c r="AU36" s="134"/>
      <c r="AV36" s="135"/>
      <c r="AW36" s="132" t="s">
        <v>17</v>
      </c>
      <c r="AX36" s="133"/>
      <c r="AY36" s="133"/>
      <c r="AZ36" s="134"/>
      <c r="BA36" s="135"/>
      <c r="BB36" s="136" t="s">
        <v>18</v>
      </c>
      <c r="BC36" s="137"/>
      <c r="BD36" s="137"/>
      <c r="BE36" s="136" t="s">
        <v>19</v>
      </c>
      <c r="BF36" s="137"/>
      <c r="BG36" s="137"/>
      <c r="BH36" s="136" t="s">
        <v>20</v>
      </c>
      <c r="BI36" s="137"/>
      <c r="BJ36" s="137"/>
      <c r="BK36" s="132" t="s">
        <v>21</v>
      </c>
      <c r="BL36" s="133"/>
      <c r="BM36" s="133"/>
      <c r="BN36" s="134"/>
      <c r="BO36" s="135"/>
      <c r="BP36" s="138" t="s">
        <v>22</v>
      </c>
      <c r="BQ36" s="139"/>
      <c r="BR36" s="139"/>
      <c r="BS36" s="140"/>
      <c r="BT36" s="140"/>
      <c r="BU36" s="86"/>
      <c r="BV36" s="86"/>
      <c r="BW36" s="86"/>
      <c r="BX36" s="86"/>
    </row>
    <row r="37" spans="1:76" ht="20.25" customHeight="1">
      <c r="A37" s="141"/>
      <c r="B37" s="130" t="s">
        <v>23</v>
      </c>
      <c r="C37" s="130" t="s">
        <v>24</v>
      </c>
      <c r="D37" s="130" t="s">
        <v>25</v>
      </c>
      <c r="E37" s="130" t="s">
        <v>23</v>
      </c>
      <c r="F37" s="130" t="s">
        <v>24</v>
      </c>
      <c r="G37" s="130" t="s">
        <v>25</v>
      </c>
      <c r="H37" s="130" t="s">
        <v>23</v>
      </c>
      <c r="I37" s="130" t="s">
        <v>24</v>
      </c>
      <c r="J37" s="130" t="s">
        <v>25</v>
      </c>
      <c r="K37" s="131" t="s">
        <v>23</v>
      </c>
      <c r="L37" s="131" t="s">
        <v>24</v>
      </c>
      <c r="M37" s="131" t="s">
        <v>25</v>
      </c>
      <c r="N37" s="129" t="s">
        <v>26</v>
      </c>
      <c r="O37" s="129"/>
      <c r="P37" s="130" t="s">
        <v>23</v>
      </c>
      <c r="Q37" s="130" t="s">
        <v>24</v>
      </c>
      <c r="R37" s="130" t="s">
        <v>25</v>
      </c>
      <c r="S37" s="130" t="s">
        <v>23</v>
      </c>
      <c r="T37" s="130" t="s">
        <v>24</v>
      </c>
      <c r="U37" s="130" t="s">
        <v>25</v>
      </c>
      <c r="V37" s="130" t="s">
        <v>23</v>
      </c>
      <c r="W37" s="130" t="s">
        <v>24</v>
      </c>
      <c r="X37" s="130" t="s">
        <v>25</v>
      </c>
      <c r="Y37" s="131" t="s">
        <v>23</v>
      </c>
      <c r="Z37" s="131" t="s">
        <v>24</v>
      </c>
      <c r="AA37" s="131" t="s">
        <v>25</v>
      </c>
      <c r="AB37" s="129" t="s">
        <v>26</v>
      </c>
      <c r="AC37" s="129"/>
      <c r="AD37" s="131" t="s">
        <v>23</v>
      </c>
      <c r="AE37" s="131" t="s">
        <v>24</v>
      </c>
      <c r="AF37" s="131" t="s">
        <v>25</v>
      </c>
      <c r="AG37" s="129" t="s">
        <v>26</v>
      </c>
      <c r="AH37" s="129"/>
      <c r="AI37" s="130" t="s">
        <v>23</v>
      </c>
      <c r="AJ37" s="130" t="s">
        <v>24</v>
      </c>
      <c r="AK37" s="130" t="s">
        <v>25</v>
      </c>
      <c r="AL37" s="130" t="s">
        <v>23</v>
      </c>
      <c r="AM37" s="130" t="s">
        <v>24</v>
      </c>
      <c r="AN37" s="130" t="s">
        <v>25</v>
      </c>
      <c r="AO37" s="130" t="s">
        <v>23</v>
      </c>
      <c r="AP37" s="130" t="s">
        <v>24</v>
      </c>
      <c r="AQ37" s="130" t="s">
        <v>25</v>
      </c>
      <c r="AR37" s="131" t="s">
        <v>23</v>
      </c>
      <c r="AS37" s="131" t="s">
        <v>24</v>
      </c>
      <c r="AT37" s="131" t="s">
        <v>25</v>
      </c>
      <c r="AU37" s="129" t="s">
        <v>26</v>
      </c>
      <c r="AV37" s="129"/>
      <c r="AW37" s="131" t="s">
        <v>23</v>
      </c>
      <c r="AX37" s="131" t="s">
        <v>24</v>
      </c>
      <c r="AY37" s="131" t="s">
        <v>25</v>
      </c>
      <c r="AZ37" s="129" t="s">
        <v>26</v>
      </c>
      <c r="BA37" s="129"/>
      <c r="BB37" s="130" t="s">
        <v>23</v>
      </c>
      <c r="BC37" s="130" t="s">
        <v>24</v>
      </c>
      <c r="BD37" s="130" t="s">
        <v>25</v>
      </c>
      <c r="BE37" s="130" t="s">
        <v>23</v>
      </c>
      <c r="BF37" s="130" t="s">
        <v>24</v>
      </c>
      <c r="BG37" s="130" t="s">
        <v>25</v>
      </c>
      <c r="BH37" s="130" t="s">
        <v>23</v>
      </c>
      <c r="BI37" s="130" t="s">
        <v>24</v>
      </c>
      <c r="BJ37" s="130" t="s">
        <v>25</v>
      </c>
      <c r="BK37" s="131" t="s">
        <v>23</v>
      </c>
      <c r="BL37" s="131" t="s">
        <v>24</v>
      </c>
      <c r="BM37" s="131" t="s">
        <v>25</v>
      </c>
      <c r="BN37" s="129" t="s">
        <v>26</v>
      </c>
      <c r="BO37" s="129"/>
      <c r="BP37" s="127" t="s">
        <v>23</v>
      </c>
      <c r="BQ37" s="127" t="s">
        <v>24</v>
      </c>
      <c r="BR37" s="127" t="s">
        <v>25</v>
      </c>
      <c r="BS37" s="129" t="s">
        <v>26</v>
      </c>
      <c r="BT37" s="129"/>
      <c r="BU37" s="84"/>
      <c r="BV37" s="84"/>
      <c r="BW37" s="84"/>
      <c r="BX37" s="84"/>
    </row>
    <row r="38" spans="1:76" ht="25.5" customHeight="1">
      <c r="A38" s="141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0" t="s">
        <v>27</v>
      </c>
      <c r="O38" s="10" t="s">
        <v>28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0" t="s">
        <v>27</v>
      </c>
      <c r="AC38" s="10" t="s">
        <v>28</v>
      </c>
      <c r="AD38" s="128"/>
      <c r="AE38" s="128"/>
      <c r="AF38" s="128"/>
      <c r="AG38" s="10" t="s">
        <v>27</v>
      </c>
      <c r="AH38" s="10" t="s">
        <v>28</v>
      </c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0" t="s">
        <v>27</v>
      </c>
      <c r="AV38" s="10" t="s">
        <v>28</v>
      </c>
      <c r="AW38" s="128"/>
      <c r="AX38" s="128"/>
      <c r="AY38" s="128"/>
      <c r="AZ38" s="10" t="s">
        <v>27</v>
      </c>
      <c r="BA38" s="10" t="s">
        <v>28</v>
      </c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0" t="s">
        <v>27</v>
      </c>
      <c r="BO38" s="10" t="s">
        <v>28</v>
      </c>
      <c r="BP38" s="128"/>
      <c r="BQ38" s="128"/>
      <c r="BR38" s="128"/>
      <c r="BS38" s="10" t="s">
        <v>27</v>
      </c>
      <c r="BT38" s="10" t="s">
        <v>28</v>
      </c>
      <c r="BU38" s="84"/>
      <c r="BV38" s="84"/>
      <c r="BW38" s="84"/>
      <c r="BX38" s="84"/>
    </row>
    <row r="39" spans="1:76" ht="18.75">
      <c r="A39" s="107" t="s">
        <v>43</v>
      </c>
      <c r="B39" s="51">
        <f>SUM('[18]Произв. прогр. Вода (СВОД)'!E45)</f>
        <v>724.43963276186139</v>
      </c>
      <c r="C39" s="51">
        <f>SUM('[18]ПОЛНАЯ СЕБЕСТОИМОСТЬ ВОДА 2017'!C180)</f>
        <v>906.26</v>
      </c>
      <c r="D39" s="29">
        <v>1083.71</v>
      </c>
      <c r="E39" s="51">
        <f>SUM('[18]Произв. прогр. Вода (СВОД)'!F45)</f>
        <v>725.6213751605469</v>
      </c>
      <c r="F39" s="51">
        <f>SUM('[18]ПОЛНАЯ СЕБЕСТОИМОСТЬ ВОДА 2017'!D180)</f>
        <v>770.47</v>
      </c>
      <c r="G39" s="29">
        <v>926.24</v>
      </c>
      <c r="H39" s="51">
        <f>SUM('[18]Произв. прогр. Вода (СВОД)'!G45)</f>
        <v>728.62114456538848</v>
      </c>
      <c r="I39" s="51">
        <f>SUM('[18]ПОЛНАЯ СЕБЕСТОИМОСТЬ ВОДА 2017'!E180)</f>
        <v>878.01</v>
      </c>
      <c r="J39" s="29">
        <v>1010.21</v>
      </c>
      <c r="K39" s="93">
        <f t="shared" ref="K39:M45" si="86">SUM(B39+E39+H39)</f>
        <v>2178.6821524877969</v>
      </c>
      <c r="L39" s="93">
        <f t="shared" si="86"/>
        <v>2554.7399999999998</v>
      </c>
      <c r="M39" s="93">
        <f t="shared" si="86"/>
        <v>3020.16</v>
      </c>
      <c r="N39" s="94">
        <f t="shared" ref="N39:N81" si="87">SUM(L39-K39)</f>
        <v>376.0578475122029</v>
      </c>
      <c r="O39" s="94">
        <f t="shared" ref="O39:O81" si="88">SUM(N39/K39*100)</f>
        <v>17.260794424867775</v>
      </c>
      <c r="P39" s="51">
        <f>SUM('[18]Произв. прогр. Вода (СВОД)'!I45)</f>
        <v>717.54096373116442</v>
      </c>
      <c r="Q39" s="51">
        <f>SUM('[18]ПОЛНАЯ СЕБЕСТОИМОСТЬ ВОДА 2017'!H180)</f>
        <v>0</v>
      </c>
      <c r="R39" s="29">
        <v>911.79</v>
      </c>
      <c r="S39" s="51">
        <f>SUM('[18]Произв. прогр. Вода (СВОД)'!J45)</f>
        <v>701.99077863587127</v>
      </c>
      <c r="T39" s="51">
        <f>SUM('[18]ПОЛНАЯ СЕБЕСТОИМОСТЬ ВОДА 2017'!I180)</f>
        <v>0</v>
      </c>
      <c r="U39" s="29">
        <v>875.88</v>
      </c>
      <c r="V39" s="51">
        <f>SUM('[18]Произв. прогр. Вода (СВОД)'!K45)</f>
        <v>674.40198279295464</v>
      </c>
      <c r="W39" s="51">
        <f>SUM('[18]ПОЛНАЯ СЕБЕСТОИМОСТЬ ВОДА 2017'!J180)</f>
        <v>0</v>
      </c>
      <c r="X39" s="29">
        <v>717.02</v>
      </c>
      <c r="Y39" s="93">
        <f t="shared" ref="Y39:AA45" si="89">SUM(P39+S39+V39)</f>
        <v>2093.9337251599904</v>
      </c>
      <c r="Z39" s="93">
        <f t="shared" si="89"/>
        <v>0</v>
      </c>
      <c r="AA39" s="93">
        <f t="shared" si="89"/>
        <v>2504.69</v>
      </c>
      <c r="AB39" s="94">
        <f t="shared" ref="AB39:AB81" si="90">SUM(Z39-Y39)</f>
        <v>-2093.9337251599904</v>
      </c>
      <c r="AC39" s="94">
        <f t="shared" ref="AC39:AC77" si="91">SUM(AB39/Y39*100)</f>
        <v>-100</v>
      </c>
      <c r="AD39" s="93">
        <f t="shared" ref="AD39:AD45" si="92">SUM(K39+Y39)</f>
        <v>4272.6158776477878</v>
      </c>
      <c r="AE39" s="93">
        <f t="shared" ref="AE39:AF45" si="93">SUM(L39+Z39)</f>
        <v>2554.7399999999998</v>
      </c>
      <c r="AF39" s="93">
        <f t="shared" si="93"/>
        <v>5524.85</v>
      </c>
      <c r="AG39" s="94">
        <f t="shared" ref="AG39:AG81" si="94">SUM(AE39-AD39)</f>
        <v>-1717.875877647788</v>
      </c>
      <c r="AH39" s="94">
        <f t="shared" ref="AH39:AH77" si="95">SUM(AG39/AD39*100)</f>
        <v>-40.206653882340895</v>
      </c>
      <c r="AI39" s="51">
        <f>SUM('[18]Произв. прогр. Вода (СВОД)'!N45)</f>
        <v>699.7562116679012</v>
      </c>
      <c r="AJ39" s="51">
        <f>SUM('[18]ПОЛНАЯ СЕБЕСТОИМОСТЬ ВОДА 2017'!P180)</f>
        <v>0</v>
      </c>
      <c r="AK39" s="29">
        <v>660.41</v>
      </c>
      <c r="AL39" s="51">
        <f>SUM('[18]Произв. прогр. Вода (СВОД)'!O45)</f>
        <v>727.30969481240072</v>
      </c>
      <c r="AM39" s="51">
        <f>SUM('[18]ПОЛНАЯ СЕБЕСТОИМОСТЬ ВОДА 2017'!Q180)</f>
        <v>0</v>
      </c>
      <c r="AN39" s="29">
        <v>643.04</v>
      </c>
      <c r="AO39" s="51">
        <f>SUM('[18]Произв. прогр. Вода (СВОД)'!P45)</f>
        <v>761.58282690802969</v>
      </c>
      <c r="AP39" s="51">
        <f>SUM('[18]ПОЛНАЯ СЕБЕСТОИМОСТЬ ВОДА 2017'!R180)</f>
        <v>0</v>
      </c>
      <c r="AQ39" s="29">
        <v>789.03</v>
      </c>
      <c r="AR39" s="93">
        <f t="shared" ref="AR39:AT45" si="96">SUM(AI39+AL39+AO39)</f>
        <v>2188.6487333883315</v>
      </c>
      <c r="AS39" s="93">
        <f t="shared" si="96"/>
        <v>0</v>
      </c>
      <c r="AT39" s="93">
        <f t="shared" si="96"/>
        <v>2092.4799999999996</v>
      </c>
      <c r="AU39" s="94">
        <f t="shared" ref="AU39:AU81" si="97">SUM(AS39-AR39)</f>
        <v>-2188.6487333883315</v>
      </c>
      <c r="AV39" s="94">
        <f t="shared" ref="AV39:AV77" si="98">SUM(AU39/AR39*100)</f>
        <v>-100</v>
      </c>
      <c r="AW39" s="93">
        <f t="shared" ref="AW39:AW45" si="99">SUM(AD39+AR39)</f>
        <v>6461.2646110361193</v>
      </c>
      <c r="AX39" s="93">
        <f t="shared" ref="AX39:AY45" si="100">SUM(AE39+AS39)</f>
        <v>2554.7399999999998</v>
      </c>
      <c r="AY39" s="93">
        <f t="shared" si="100"/>
        <v>7617.33</v>
      </c>
      <c r="AZ39" s="94">
        <f t="shared" ref="AZ39:AZ81" si="101">SUM(AX39-AW39)</f>
        <v>-3906.5246110361195</v>
      </c>
      <c r="BA39" s="94">
        <f t="shared" ref="BA39:BA77" si="102">SUM(AZ39/AW39*100)</f>
        <v>-60.460681402269245</v>
      </c>
      <c r="BB39" s="51">
        <f>SUM('[18]Произв. прогр. Вода (СВОД)'!S45)</f>
        <v>779.3651297325107</v>
      </c>
      <c r="BC39" s="51">
        <f>SUM('[18]ПОЛНАЯ СЕБЕСТОИМОСТЬ ВОДА 2017'!X180)</f>
        <v>0</v>
      </c>
      <c r="BD39" s="29">
        <v>998.34</v>
      </c>
      <c r="BE39" s="51">
        <f>SUM('[18]Произв. прогр. Вода (СВОД)'!T45)</f>
        <v>779.3651297325107</v>
      </c>
      <c r="BF39" s="51">
        <f>SUM('[18]ПОЛНАЯ СЕБЕСТОИМОСТЬ ВОДА 2017'!Y180)</f>
        <v>0</v>
      </c>
      <c r="BG39" s="29">
        <v>911.06</v>
      </c>
      <c r="BH39" s="51">
        <f>SUM('[18]Произв. прогр. Вода (СВОД)'!U45)</f>
        <v>779.3651297325107</v>
      </c>
      <c r="BI39" s="51">
        <f>SUM('[18]ПОЛНАЯ СЕБЕСТОИМОСТЬ ВОДА 2017'!Z180)</f>
        <v>0</v>
      </c>
      <c r="BJ39" s="29">
        <v>926.03</v>
      </c>
      <c r="BK39" s="93">
        <f t="shared" ref="BK39:BM45" si="103">SUM(BB39+BE39+BH39)</f>
        <v>2338.0953891975323</v>
      </c>
      <c r="BL39" s="93">
        <f t="shared" si="103"/>
        <v>0</v>
      </c>
      <c r="BM39" s="93">
        <f t="shared" si="103"/>
        <v>2835.4300000000003</v>
      </c>
      <c r="BN39" s="94">
        <f t="shared" ref="BN39:BN81" si="104">SUM(BL39-BK39)</f>
        <v>-2338.0953891975323</v>
      </c>
      <c r="BO39" s="94">
        <f t="shared" ref="BO39:BO77" si="105">SUM(BN39/BK39*100)</f>
        <v>-100</v>
      </c>
      <c r="BP39" s="93">
        <f t="shared" ref="BP39:BP45" si="106">SUM(AW39+BK39)</f>
        <v>8799.3600002336516</v>
      </c>
      <c r="BQ39" s="93">
        <f t="shared" ref="BQ39:BR45" si="107">SUM(AX39+BL39)</f>
        <v>2554.7399999999998</v>
      </c>
      <c r="BR39" s="93">
        <f t="shared" si="107"/>
        <v>10452.76</v>
      </c>
      <c r="BS39" s="94">
        <f t="shared" ref="BS39:BS81" si="108">SUM(BQ39-BP39)</f>
        <v>-6244.6200002336518</v>
      </c>
      <c r="BT39" s="94">
        <f t="shared" ref="BT39:BT77" si="109">SUM(BS39/BP39*100)</f>
        <v>-70.96675212819838</v>
      </c>
      <c r="BU39" s="84"/>
      <c r="BV39" s="84"/>
      <c r="BW39" s="84"/>
      <c r="BX39" s="84"/>
    </row>
    <row r="40" spans="1:76" ht="18.75">
      <c r="A40" s="107" t="s">
        <v>44</v>
      </c>
      <c r="B40" s="51">
        <f>SUM('[18]Произв. прогр. Вода (СВОД)'!E46)</f>
        <v>691.3900000000001</v>
      </c>
      <c r="C40" s="51">
        <f>SUM('[18]ПОЛНАЯ СЕБЕСТОИМОСТЬ ВОДА 2017'!C181)</f>
        <v>748.98</v>
      </c>
      <c r="D40" s="29">
        <v>732.15</v>
      </c>
      <c r="E40" s="51">
        <f>SUM('[18]Произв. прогр. Вода (СВОД)'!F46)</f>
        <v>691.3900000000001</v>
      </c>
      <c r="F40" s="51">
        <f>SUM('[18]ПОЛНАЯ СЕБЕСТОИМОСТЬ ВОДА 2017'!D181)</f>
        <v>748.98</v>
      </c>
      <c r="G40" s="29">
        <v>732.15</v>
      </c>
      <c r="H40" s="51">
        <f>SUM('[18]Произв. прогр. Вода (СВОД)'!G46)</f>
        <v>691.3900000000001</v>
      </c>
      <c r="I40" s="51">
        <f>SUM('[18]ПОЛНАЯ СЕБЕСТОИМОСТЬ ВОДА 2017'!E181)</f>
        <v>748.81</v>
      </c>
      <c r="J40" s="29">
        <v>732.15</v>
      </c>
      <c r="K40" s="93">
        <f t="shared" si="86"/>
        <v>2074.17</v>
      </c>
      <c r="L40" s="93">
        <f t="shared" si="86"/>
        <v>2246.77</v>
      </c>
      <c r="M40" s="93">
        <f t="shared" si="86"/>
        <v>2196.4499999999998</v>
      </c>
      <c r="N40" s="94">
        <f t="shared" si="87"/>
        <v>172.59999999999991</v>
      </c>
      <c r="O40" s="94">
        <f t="shared" si="88"/>
        <v>8.3214008494964204</v>
      </c>
      <c r="P40" s="51">
        <f>SUM('[18]Произв. прогр. Вода (СВОД)'!I46)</f>
        <v>691.3900000000001</v>
      </c>
      <c r="Q40" s="51">
        <f>SUM('[18]ПОЛНАЯ СЕБЕСТОИМОСТЬ ВОДА 2017'!H181)</f>
        <v>0</v>
      </c>
      <c r="R40" s="29">
        <v>731.42</v>
      </c>
      <c r="S40" s="51">
        <f>SUM('[18]Произв. прогр. Вода (СВОД)'!J46)</f>
        <v>691.3900000000001</v>
      </c>
      <c r="T40" s="51">
        <f>SUM('[18]ПОЛНАЯ СЕБЕСТОИМОСТЬ ВОДА 2017'!I181)</f>
        <v>0</v>
      </c>
      <c r="U40" s="29">
        <v>731.43</v>
      </c>
      <c r="V40" s="51">
        <f>SUM('[18]Произв. прогр. Вода (СВОД)'!K46)</f>
        <v>691.3900000000001</v>
      </c>
      <c r="W40" s="51">
        <f>SUM('[18]ПОЛНАЯ СЕБЕСТОИМОСТЬ ВОДА 2017'!J181)</f>
        <v>0</v>
      </c>
      <c r="X40" s="29">
        <v>727.66</v>
      </c>
      <c r="Y40" s="93">
        <f t="shared" si="89"/>
        <v>2074.17</v>
      </c>
      <c r="Z40" s="93">
        <f t="shared" si="89"/>
        <v>0</v>
      </c>
      <c r="AA40" s="93">
        <f t="shared" si="89"/>
        <v>2190.5099999999998</v>
      </c>
      <c r="AB40" s="94">
        <f t="shared" si="90"/>
        <v>-2074.17</v>
      </c>
      <c r="AC40" s="94">
        <f t="shared" si="91"/>
        <v>-100</v>
      </c>
      <c r="AD40" s="93">
        <f t="shared" si="92"/>
        <v>4148.34</v>
      </c>
      <c r="AE40" s="93">
        <f t="shared" si="93"/>
        <v>2246.77</v>
      </c>
      <c r="AF40" s="93">
        <f t="shared" si="93"/>
        <v>4386.9599999999991</v>
      </c>
      <c r="AG40" s="94">
        <f t="shared" si="94"/>
        <v>-1901.5700000000002</v>
      </c>
      <c r="AH40" s="94">
        <f t="shared" si="95"/>
        <v>-45.839299575251793</v>
      </c>
      <c r="AI40" s="51">
        <f>SUM('[18]Произв. прогр. Вода (СВОД)'!N46)</f>
        <v>691.3900000000001</v>
      </c>
      <c r="AJ40" s="51">
        <f>SUM('[18]ПОЛНАЯ СЕБЕСТОИМОСТЬ ВОДА 2017'!P181)</f>
        <v>0</v>
      </c>
      <c r="AK40" s="29">
        <v>672.46</v>
      </c>
      <c r="AL40" s="51">
        <f>SUM('[18]Произв. прогр. Вода (СВОД)'!O46)</f>
        <v>691.3900000000001</v>
      </c>
      <c r="AM40" s="51">
        <f>SUM('[18]ПОЛНАЯ СЕБЕСТОИМОСТЬ ВОДА 2017'!Q181)</f>
        <v>0</v>
      </c>
      <c r="AN40" s="29">
        <v>672.49</v>
      </c>
      <c r="AO40" s="51">
        <f>SUM('[18]Произв. прогр. Вода (СВОД)'!P46)</f>
        <v>691.3900000000001</v>
      </c>
      <c r="AP40" s="51">
        <f>SUM('[18]ПОЛНАЯ СЕБЕСТОИМОСТЬ ВОДА 2017'!R181)</f>
        <v>0</v>
      </c>
      <c r="AQ40" s="29">
        <v>672.49</v>
      </c>
      <c r="AR40" s="93">
        <f t="shared" si="96"/>
        <v>2074.17</v>
      </c>
      <c r="AS40" s="93">
        <f t="shared" si="96"/>
        <v>0</v>
      </c>
      <c r="AT40" s="93">
        <f t="shared" si="96"/>
        <v>2017.44</v>
      </c>
      <c r="AU40" s="94">
        <f t="shared" si="97"/>
        <v>-2074.17</v>
      </c>
      <c r="AV40" s="94">
        <f t="shared" si="98"/>
        <v>-100</v>
      </c>
      <c r="AW40" s="93">
        <f t="shared" si="99"/>
        <v>6222.51</v>
      </c>
      <c r="AX40" s="93">
        <f t="shared" si="100"/>
        <v>2246.77</v>
      </c>
      <c r="AY40" s="93">
        <f t="shared" si="100"/>
        <v>6404.4</v>
      </c>
      <c r="AZ40" s="94">
        <f t="shared" si="101"/>
        <v>-3975.7400000000002</v>
      </c>
      <c r="BA40" s="94">
        <f t="shared" si="102"/>
        <v>-63.892866383501193</v>
      </c>
      <c r="BB40" s="51">
        <f>SUM('[18]Произв. прогр. Вода (СВОД)'!S46)</f>
        <v>691.3900000000001</v>
      </c>
      <c r="BC40" s="51">
        <f>SUM('[18]ПОЛНАЯ СЕБЕСТОИМОСТЬ ВОДА 2017'!X181)</f>
        <v>0</v>
      </c>
      <c r="BD40" s="29">
        <v>672.48</v>
      </c>
      <c r="BE40" s="51">
        <f>SUM('[18]Произв. прогр. Вода (СВОД)'!T46)</f>
        <v>691.3900000000001</v>
      </c>
      <c r="BF40" s="51">
        <f>SUM('[18]ПОЛНАЯ СЕБЕСТОИМОСТЬ ВОДА 2017'!Y181)</f>
        <v>0</v>
      </c>
      <c r="BG40" s="29">
        <v>672.03</v>
      </c>
      <c r="BH40" s="51">
        <f>SUM('[18]Произв. прогр. Вода (СВОД)'!U46)</f>
        <v>691.3900000000001</v>
      </c>
      <c r="BI40" s="51">
        <f>SUM('[18]ПОЛНАЯ СЕБЕСТОИМОСТЬ ВОДА 2017'!Z181)</f>
        <v>0</v>
      </c>
      <c r="BJ40" s="29">
        <v>748.99</v>
      </c>
      <c r="BK40" s="93">
        <f t="shared" si="103"/>
        <v>2074.17</v>
      </c>
      <c r="BL40" s="93">
        <f t="shared" si="103"/>
        <v>0</v>
      </c>
      <c r="BM40" s="93">
        <f t="shared" si="103"/>
        <v>2093.5</v>
      </c>
      <c r="BN40" s="94">
        <f t="shared" si="104"/>
        <v>-2074.17</v>
      </c>
      <c r="BO40" s="94">
        <f t="shared" si="105"/>
        <v>-100</v>
      </c>
      <c r="BP40" s="93">
        <f t="shared" si="106"/>
        <v>8296.68</v>
      </c>
      <c r="BQ40" s="93">
        <f t="shared" si="107"/>
        <v>2246.77</v>
      </c>
      <c r="BR40" s="93">
        <f t="shared" si="107"/>
        <v>8497.9</v>
      </c>
      <c r="BS40" s="94">
        <f t="shared" si="108"/>
        <v>-6049.91</v>
      </c>
      <c r="BT40" s="94">
        <f t="shared" si="109"/>
        <v>-72.919649787625886</v>
      </c>
      <c r="BU40" s="84"/>
      <c r="BV40" s="84"/>
      <c r="BW40" s="84"/>
      <c r="BX40" s="84"/>
    </row>
    <row r="41" spans="1:76" ht="18.75">
      <c r="A41" s="107" t="s">
        <v>45</v>
      </c>
      <c r="B41" s="51">
        <f>SUM('[18]Произв. прогр. Вода (СВОД)'!E47)</f>
        <v>0</v>
      </c>
      <c r="C41" s="51">
        <f>SUM('[18]ПОЛНАЯ СЕБЕСТОИМОСТЬ ВОДА 2017'!C182)</f>
        <v>0</v>
      </c>
      <c r="D41" s="29">
        <v>0</v>
      </c>
      <c r="E41" s="51">
        <f>SUM('[18]Произв. прогр. Вода (СВОД)'!F47)</f>
        <v>0</v>
      </c>
      <c r="F41" s="51">
        <f>SUM('[18]ПОЛНАЯ СЕБЕСТОИМОСТЬ ВОДА 2017'!D182)</f>
        <v>0</v>
      </c>
      <c r="G41" s="29">
        <v>0</v>
      </c>
      <c r="H41" s="51">
        <f>SUM('[18]Произв. прогр. Вода (СВОД)'!G47)</f>
        <v>0</v>
      </c>
      <c r="I41" s="51">
        <f>SUM('[18]ПОЛНАЯ СЕБЕСТОИМОСТЬ ВОДА 2017'!E182)</f>
        <v>0</v>
      </c>
      <c r="J41" s="29">
        <v>0</v>
      </c>
      <c r="K41" s="93">
        <f t="shared" si="86"/>
        <v>0</v>
      </c>
      <c r="L41" s="93">
        <f t="shared" si="86"/>
        <v>0</v>
      </c>
      <c r="M41" s="93">
        <f t="shared" si="86"/>
        <v>0</v>
      </c>
      <c r="N41" s="94">
        <f t="shared" si="87"/>
        <v>0</v>
      </c>
      <c r="O41" s="94" t="e">
        <f t="shared" si="88"/>
        <v>#DIV/0!</v>
      </c>
      <c r="P41" s="51">
        <f>SUM('[18]Произв. прогр. Вода (СВОД)'!I47)</f>
        <v>0</v>
      </c>
      <c r="Q41" s="51">
        <f>SUM('[18]ПОЛНАЯ СЕБЕСТОИМОСТЬ ВОДА 2017'!H182)</f>
        <v>0</v>
      </c>
      <c r="R41" s="29">
        <v>0</v>
      </c>
      <c r="S41" s="51">
        <f>SUM('[18]Произв. прогр. Вода (СВОД)'!J47)</f>
        <v>0</v>
      </c>
      <c r="T41" s="51">
        <f>SUM('[18]ПОЛНАЯ СЕБЕСТОИМОСТЬ ВОДА 2017'!I182)</f>
        <v>0</v>
      </c>
      <c r="U41" s="29">
        <v>0</v>
      </c>
      <c r="V41" s="51">
        <f>SUM('[18]Произв. прогр. Вода (СВОД)'!K47)</f>
        <v>0</v>
      </c>
      <c r="W41" s="51">
        <f>SUM('[18]ПОЛНАЯ СЕБЕСТОИМОСТЬ ВОДА 2017'!J182)</f>
        <v>0</v>
      </c>
      <c r="X41" s="29">
        <v>0</v>
      </c>
      <c r="Y41" s="93">
        <f t="shared" si="89"/>
        <v>0</v>
      </c>
      <c r="Z41" s="93">
        <f t="shared" si="89"/>
        <v>0</v>
      </c>
      <c r="AA41" s="93">
        <f t="shared" si="89"/>
        <v>0</v>
      </c>
      <c r="AB41" s="94">
        <f t="shared" si="90"/>
        <v>0</v>
      </c>
      <c r="AC41" s="94" t="e">
        <f t="shared" si="91"/>
        <v>#DIV/0!</v>
      </c>
      <c r="AD41" s="93">
        <f t="shared" si="92"/>
        <v>0</v>
      </c>
      <c r="AE41" s="93">
        <f t="shared" si="93"/>
        <v>0</v>
      </c>
      <c r="AF41" s="93">
        <f t="shared" si="93"/>
        <v>0</v>
      </c>
      <c r="AG41" s="94">
        <f t="shared" si="94"/>
        <v>0</v>
      </c>
      <c r="AH41" s="94" t="e">
        <f t="shared" si="95"/>
        <v>#DIV/0!</v>
      </c>
      <c r="AI41" s="51">
        <f>SUM('[18]Произв. прогр. Вода (СВОД)'!N47)</f>
        <v>0</v>
      </c>
      <c r="AJ41" s="51">
        <f>SUM('[18]ПОЛНАЯ СЕБЕСТОИМОСТЬ ВОДА 2017'!P182)</f>
        <v>0</v>
      </c>
      <c r="AK41" s="29">
        <v>0</v>
      </c>
      <c r="AL41" s="51">
        <f>SUM('[18]Произв. прогр. Вода (СВОД)'!O47)</f>
        <v>0</v>
      </c>
      <c r="AM41" s="51">
        <f>SUM('[18]ПОЛНАЯ СЕБЕСТОИМОСТЬ ВОДА 2017'!Q182)</f>
        <v>0</v>
      </c>
      <c r="AN41" s="29">
        <v>0</v>
      </c>
      <c r="AO41" s="51">
        <f>SUM('[18]Произв. прогр. Вода (СВОД)'!P47)</f>
        <v>0</v>
      </c>
      <c r="AP41" s="51">
        <f>SUM('[18]ПОЛНАЯ СЕБЕСТОИМОСТЬ ВОДА 2017'!R182)</f>
        <v>0</v>
      </c>
      <c r="AQ41" s="29">
        <v>0</v>
      </c>
      <c r="AR41" s="93">
        <f t="shared" si="96"/>
        <v>0</v>
      </c>
      <c r="AS41" s="93">
        <f t="shared" si="96"/>
        <v>0</v>
      </c>
      <c r="AT41" s="93">
        <f t="shared" si="96"/>
        <v>0</v>
      </c>
      <c r="AU41" s="94">
        <f t="shared" si="97"/>
        <v>0</v>
      </c>
      <c r="AV41" s="94" t="e">
        <f t="shared" si="98"/>
        <v>#DIV/0!</v>
      </c>
      <c r="AW41" s="93">
        <f t="shared" si="99"/>
        <v>0</v>
      </c>
      <c r="AX41" s="93">
        <f t="shared" si="100"/>
        <v>0</v>
      </c>
      <c r="AY41" s="93">
        <f t="shared" si="100"/>
        <v>0</v>
      </c>
      <c r="AZ41" s="94">
        <f t="shared" si="101"/>
        <v>0</v>
      </c>
      <c r="BA41" s="94" t="e">
        <f t="shared" si="102"/>
        <v>#DIV/0!</v>
      </c>
      <c r="BB41" s="51">
        <f>SUM('[18]Произв. прогр. Вода (СВОД)'!S47)</f>
        <v>0</v>
      </c>
      <c r="BC41" s="51">
        <f>SUM('[18]ПОЛНАЯ СЕБЕСТОИМОСТЬ ВОДА 2017'!X182)</f>
        <v>0</v>
      </c>
      <c r="BD41" s="29">
        <v>0</v>
      </c>
      <c r="BE41" s="51">
        <f>SUM('[18]Произв. прогр. Вода (СВОД)'!T47)</f>
        <v>0</v>
      </c>
      <c r="BF41" s="51">
        <f>SUM('[18]ПОЛНАЯ СЕБЕСТОИМОСТЬ ВОДА 2017'!Y182)</f>
        <v>0</v>
      </c>
      <c r="BG41" s="29">
        <v>0</v>
      </c>
      <c r="BH41" s="51">
        <f>SUM('[18]Произв. прогр. Вода (СВОД)'!U47)</f>
        <v>0</v>
      </c>
      <c r="BI41" s="51">
        <f>SUM('[18]ПОЛНАЯ СЕБЕСТОИМОСТЬ ВОДА 2017'!Z182)</f>
        <v>0</v>
      </c>
      <c r="BJ41" s="29">
        <v>0</v>
      </c>
      <c r="BK41" s="93">
        <f t="shared" si="103"/>
        <v>0</v>
      </c>
      <c r="BL41" s="93">
        <f t="shared" si="103"/>
        <v>0</v>
      </c>
      <c r="BM41" s="93">
        <f t="shared" si="103"/>
        <v>0</v>
      </c>
      <c r="BN41" s="94">
        <f t="shared" si="104"/>
        <v>0</v>
      </c>
      <c r="BO41" s="94" t="e">
        <f t="shared" si="105"/>
        <v>#DIV/0!</v>
      </c>
      <c r="BP41" s="93">
        <f t="shared" si="106"/>
        <v>0</v>
      </c>
      <c r="BQ41" s="93">
        <f t="shared" si="107"/>
        <v>0</v>
      </c>
      <c r="BR41" s="93">
        <f t="shared" si="107"/>
        <v>0</v>
      </c>
      <c r="BS41" s="94">
        <f t="shared" si="108"/>
        <v>0</v>
      </c>
      <c r="BT41" s="94" t="e">
        <f t="shared" si="109"/>
        <v>#DIV/0!</v>
      </c>
      <c r="BU41" s="84"/>
      <c r="BV41" s="84"/>
      <c r="BW41" s="84"/>
      <c r="BX41" s="84"/>
    </row>
    <row r="42" spans="1:76" ht="18.75">
      <c r="A42" s="107" t="s">
        <v>47</v>
      </c>
      <c r="B42" s="51">
        <f>SUM('[18]Произв. прогр. Вода (СВОД)'!E48)</f>
        <v>44.2264435813983</v>
      </c>
      <c r="C42" s="51">
        <f>SUM('[18]ПОЛНАЯ СЕБЕСТОИМОСТЬ ВОДА 2017'!C183)</f>
        <v>163.24</v>
      </c>
      <c r="D42" s="29">
        <v>79.319999999999993</v>
      </c>
      <c r="E42" s="51">
        <f>SUM('[18]Произв. прогр. Вода (СВОД)'!F48)</f>
        <v>44.2264435813983</v>
      </c>
      <c r="F42" s="51">
        <f>SUM('[18]ПОЛНАЯ СЕБЕСТОИМОСТЬ ВОДА 2017'!D183)</f>
        <v>146.70999999999998</v>
      </c>
      <c r="G42" s="29">
        <v>201.28</v>
      </c>
      <c r="H42" s="51">
        <f>SUM('[18]Произв. прогр. Вода (СВОД)'!G48)</f>
        <v>44.2264435813983</v>
      </c>
      <c r="I42" s="51">
        <f>SUM('[18]ПОЛНАЯ СЕБЕСТОИМОСТЬ ВОДА 2017'!E183)</f>
        <v>100.52</v>
      </c>
      <c r="J42" s="29">
        <v>167.46</v>
      </c>
      <c r="K42" s="93">
        <f t="shared" si="86"/>
        <v>132.67933074419489</v>
      </c>
      <c r="L42" s="93">
        <f t="shared" si="86"/>
        <v>410.46999999999997</v>
      </c>
      <c r="M42" s="93">
        <f t="shared" si="86"/>
        <v>448.06000000000006</v>
      </c>
      <c r="N42" s="94">
        <f t="shared" si="87"/>
        <v>277.79066925580508</v>
      </c>
      <c r="O42" s="94">
        <f t="shared" si="88"/>
        <v>209.36996568921816</v>
      </c>
      <c r="P42" s="51">
        <f>SUM('[18]Произв. прогр. Вода (СВОД)'!I48)</f>
        <v>44.2264435813983</v>
      </c>
      <c r="Q42" s="51">
        <f>SUM('[18]ПОЛНАЯ СЕБЕСТОИМОСТЬ ВОДА 2017'!H183)</f>
        <v>0</v>
      </c>
      <c r="R42" s="29">
        <v>127.63</v>
      </c>
      <c r="S42" s="51">
        <f>SUM('[18]Произв. прогр. Вода (СВОД)'!J48)</f>
        <v>44.2264435813983</v>
      </c>
      <c r="T42" s="51">
        <f>SUM('[18]ПОЛНАЯ СЕБЕСТОИМОСТЬ ВОДА 2017'!I183)</f>
        <v>0</v>
      </c>
      <c r="U42" s="29">
        <v>239.39</v>
      </c>
      <c r="V42" s="51">
        <f>SUM('[18]Произв. прогр. Вода (СВОД)'!K48)</f>
        <v>44.2264435813983</v>
      </c>
      <c r="W42" s="51">
        <f>SUM('[18]ПОЛНАЯ СЕБЕСТОИМОСТЬ ВОДА 2017'!J183)</f>
        <v>0</v>
      </c>
      <c r="X42" s="29">
        <v>208.37</v>
      </c>
      <c r="Y42" s="93">
        <f t="shared" si="89"/>
        <v>132.67933074419489</v>
      </c>
      <c r="Z42" s="93">
        <f t="shared" si="89"/>
        <v>0</v>
      </c>
      <c r="AA42" s="93">
        <f t="shared" si="89"/>
        <v>575.39</v>
      </c>
      <c r="AB42" s="94">
        <f t="shared" si="90"/>
        <v>-132.67933074419489</v>
      </c>
      <c r="AC42" s="94">
        <f t="shared" si="91"/>
        <v>-100</v>
      </c>
      <c r="AD42" s="93">
        <f t="shared" si="92"/>
        <v>265.35866148838977</v>
      </c>
      <c r="AE42" s="93">
        <f t="shared" si="93"/>
        <v>410.46999999999997</v>
      </c>
      <c r="AF42" s="93">
        <f t="shared" si="93"/>
        <v>1023.45</v>
      </c>
      <c r="AG42" s="94">
        <f t="shared" si="94"/>
        <v>145.1113385116102</v>
      </c>
      <c r="AH42" s="94">
        <f t="shared" si="95"/>
        <v>54.684982844609067</v>
      </c>
      <c r="AI42" s="51">
        <f>SUM('[18]Произв. прогр. Вода (СВОД)'!N48)</f>
        <v>44.2264435813983</v>
      </c>
      <c r="AJ42" s="51">
        <f>SUM('[18]ПОЛНАЯ СЕБЕСТОИМОСТЬ ВОДА 2017'!P183)</f>
        <v>0</v>
      </c>
      <c r="AK42" s="29">
        <v>237.36</v>
      </c>
      <c r="AL42" s="51">
        <f>SUM('[18]Произв. прогр. Вода (СВОД)'!O48)</f>
        <v>44.2264435813983</v>
      </c>
      <c r="AM42" s="51">
        <f>SUM('[18]ПОЛНАЯ СЕБЕСТОИМОСТЬ ВОДА 2017'!Q183)</f>
        <v>0</v>
      </c>
      <c r="AN42" s="29">
        <v>259.66000000000003</v>
      </c>
      <c r="AO42" s="51">
        <f>SUM('[18]Произв. прогр. Вода (СВОД)'!P48)</f>
        <v>44.2264435813983</v>
      </c>
      <c r="AP42" s="51">
        <f>SUM('[18]ПОЛНАЯ СЕБЕСТОИМОСТЬ ВОДА 2017'!R183)</f>
        <v>0</v>
      </c>
      <c r="AQ42" s="29">
        <v>123.47</v>
      </c>
      <c r="AR42" s="93">
        <f t="shared" si="96"/>
        <v>132.67933074419489</v>
      </c>
      <c r="AS42" s="93">
        <f t="shared" si="96"/>
        <v>0</v>
      </c>
      <c r="AT42" s="93">
        <f t="shared" si="96"/>
        <v>620.49</v>
      </c>
      <c r="AU42" s="94">
        <f t="shared" si="97"/>
        <v>-132.67933074419489</v>
      </c>
      <c r="AV42" s="94">
        <f t="shared" si="98"/>
        <v>-100</v>
      </c>
      <c r="AW42" s="93">
        <f t="shared" si="99"/>
        <v>398.03799223258466</v>
      </c>
      <c r="AX42" s="93">
        <f t="shared" si="100"/>
        <v>410.46999999999997</v>
      </c>
      <c r="AY42" s="93">
        <f t="shared" si="100"/>
        <v>1643.94</v>
      </c>
      <c r="AZ42" s="94">
        <f t="shared" si="101"/>
        <v>12.432007767415314</v>
      </c>
      <c r="BA42" s="94">
        <f t="shared" si="102"/>
        <v>3.1233218964060465</v>
      </c>
      <c r="BB42" s="51">
        <f>SUM('[18]Произв. прогр. Вода (СВОД)'!S48)</f>
        <v>44.2264435813983</v>
      </c>
      <c r="BC42" s="51">
        <f>SUM('[18]ПОЛНАЯ СЕБЕСТОИМОСТЬ ВОДА 2017'!X183)</f>
        <v>0</v>
      </c>
      <c r="BD42" s="29">
        <v>225.06</v>
      </c>
      <c r="BE42" s="51">
        <f>SUM('[18]Произв. прогр. Вода (СВОД)'!T48)</f>
        <v>44.2264435813983</v>
      </c>
      <c r="BF42" s="51">
        <f>SUM('[18]ПОЛНАЯ СЕБЕСТОИМОСТЬ ВОДА 2017'!Y183)</f>
        <v>0</v>
      </c>
      <c r="BG42" s="29">
        <v>614.41</v>
      </c>
      <c r="BH42" s="51">
        <f>SUM('[18]Произв. прогр. Вода (СВОД)'!U48)</f>
        <v>44.2264435813983</v>
      </c>
      <c r="BI42" s="51">
        <f>SUM('[18]ПОЛНАЯ СЕБЕСТОИМОСТЬ ВОДА 2017'!Z183)</f>
        <v>0</v>
      </c>
      <c r="BJ42" s="29">
        <v>433.25</v>
      </c>
      <c r="BK42" s="93">
        <f t="shared" si="103"/>
        <v>132.67933074419489</v>
      </c>
      <c r="BL42" s="93">
        <f t="shared" si="103"/>
        <v>0</v>
      </c>
      <c r="BM42" s="93">
        <f t="shared" si="103"/>
        <v>1272.72</v>
      </c>
      <c r="BN42" s="94">
        <f t="shared" si="104"/>
        <v>-132.67933074419489</v>
      </c>
      <c r="BO42" s="94">
        <f t="shared" si="105"/>
        <v>-100</v>
      </c>
      <c r="BP42" s="93">
        <f t="shared" si="106"/>
        <v>530.71732297677954</v>
      </c>
      <c r="BQ42" s="93">
        <f t="shared" si="107"/>
        <v>410.46999999999997</v>
      </c>
      <c r="BR42" s="93">
        <f t="shared" si="107"/>
        <v>2916.66</v>
      </c>
      <c r="BS42" s="94">
        <f t="shared" si="108"/>
        <v>-120.24732297677957</v>
      </c>
      <c r="BT42" s="94">
        <f t="shared" si="109"/>
        <v>-22.657508577695467</v>
      </c>
      <c r="BU42" s="84"/>
      <c r="BV42" s="84"/>
      <c r="BW42" s="84"/>
      <c r="BX42" s="84"/>
    </row>
    <row r="43" spans="1:76" ht="18.75">
      <c r="A43" s="107" t="s">
        <v>46</v>
      </c>
      <c r="B43" s="51">
        <f>SUM('[18]Произв. прогр. Вода (СВОД)'!E49)</f>
        <v>617.21498966203001</v>
      </c>
      <c r="C43" s="51">
        <f>SUM('[18]ПОЛНАЯ СЕБЕСТОИМОСТЬ ВОДА 2017'!C184)</f>
        <v>286.25</v>
      </c>
      <c r="D43" s="29">
        <v>543.53</v>
      </c>
      <c r="E43" s="51">
        <f>SUM('[18]Произв. прогр. Вода (СВОД)'!F49)</f>
        <v>617.21498966203001</v>
      </c>
      <c r="F43" s="51">
        <f>SUM('[18]ПОЛНАЯ СЕБЕСТОИМОСТЬ ВОДА 2017'!D184)</f>
        <v>147.15</v>
      </c>
      <c r="G43" s="29">
        <v>740.33</v>
      </c>
      <c r="H43" s="51">
        <f>SUM('[18]Произв. прогр. Вода (СВОД)'!G49)</f>
        <v>617.21498966203001</v>
      </c>
      <c r="I43" s="51">
        <f>SUM('[18]ПОЛНАЯ СЕБЕСТОИМОСТЬ ВОДА 2017'!E184)</f>
        <v>132.66</v>
      </c>
      <c r="J43" s="29">
        <v>216.07</v>
      </c>
      <c r="K43" s="93">
        <f t="shared" si="86"/>
        <v>1851.6449689860901</v>
      </c>
      <c r="L43" s="93">
        <f t="shared" si="86"/>
        <v>566.05999999999995</v>
      </c>
      <c r="M43" s="93">
        <f t="shared" si="86"/>
        <v>1499.93</v>
      </c>
      <c r="N43" s="94">
        <f t="shared" si="87"/>
        <v>-1285.5849689860902</v>
      </c>
      <c r="O43" s="94">
        <f t="shared" si="88"/>
        <v>-69.429344745825716</v>
      </c>
      <c r="P43" s="51">
        <f>SUM('[18]Произв. прогр. Вода (СВОД)'!I49)</f>
        <v>617.21498966203001</v>
      </c>
      <c r="Q43" s="51">
        <f>SUM('[18]ПОЛНАЯ СЕБЕСТОИМОСТЬ ВОДА 2017'!H184)</f>
        <v>0</v>
      </c>
      <c r="R43" s="29">
        <v>1335.88</v>
      </c>
      <c r="S43" s="51">
        <f>SUM('[18]Произв. прогр. Вода (СВОД)'!J49)</f>
        <v>617.21498966203001</v>
      </c>
      <c r="T43" s="51">
        <f>SUM('[18]ПОЛНАЯ СЕБЕСТОИМОСТЬ ВОДА 2017'!I184)</f>
        <v>0</v>
      </c>
      <c r="U43" s="29">
        <v>1467.15</v>
      </c>
      <c r="V43" s="51">
        <f>SUM('[18]Произв. прогр. Вода (СВОД)'!K49)</f>
        <v>617.21498966203001</v>
      </c>
      <c r="W43" s="51">
        <f>SUM('[18]ПОЛНАЯ СЕБЕСТОИМОСТЬ ВОДА 2017'!J184)</f>
        <v>0</v>
      </c>
      <c r="X43" s="29">
        <v>212.25</v>
      </c>
      <c r="Y43" s="93">
        <f t="shared" si="89"/>
        <v>1851.6449689860901</v>
      </c>
      <c r="Z43" s="93">
        <f t="shared" si="89"/>
        <v>0</v>
      </c>
      <c r="AA43" s="93">
        <f t="shared" si="89"/>
        <v>3015.28</v>
      </c>
      <c r="AB43" s="94">
        <f t="shared" si="90"/>
        <v>-1851.6449689860901</v>
      </c>
      <c r="AC43" s="94">
        <f t="shared" si="91"/>
        <v>-100</v>
      </c>
      <c r="AD43" s="93">
        <f t="shared" si="92"/>
        <v>3703.2899379721803</v>
      </c>
      <c r="AE43" s="93">
        <f t="shared" si="93"/>
        <v>566.05999999999995</v>
      </c>
      <c r="AF43" s="93">
        <f t="shared" si="93"/>
        <v>4515.21</v>
      </c>
      <c r="AG43" s="94">
        <f t="shared" si="94"/>
        <v>-3137.2299379721803</v>
      </c>
      <c r="AH43" s="94">
        <f t="shared" si="95"/>
        <v>-84.714672372912858</v>
      </c>
      <c r="AI43" s="51">
        <f>SUM('[18]Произв. прогр. Вода (СВОД)'!N49)</f>
        <v>617.21498966203001</v>
      </c>
      <c r="AJ43" s="51">
        <f>SUM('[18]ПОЛНАЯ СЕБЕСТОИМОСТЬ ВОДА 2017'!P184)</f>
        <v>0</v>
      </c>
      <c r="AK43" s="29">
        <v>1295.25</v>
      </c>
      <c r="AL43" s="51">
        <f>SUM('[18]Произв. прогр. Вода (СВОД)'!O49)</f>
        <v>617.21498966203001</v>
      </c>
      <c r="AM43" s="51">
        <f>SUM('[18]ПОЛНАЯ СЕБЕСТОИМОСТЬ ВОДА 2017'!Q184)</f>
        <v>0</v>
      </c>
      <c r="AN43" s="29">
        <v>688.17</v>
      </c>
      <c r="AO43" s="51">
        <f>SUM('[18]Произв. прогр. Вода (СВОД)'!P49)</f>
        <v>617.21498966203001</v>
      </c>
      <c r="AP43" s="51">
        <f>SUM('[18]ПОЛНАЯ СЕБЕСТОИМОСТЬ ВОДА 2017'!R184)</f>
        <v>0</v>
      </c>
      <c r="AQ43" s="29">
        <v>563.23</v>
      </c>
      <c r="AR43" s="93">
        <f t="shared" si="96"/>
        <v>1851.6449689860901</v>
      </c>
      <c r="AS43" s="93">
        <f t="shared" si="96"/>
        <v>0</v>
      </c>
      <c r="AT43" s="93">
        <f t="shared" si="96"/>
        <v>2546.65</v>
      </c>
      <c r="AU43" s="94">
        <f t="shared" si="97"/>
        <v>-1851.6449689860901</v>
      </c>
      <c r="AV43" s="94">
        <f t="shared" si="98"/>
        <v>-100</v>
      </c>
      <c r="AW43" s="93">
        <f t="shared" si="99"/>
        <v>5554.9349069582704</v>
      </c>
      <c r="AX43" s="93">
        <f t="shared" si="100"/>
        <v>566.05999999999995</v>
      </c>
      <c r="AY43" s="93">
        <f t="shared" si="100"/>
        <v>7061.8600000000006</v>
      </c>
      <c r="AZ43" s="94">
        <f t="shared" si="101"/>
        <v>-4988.87490695827</v>
      </c>
      <c r="BA43" s="94">
        <f t="shared" si="102"/>
        <v>-89.809781581941891</v>
      </c>
      <c r="BB43" s="51">
        <f>SUM('[18]Произв. прогр. Вода (СВОД)'!S49)</f>
        <v>617.21498966203001</v>
      </c>
      <c r="BC43" s="51">
        <f>SUM('[18]ПОЛНАЯ СЕБЕСТОИМОСТЬ ВОДА 2017'!X184)</f>
        <v>0</v>
      </c>
      <c r="BD43" s="29">
        <v>736.93</v>
      </c>
      <c r="BE43" s="51">
        <f>SUM('[18]Произв. прогр. Вода (СВОД)'!T49)</f>
        <v>617.21498966203001</v>
      </c>
      <c r="BF43" s="51">
        <f>SUM('[18]ПОЛНАЯ СЕБЕСТОИМОСТЬ ВОДА 2017'!Y184)</f>
        <v>0</v>
      </c>
      <c r="BG43" s="29">
        <v>855.11</v>
      </c>
      <c r="BH43" s="51">
        <f>SUM('[18]Произв. прогр. Вода (СВОД)'!U49)</f>
        <v>617.21498966203001</v>
      </c>
      <c r="BI43" s="51">
        <f>SUM('[18]ПОЛНАЯ СЕБЕСТОИМОСТЬ ВОДА 2017'!Z184)</f>
        <v>0</v>
      </c>
      <c r="BJ43" s="29">
        <v>223.45</v>
      </c>
      <c r="BK43" s="93">
        <f t="shared" si="103"/>
        <v>1851.6449689860901</v>
      </c>
      <c r="BL43" s="93">
        <f t="shared" si="103"/>
        <v>0</v>
      </c>
      <c r="BM43" s="93">
        <f t="shared" si="103"/>
        <v>1815.49</v>
      </c>
      <c r="BN43" s="94">
        <f t="shared" si="104"/>
        <v>-1851.6449689860901</v>
      </c>
      <c r="BO43" s="94">
        <f t="shared" si="105"/>
        <v>-100</v>
      </c>
      <c r="BP43" s="93">
        <f t="shared" si="106"/>
        <v>7406.5798759443605</v>
      </c>
      <c r="BQ43" s="93">
        <f t="shared" si="107"/>
        <v>566.05999999999995</v>
      </c>
      <c r="BR43" s="93">
        <f t="shared" si="107"/>
        <v>8877.35</v>
      </c>
      <c r="BS43" s="94">
        <f t="shared" si="108"/>
        <v>-6840.519875944361</v>
      </c>
      <c r="BT43" s="94">
        <f t="shared" si="109"/>
        <v>-92.357336186456436</v>
      </c>
      <c r="BU43" s="84"/>
      <c r="BV43" s="84"/>
      <c r="BW43" s="84"/>
      <c r="BX43" s="84"/>
    </row>
    <row r="44" spans="1:76" ht="18.75">
      <c r="A44" s="107" t="s">
        <v>48</v>
      </c>
      <c r="B44" s="51">
        <f>SUM('[18]Произв. прогр. Вода (СВОД)'!E50)</f>
        <v>4071.0691300239259</v>
      </c>
      <c r="C44" s="51">
        <f>SUM('[18]ПОЛНАЯ СЕБЕСТОИМОСТЬ ВОДА 2017'!C185)</f>
        <v>3291.94</v>
      </c>
      <c r="D44" s="29">
        <v>3171.94</v>
      </c>
      <c r="E44" s="51">
        <f>SUM('[18]Произв. прогр. Вода (СВОД)'!F50)</f>
        <v>4071.0691300239259</v>
      </c>
      <c r="F44" s="51">
        <f>SUM('[18]ПОЛНАЯ СЕБЕСТОИМОСТЬ ВОДА 2017'!D185)</f>
        <v>3314.02</v>
      </c>
      <c r="G44" s="29">
        <v>2970.4</v>
      </c>
      <c r="H44" s="51">
        <f>SUM('[18]Произв. прогр. Вода (СВОД)'!G50)</f>
        <v>4071.0691300239259</v>
      </c>
      <c r="I44" s="51">
        <f>SUM('[18]ПОЛНАЯ СЕБЕСТОИМОСТЬ ВОДА 2017'!E185)</f>
        <v>3777.0499999999997</v>
      </c>
      <c r="J44" s="29">
        <v>3443.02</v>
      </c>
      <c r="K44" s="93">
        <f t="shared" si="86"/>
        <v>12213.207390071777</v>
      </c>
      <c r="L44" s="93">
        <f t="shared" si="86"/>
        <v>10383.01</v>
      </c>
      <c r="M44" s="93">
        <f t="shared" si="86"/>
        <v>9585.36</v>
      </c>
      <c r="N44" s="94">
        <f t="shared" si="87"/>
        <v>-1830.1973900717767</v>
      </c>
      <c r="O44" s="94">
        <f t="shared" si="88"/>
        <v>-14.985395167853779</v>
      </c>
      <c r="P44" s="51">
        <f>SUM('[18]Произв. прогр. Вода (СВОД)'!I50)</f>
        <v>4071.0691300239259</v>
      </c>
      <c r="Q44" s="51">
        <f>SUM('[18]ПОЛНАЯ СЕБЕСТОИМОСТЬ ВОДА 2017'!H185)</f>
        <v>0</v>
      </c>
      <c r="R44" s="29">
        <v>3597.76</v>
      </c>
      <c r="S44" s="51">
        <f>SUM('[18]Произв. прогр. Вода (СВОД)'!J50)</f>
        <v>4071.0691300239259</v>
      </c>
      <c r="T44" s="51">
        <f>SUM('[18]ПОЛНАЯ СЕБЕСТОИМОСТЬ ВОДА 2017'!I185)</f>
        <v>0</v>
      </c>
      <c r="U44" s="29">
        <v>3301</v>
      </c>
      <c r="V44" s="51">
        <f>SUM('[18]Произв. прогр. Вода (СВОД)'!K50)</f>
        <v>4071.0691300239259</v>
      </c>
      <c r="W44" s="51">
        <f>SUM('[18]ПОЛНАЯ СЕБЕСТОИМОСТЬ ВОДА 2017'!J185)</f>
        <v>0</v>
      </c>
      <c r="X44" s="29">
        <v>3742.34</v>
      </c>
      <c r="Y44" s="93">
        <f t="shared" si="89"/>
        <v>12213.207390071777</v>
      </c>
      <c r="Z44" s="93">
        <f t="shared" si="89"/>
        <v>0</v>
      </c>
      <c r="AA44" s="93">
        <f t="shared" si="89"/>
        <v>10641.1</v>
      </c>
      <c r="AB44" s="94">
        <f t="shared" si="90"/>
        <v>-12213.207390071777</v>
      </c>
      <c r="AC44" s="94">
        <f t="shared" si="91"/>
        <v>-100</v>
      </c>
      <c r="AD44" s="93">
        <f t="shared" si="92"/>
        <v>24426.414780143554</v>
      </c>
      <c r="AE44" s="93">
        <f t="shared" si="93"/>
        <v>10383.01</v>
      </c>
      <c r="AF44" s="93">
        <f t="shared" si="93"/>
        <v>20226.46</v>
      </c>
      <c r="AG44" s="94">
        <f t="shared" si="94"/>
        <v>-14043.404780143554</v>
      </c>
      <c r="AH44" s="94">
        <f t="shared" si="95"/>
        <v>-57.492697583926891</v>
      </c>
      <c r="AI44" s="51">
        <f>SUM('[18]Произв. прогр. Вода (СВОД)'!N50)</f>
        <v>4316.5545985643676</v>
      </c>
      <c r="AJ44" s="51">
        <f>SUM('[18]ПОЛНАЯ СЕБЕСТОИМОСТЬ ВОДА 2017'!P185)</f>
        <v>0</v>
      </c>
      <c r="AK44" s="29">
        <v>3735.7</v>
      </c>
      <c r="AL44" s="51">
        <f>SUM('[18]Произв. прогр. Вода (СВОД)'!O50)</f>
        <v>4316.5545985643676</v>
      </c>
      <c r="AM44" s="51">
        <f>SUM('[18]ПОЛНАЯ СЕБЕСТОИМОСТЬ ВОДА 2017'!Q185)</f>
        <v>0</v>
      </c>
      <c r="AN44" s="29">
        <v>3845.39</v>
      </c>
      <c r="AO44" s="51">
        <f>SUM('[18]Произв. прогр. Вода (СВОД)'!P50)</f>
        <v>4316.5545985643676</v>
      </c>
      <c r="AP44" s="51">
        <f>SUM('[18]ПОЛНАЯ СЕБЕСТОИМОСТЬ ВОДА 2017'!R185)</f>
        <v>0</v>
      </c>
      <c r="AQ44" s="29">
        <v>3557.45</v>
      </c>
      <c r="AR44" s="93">
        <f t="shared" si="96"/>
        <v>12949.663795693103</v>
      </c>
      <c r="AS44" s="93">
        <f t="shared" si="96"/>
        <v>0</v>
      </c>
      <c r="AT44" s="93">
        <f t="shared" si="96"/>
        <v>11138.54</v>
      </c>
      <c r="AU44" s="94">
        <f t="shared" si="97"/>
        <v>-12949.663795693103</v>
      </c>
      <c r="AV44" s="94">
        <f t="shared" si="98"/>
        <v>-100</v>
      </c>
      <c r="AW44" s="93">
        <f t="shared" si="99"/>
        <v>37376.078575836655</v>
      </c>
      <c r="AX44" s="93">
        <f t="shared" si="100"/>
        <v>10383.01</v>
      </c>
      <c r="AY44" s="93">
        <f t="shared" si="100"/>
        <v>31365</v>
      </c>
      <c r="AZ44" s="94">
        <f t="shared" si="101"/>
        <v>-26993.068575836653</v>
      </c>
      <c r="BA44" s="94">
        <f t="shared" si="102"/>
        <v>-72.220172913718841</v>
      </c>
      <c r="BB44" s="51">
        <f>SUM('[18]Произв. прогр. Вода (СВОД)'!S50)</f>
        <v>4316.5545985643676</v>
      </c>
      <c r="BC44" s="51">
        <f>SUM('[18]ПОЛНАЯ СЕБЕСТОИМОСТЬ ВОДА 2017'!X185)</f>
        <v>0</v>
      </c>
      <c r="BD44" s="29">
        <v>3259.16</v>
      </c>
      <c r="BE44" s="51">
        <f>SUM('[18]Произв. прогр. Вода (СВОД)'!T50)</f>
        <v>4316.5545985643676</v>
      </c>
      <c r="BF44" s="51">
        <f>SUM('[18]ПОЛНАЯ СЕБЕСТОИМОСТЬ ВОДА 2017'!Y185)</f>
        <v>0</v>
      </c>
      <c r="BG44" s="29">
        <v>3449.57</v>
      </c>
      <c r="BH44" s="51">
        <f>SUM('[18]Произв. прогр. Вода (СВОД)'!U50)</f>
        <v>4316.5545985643676</v>
      </c>
      <c r="BI44" s="51">
        <f>SUM('[18]ПОЛНАЯ СЕБЕСТОИМОСТЬ ВОДА 2017'!Z185)</f>
        <v>0</v>
      </c>
      <c r="BJ44" s="29">
        <v>3329.17</v>
      </c>
      <c r="BK44" s="93">
        <f t="shared" si="103"/>
        <v>12949.663795693103</v>
      </c>
      <c r="BL44" s="93">
        <f t="shared" si="103"/>
        <v>0</v>
      </c>
      <c r="BM44" s="93">
        <f t="shared" si="103"/>
        <v>10037.9</v>
      </c>
      <c r="BN44" s="94">
        <f t="shared" si="104"/>
        <v>-12949.663795693103</v>
      </c>
      <c r="BO44" s="94">
        <f t="shared" si="105"/>
        <v>-100</v>
      </c>
      <c r="BP44" s="93">
        <f t="shared" si="106"/>
        <v>50325.742371529755</v>
      </c>
      <c r="BQ44" s="93">
        <f t="shared" si="107"/>
        <v>10383.01</v>
      </c>
      <c r="BR44" s="93">
        <f t="shared" si="107"/>
        <v>41402.9</v>
      </c>
      <c r="BS44" s="94">
        <f t="shared" si="108"/>
        <v>-39942.732371529753</v>
      </c>
      <c r="BT44" s="94">
        <f t="shared" si="109"/>
        <v>-79.368391779802394</v>
      </c>
      <c r="BU44" s="84"/>
      <c r="BV44" s="84"/>
      <c r="BW44" s="84"/>
      <c r="BX44" s="84"/>
    </row>
    <row r="45" spans="1:76" ht="18.75">
      <c r="A45" s="107" t="s">
        <v>102</v>
      </c>
      <c r="B45" s="51">
        <f>SUM('[18]Произв. прогр. Вода (СВОД)'!E51)</f>
        <v>1219.401086400602</v>
      </c>
      <c r="C45" s="51">
        <f>SUM('[18]ПОЛНАЯ СЕБЕСТОИМОСТЬ ВОДА 2017'!C186)</f>
        <v>991.65</v>
      </c>
      <c r="D45" s="29">
        <v>956.36</v>
      </c>
      <c r="E45" s="51">
        <f>SUM('[18]Произв. прогр. Вода (СВОД)'!F51)</f>
        <v>1219.401086400602</v>
      </c>
      <c r="F45" s="51">
        <f>SUM('[18]ПОЛНАЯ СЕБЕСТОИМОСТЬ ВОДА 2017'!D186)</f>
        <v>994.56999999999994</v>
      </c>
      <c r="G45" s="29">
        <v>896.4</v>
      </c>
      <c r="H45" s="51">
        <f>SUM('[18]Произв. прогр. Вода (СВОД)'!G51)</f>
        <v>1219.401086400602</v>
      </c>
      <c r="I45" s="51">
        <f>SUM('[18]ПОЛНАЯ СЕБЕСТОИМОСТЬ ВОДА 2017'!E186)</f>
        <v>1122.23</v>
      </c>
      <c r="J45" s="29">
        <v>1031.51</v>
      </c>
      <c r="K45" s="93">
        <f t="shared" si="86"/>
        <v>3658.2032592018058</v>
      </c>
      <c r="L45" s="93">
        <f t="shared" si="86"/>
        <v>3108.45</v>
      </c>
      <c r="M45" s="93">
        <f t="shared" si="86"/>
        <v>2884.27</v>
      </c>
      <c r="N45" s="94">
        <f t="shared" si="87"/>
        <v>-549.75325920180603</v>
      </c>
      <c r="O45" s="94">
        <f t="shared" si="88"/>
        <v>-15.027958269376162</v>
      </c>
      <c r="P45" s="51">
        <f>SUM('[18]Произв. прогр. Вода (СВОД)'!I51)</f>
        <v>1219.401086400602</v>
      </c>
      <c r="Q45" s="51">
        <f>SUM('[18]ПОЛНАЯ СЕБЕСТОИМОСТЬ ВОДА 2017'!H186)</f>
        <v>0</v>
      </c>
      <c r="R45" s="29">
        <v>1074.24</v>
      </c>
      <c r="S45" s="51">
        <f>SUM('[18]Произв. прогр. Вода (СВОД)'!J51)</f>
        <v>1219.401086400602</v>
      </c>
      <c r="T45" s="51">
        <f>SUM('[18]ПОЛНАЯ СЕБЕСТОИМОСТЬ ВОДА 2017'!I186)</f>
        <v>0</v>
      </c>
      <c r="U45" s="29">
        <v>992.22</v>
      </c>
      <c r="V45" s="51">
        <f>SUM('[18]Произв. прогр. Вода (СВОД)'!K51)</f>
        <v>1219.401086400602</v>
      </c>
      <c r="W45" s="51">
        <f>SUM('[18]ПОЛНАЯ СЕБЕСТОИМОСТЬ ВОДА 2017'!J186)</f>
        <v>0</v>
      </c>
      <c r="X45" s="29">
        <v>1114.1500000000001</v>
      </c>
      <c r="Y45" s="93">
        <f t="shared" si="89"/>
        <v>3658.2032592018058</v>
      </c>
      <c r="Z45" s="93">
        <f t="shared" si="89"/>
        <v>0</v>
      </c>
      <c r="AA45" s="93">
        <f t="shared" si="89"/>
        <v>3180.61</v>
      </c>
      <c r="AB45" s="94">
        <f t="shared" si="90"/>
        <v>-3658.2032592018058</v>
      </c>
      <c r="AC45" s="94">
        <f t="shared" si="91"/>
        <v>-100</v>
      </c>
      <c r="AD45" s="93">
        <f t="shared" si="92"/>
        <v>7316.4065184036117</v>
      </c>
      <c r="AE45" s="93">
        <f t="shared" si="93"/>
        <v>3108.45</v>
      </c>
      <c r="AF45" s="93">
        <f t="shared" si="93"/>
        <v>6064.88</v>
      </c>
      <c r="AG45" s="94">
        <f t="shared" si="94"/>
        <v>-4207.9565184036119</v>
      </c>
      <c r="AH45" s="94">
        <f t="shared" si="95"/>
        <v>-57.513979134688078</v>
      </c>
      <c r="AI45" s="51">
        <f>SUM('[18]Произв. прогр. Вода (СВОД)'!N51)</f>
        <v>1292.9309719105581</v>
      </c>
      <c r="AJ45" s="51">
        <f>SUM('[18]ПОЛНАЯ СЕБЕСТОИМОСТЬ ВОДА 2017'!P186)</f>
        <v>0</v>
      </c>
      <c r="AK45" s="29">
        <v>1118.98</v>
      </c>
      <c r="AL45" s="51">
        <f>SUM('[18]Произв. прогр. Вода (СВОД)'!O51)</f>
        <v>1292.9309719105581</v>
      </c>
      <c r="AM45" s="51">
        <f>SUM('[18]ПОЛНАЯ СЕБЕСТОИМОСТЬ ВОДА 2017'!Q186)</f>
        <v>0</v>
      </c>
      <c r="AN45" s="29">
        <v>1134.68</v>
      </c>
      <c r="AO45" s="51">
        <f>SUM('[18]Произв. прогр. Вода (СВОД)'!P51)</f>
        <v>1292.9309719105581</v>
      </c>
      <c r="AP45" s="51">
        <f>SUM('[18]ПОЛНАЯ СЕБЕСТОИМОСТЬ ВОДА 2017'!R186)</f>
        <v>0</v>
      </c>
      <c r="AQ45" s="29">
        <v>1058.3900000000001</v>
      </c>
      <c r="AR45" s="93">
        <f t="shared" si="96"/>
        <v>3878.7929157316744</v>
      </c>
      <c r="AS45" s="93">
        <f t="shared" si="96"/>
        <v>0</v>
      </c>
      <c r="AT45" s="93">
        <f t="shared" si="96"/>
        <v>3312.05</v>
      </c>
      <c r="AU45" s="94">
        <f t="shared" si="97"/>
        <v>-3878.7929157316744</v>
      </c>
      <c r="AV45" s="94">
        <f t="shared" si="98"/>
        <v>-100</v>
      </c>
      <c r="AW45" s="93">
        <f t="shared" si="99"/>
        <v>11195.199434135286</v>
      </c>
      <c r="AX45" s="93">
        <f t="shared" si="100"/>
        <v>3108.45</v>
      </c>
      <c r="AY45" s="93">
        <f t="shared" si="100"/>
        <v>9376.93</v>
      </c>
      <c r="AZ45" s="94">
        <f t="shared" si="101"/>
        <v>-8086.7494341352858</v>
      </c>
      <c r="BA45" s="94">
        <f t="shared" si="102"/>
        <v>-72.23408106047647</v>
      </c>
      <c r="BB45" s="51">
        <f>SUM('[18]Произв. прогр. Вода (СВОД)'!S51)</f>
        <v>1292.9309719105581</v>
      </c>
      <c r="BC45" s="51">
        <f>SUM('[18]ПОЛНАЯ СЕБЕСТОИМОСТЬ ВОДА 2017'!X186)</f>
        <v>0</v>
      </c>
      <c r="BD45" s="29">
        <v>976.19</v>
      </c>
      <c r="BE45" s="51">
        <f>SUM('[18]Произв. прогр. Вода (СВОД)'!T51)</f>
        <v>1292.9309719105581</v>
      </c>
      <c r="BF45" s="51">
        <f>SUM('[18]ПОЛНАЯ СЕБЕСТОИМОСТЬ ВОДА 2017'!Y186)</f>
        <v>0</v>
      </c>
      <c r="BG45" s="29">
        <v>1041.67</v>
      </c>
      <c r="BH45" s="51">
        <f>SUM('[18]Произв. прогр. Вода (СВОД)'!U51)</f>
        <v>1292.9309719105581</v>
      </c>
      <c r="BI45" s="51">
        <f>SUM('[18]ПОЛНАЯ СЕБЕСТОИМОСТЬ ВОДА 2017'!Z186)</f>
        <v>0</v>
      </c>
      <c r="BJ45" s="29">
        <v>1019.59</v>
      </c>
      <c r="BK45" s="93">
        <f t="shared" si="103"/>
        <v>3878.7929157316744</v>
      </c>
      <c r="BL45" s="93">
        <f t="shared" si="103"/>
        <v>0</v>
      </c>
      <c r="BM45" s="93">
        <f t="shared" si="103"/>
        <v>3037.4500000000003</v>
      </c>
      <c r="BN45" s="94">
        <f t="shared" si="104"/>
        <v>-3878.7929157316744</v>
      </c>
      <c r="BO45" s="94">
        <f t="shared" si="105"/>
        <v>-100</v>
      </c>
      <c r="BP45" s="93">
        <f t="shared" si="106"/>
        <v>15073.99234986696</v>
      </c>
      <c r="BQ45" s="93">
        <f t="shared" si="107"/>
        <v>3108.45</v>
      </c>
      <c r="BR45" s="93">
        <f t="shared" si="107"/>
        <v>12414.380000000001</v>
      </c>
      <c r="BS45" s="94">
        <f t="shared" si="108"/>
        <v>-11965.542349866959</v>
      </c>
      <c r="BT45" s="94">
        <f t="shared" si="109"/>
        <v>-79.378721125412838</v>
      </c>
      <c r="BU45" s="84"/>
      <c r="BV45" s="84"/>
      <c r="BW45" s="84"/>
      <c r="BX45" s="84"/>
    </row>
    <row r="46" spans="1:76" ht="18.75">
      <c r="A46" s="108" t="s">
        <v>50</v>
      </c>
      <c r="B46" s="53">
        <f>SUM('[18]Произв. прогр. Вода (СВОД)'!E52)</f>
        <v>0.29952846474838307</v>
      </c>
      <c r="C46" s="53">
        <f>SUM('[18]ПОЛНАЯ СЕБЕСТОИМОСТЬ ВОДА 2017'!C187)</f>
        <v>0.30123574548746329</v>
      </c>
      <c r="D46" s="53">
        <f t="shared" ref="D46:BR46" si="110">SUM(D45/D44)</f>
        <v>0.30150633366331014</v>
      </c>
      <c r="E46" s="53">
        <f>SUM('[18]Произв. прогр. Вода (СВОД)'!F52)</f>
        <v>0.29952846474838307</v>
      </c>
      <c r="F46" s="53">
        <f>SUM('[18]ПОЛНАЯ СЕБЕСТОИМОСТЬ ВОДА 2017'!D187)</f>
        <v>0.30010983639205557</v>
      </c>
      <c r="G46" s="53">
        <f t="shared" si="110"/>
        <v>0.3017775383786695</v>
      </c>
      <c r="H46" s="53">
        <f>SUM('[18]Произв. прогр. Вода (СВОД)'!G52)</f>
        <v>0.29952846474838307</v>
      </c>
      <c r="I46" s="53">
        <f>SUM('[18]ПОЛНАЯ СЕБЕСТОИМОСТЬ ВОДА 2017'!E187)</f>
        <v>0.29711812128512993</v>
      </c>
      <c r="J46" s="53">
        <f t="shared" si="110"/>
        <v>0.29959454200091779</v>
      </c>
      <c r="K46" s="54">
        <f t="shared" si="110"/>
        <v>0.29952846474838307</v>
      </c>
      <c r="L46" s="54">
        <f t="shared" si="110"/>
        <v>0.29937850392130988</v>
      </c>
      <c r="M46" s="54">
        <f t="shared" si="110"/>
        <v>0.30090366976305533</v>
      </c>
      <c r="N46" s="44">
        <f t="shared" si="87"/>
        <v>-1.4996082707319225E-4</v>
      </c>
      <c r="O46" s="44">
        <f t="shared" si="88"/>
        <v>-5.0065634729963268E-2</v>
      </c>
      <c r="P46" s="53">
        <f>SUM('[18]Произв. прогр. Вода (СВОД)'!I52)</f>
        <v>0.29952846474838307</v>
      </c>
      <c r="Q46" s="53" t="e">
        <f>SUM('[18]ПОЛНАЯ СЕБЕСТОИМОСТЬ ВОДА 2017'!H187)</f>
        <v>#DIV/0!</v>
      </c>
      <c r="R46" s="53">
        <f t="shared" si="110"/>
        <v>0.29858578671173175</v>
      </c>
      <c r="S46" s="53">
        <f>SUM('[18]Произв. прогр. Вода (СВОД)'!J52)</f>
        <v>0.29952846474838307</v>
      </c>
      <c r="T46" s="53" t="e">
        <f>SUM('[18]ПОЛНАЯ СЕБЕСТОИМОСТЬ ВОДА 2017'!I187)</f>
        <v>#DIV/0!</v>
      </c>
      <c r="U46" s="53">
        <f t="shared" si="110"/>
        <v>0.3005816419266889</v>
      </c>
      <c r="V46" s="53">
        <f>SUM('[18]Произв. прогр. Вода (СВОД)'!K52)</f>
        <v>0.29952846474838307</v>
      </c>
      <c r="W46" s="53" t="e">
        <f>SUM('[18]ПОЛНАЯ СЕБЕСТОИМОСТЬ ВОДА 2017'!J187)</f>
        <v>#DIV/0!</v>
      </c>
      <c r="X46" s="53">
        <f t="shared" si="110"/>
        <v>0.29771479876227175</v>
      </c>
      <c r="Y46" s="54">
        <f t="shared" si="110"/>
        <v>0.29952846474838307</v>
      </c>
      <c r="Z46" s="54" t="e">
        <f t="shared" si="110"/>
        <v>#DIV/0!</v>
      </c>
      <c r="AA46" s="54">
        <f t="shared" si="110"/>
        <v>0.29889861010609803</v>
      </c>
      <c r="AB46" s="44" t="e">
        <f t="shared" si="90"/>
        <v>#DIV/0!</v>
      </c>
      <c r="AC46" s="44" t="e">
        <f t="shared" si="91"/>
        <v>#DIV/0!</v>
      </c>
      <c r="AD46" s="54">
        <f t="shared" si="110"/>
        <v>0.29952846474838307</v>
      </c>
      <c r="AE46" s="54">
        <f t="shared" si="110"/>
        <v>0.29937850392130988</v>
      </c>
      <c r="AF46" s="54">
        <f t="shared" si="110"/>
        <v>0.29984881190282436</v>
      </c>
      <c r="AG46" s="44">
        <f t="shared" si="94"/>
        <v>-1.4996082707319225E-4</v>
      </c>
      <c r="AH46" s="44">
        <f t="shared" si="95"/>
        <v>-5.0065634729963268E-2</v>
      </c>
      <c r="AI46" s="53">
        <f>SUM('[18]Произв. прогр. Вода (СВОД)'!N52)</f>
        <v>0.29952846474838307</v>
      </c>
      <c r="AJ46" s="53" t="e">
        <f>SUM('[18]ПОЛНАЯ СЕБЕСТОИМОСТЬ ВОДА 2017'!P187)</f>
        <v>#DIV/0!</v>
      </c>
      <c r="AK46" s="53">
        <f t="shared" si="110"/>
        <v>0.2995369007147255</v>
      </c>
      <c r="AL46" s="53">
        <f>SUM('[18]Произв. прогр. Вода (СВОД)'!O52)</f>
        <v>0.29952846474838307</v>
      </c>
      <c r="AM46" s="53" t="e">
        <f>SUM('[18]ПОЛНАЯ СЕБЕСТОИМОСТЬ ВОДА 2017'!Q187)</f>
        <v>#DIV/0!</v>
      </c>
      <c r="AN46" s="53">
        <f t="shared" si="110"/>
        <v>0.29507540197483223</v>
      </c>
      <c r="AO46" s="53">
        <f>SUM('[18]Произв. прогр. Вода (СВОД)'!P52)</f>
        <v>0.29952846474838307</v>
      </c>
      <c r="AP46" s="53" t="e">
        <f>SUM('[18]ПОЛНАЯ СЕБЕСТОИМОСТЬ ВОДА 2017'!R187)</f>
        <v>#DIV/0!</v>
      </c>
      <c r="AQ46" s="53">
        <f t="shared" si="110"/>
        <v>0.29751366849850319</v>
      </c>
      <c r="AR46" s="54">
        <f t="shared" si="110"/>
        <v>0.29952846474838307</v>
      </c>
      <c r="AS46" s="54" t="e">
        <f t="shared" si="110"/>
        <v>#DIV/0!</v>
      </c>
      <c r="AT46" s="54">
        <f t="shared" si="110"/>
        <v>0.29735046065283244</v>
      </c>
      <c r="AU46" s="44" t="e">
        <f t="shared" si="97"/>
        <v>#DIV/0!</v>
      </c>
      <c r="AV46" s="44" t="e">
        <f t="shared" si="98"/>
        <v>#DIV/0!</v>
      </c>
      <c r="AW46" s="54">
        <f t="shared" si="110"/>
        <v>0.29952846474838307</v>
      </c>
      <c r="AX46" s="54">
        <f t="shared" si="110"/>
        <v>0.29937850392130988</v>
      </c>
      <c r="AY46" s="54">
        <f t="shared" si="110"/>
        <v>0.2989615813805197</v>
      </c>
      <c r="AZ46" s="44">
        <f t="shared" si="101"/>
        <v>-1.4996082707319225E-4</v>
      </c>
      <c r="BA46" s="44">
        <f t="shared" si="102"/>
        <v>-5.0065634729963268E-2</v>
      </c>
      <c r="BB46" s="53">
        <f>SUM('[18]Произв. прогр. Вода (СВОД)'!S52)</f>
        <v>0.29952846474838307</v>
      </c>
      <c r="BC46" s="53" t="e">
        <f>SUM('[18]ПОЛНАЯ СЕБЕСТОИМОСТЬ ВОДА 2017'!X187)</f>
        <v>#DIV/0!</v>
      </c>
      <c r="BD46" s="53">
        <f t="shared" si="110"/>
        <v>0.29952196271431908</v>
      </c>
      <c r="BE46" s="53">
        <f>SUM('[18]Произв. прогр. Вода (СВОД)'!T52)</f>
        <v>0.29952846474838307</v>
      </c>
      <c r="BF46" s="53" t="e">
        <f>SUM('[18]ПОЛНАЯ СЕБЕСТОИМОСТЬ ВОДА 2017'!Y187)</f>
        <v>#DIV/0!</v>
      </c>
      <c r="BG46" s="53">
        <f t="shared" si="110"/>
        <v>0.30197097029484837</v>
      </c>
      <c r="BH46" s="53">
        <f>SUM('[18]Произв. прогр. Вода (СВОД)'!U52)</f>
        <v>0.29952846474838307</v>
      </c>
      <c r="BI46" s="53" t="e">
        <f>SUM('[18]ПОЛНАЯ СЕБЕСТОИМОСТЬ ВОДА 2017'!Z187)</f>
        <v>#DIV/0!</v>
      </c>
      <c r="BJ46" s="53">
        <f t="shared" si="110"/>
        <v>0.30625951813815455</v>
      </c>
      <c r="BK46" s="54">
        <f t="shared" si="110"/>
        <v>0.29952846474838307</v>
      </c>
      <c r="BL46" s="54" t="e">
        <f t="shared" si="110"/>
        <v>#DIV/0!</v>
      </c>
      <c r="BM46" s="54">
        <f t="shared" si="110"/>
        <v>0.30259815300012954</v>
      </c>
      <c r="BN46" s="44" t="e">
        <f t="shared" si="104"/>
        <v>#DIV/0!</v>
      </c>
      <c r="BO46" s="44" t="e">
        <f t="shared" si="105"/>
        <v>#DIV/0!</v>
      </c>
      <c r="BP46" s="54">
        <f t="shared" si="110"/>
        <v>0.29952846474838307</v>
      </c>
      <c r="BQ46" s="54">
        <f t="shared" si="110"/>
        <v>0.29937850392130988</v>
      </c>
      <c r="BR46" s="54">
        <f t="shared" si="110"/>
        <v>0.29984324769520976</v>
      </c>
      <c r="BS46" s="44">
        <f t="shared" si="108"/>
        <v>-1.4996082707319225E-4</v>
      </c>
      <c r="BT46" s="44">
        <f t="shared" si="109"/>
        <v>-5.0065634729963268E-2</v>
      </c>
      <c r="BU46" s="84"/>
      <c r="BV46" s="84"/>
      <c r="BW46" s="84"/>
      <c r="BX46" s="84"/>
    </row>
    <row r="47" spans="1:76" ht="18.75">
      <c r="A47" s="107" t="s">
        <v>51</v>
      </c>
      <c r="B47" s="109">
        <f>SUM('[18]Произв. прогр. Вода (СВОД)'!E53)</f>
        <v>1956.1587320419364</v>
      </c>
      <c r="C47" s="109">
        <f>SUM('[18]ПОЛНАЯ СЕБЕСТОИМОСТЬ ВОДА 2017'!C188)</f>
        <v>2392.38</v>
      </c>
      <c r="D47" s="110">
        <f>SUM(D48:D51)</f>
        <v>1853.1599999999999</v>
      </c>
      <c r="E47" s="109">
        <f>SUM('[18]Произв. прогр. Вода (СВОД)'!F53)</f>
        <v>1859.2014602321169</v>
      </c>
      <c r="F47" s="109">
        <f>SUM('[18]ПОЛНАЯ СЕБЕСТОИМОСТЬ ВОДА 2017'!D188)</f>
        <v>1828.22</v>
      </c>
      <c r="G47" s="110">
        <f>SUM(G48:G51)</f>
        <v>1493.01</v>
      </c>
      <c r="H47" s="109">
        <f>SUM('[18]Произв. прогр. Вода (СВОД)'!G53)</f>
        <v>1817.2116475469747</v>
      </c>
      <c r="I47" s="109">
        <f>SUM('[18]ПОЛНАЯ СЕБЕСТОИМОСТЬ ВОДА 2017'!E188)</f>
        <v>1683.0900000000001</v>
      </c>
      <c r="J47" s="110">
        <f>SUM(J48:J51)</f>
        <v>1569.85</v>
      </c>
      <c r="K47" s="111">
        <f t="shared" ref="K47:M70" si="111">SUM(B47+E47+H47)</f>
        <v>5632.5718398210283</v>
      </c>
      <c r="L47" s="111">
        <f t="shared" si="111"/>
        <v>5903.6900000000005</v>
      </c>
      <c r="M47" s="111">
        <f t="shared" si="111"/>
        <v>4916.0200000000004</v>
      </c>
      <c r="N47" s="31">
        <f t="shared" si="87"/>
        <v>271.11816017897218</v>
      </c>
      <c r="O47" s="31">
        <f t="shared" si="88"/>
        <v>4.8133990633235628</v>
      </c>
      <c r="P47" s="109">
        <f>SUM('[18]Произв. прогр. Вода (СВОД)'!I53)</f>
        <v>1671.0170626237189</v>
      </c>
      <c r="Q47" s="109">
        <f>SUM('[18]ПОЛНАЯ СЕБЕСТОИМОСТЬ ВОДА 2017'!H188)</f>
        <v>0</v>
      </c>
      <c r="R47" s="110">
        <f>SUM(R48:R51)</f>
        <v>1441.72</v>
      </c>
      <c r="S47" s="109">
        <f>SUM('[18]Произв. прогр. Вода (СВОД)'!J53)</f>
        <v>1379.3831637844823</v>
      </c>
      <c r="T47" s="109">
        <f>SUM('[18]ПОЛНАЯ СЕБЕСТОИМОСТЬ ВОДА 2017'!I188)</f>
        <v>0</v>
      </c>
      <c r="U47" s="110">
        <v>1215.42</v>
      </c>
      <c r="V47" s="109">
        <f>SUM('[18]Произв. прогр. Вода (СВОД)'!K53)</f>
        <v>1292.3381439109739</v>
      </c>
      <c r="W47" s="109">
        <f>SUM('[18]ПОЛНАЯ СЕБЕСТОИМОСТЬ ВОДА 2017'!J188)</f>
        <v>0</v>
      </c>
      <c r="X47" s="110">
        <f>SUM(X48:X51)</f>
        <v>1365.73</v>
      </c>
      <c r="Y47" s="111">
        <f t="shared" ref="Y47:AA66" si="112">SUM(P47+S47+V47)</f>
        <v>4342.7383703191754</v>
      </c>
      <c r="Z47" s="111">
        <f t="shared" si="112"/>
        <v>0</v>
      </c>
      <c r="AA47" s="111">
        <f t="shared" si="112"/>
        <v>4022.8700000000003</v>
      </c>
      <c r="AB47" s="31">
        <f t="shared" si="90"/>
        <v>-4342.7383703191754</v>
      </c>
      <c r="AC47" s="31">
        <f t="shared" si="91"/>
        <v>-100</v>
      </c>
      <c r="AD47" s="111">
        <f t="shared" ref="AD47:AF66" si="113">SUM(K47+Y47)</f>
        <v>9975.3102101402037</v>
      </c>
      <c r="AE47" s="111">
        <f t="shared" si="113"/>
        <v>5903.6900000000005</v>
      </c>
      <c r="AF47" s="111">
        <f t="shared" si="113"/>
        <v>8938.8900000000012</v>
      </c>
      <c r="AG47" s="31">
        <f t="shared" si="94"/>
        <v>-4071.6202101402032</v>
      </c>
      <c r="AH47" s="31">
        <f t="shared" si="95"/>
        <v>-40.81697836325209</v>
      </c>
      <c r="AI47" s="109">
        <f>SUM('[18]Произв. прогр. Вода (СВОД)'!N53)</f>
        <v>1345.1914518890169</v>
      </c>
      <c r="AJ47" s="109">
        <f>SUM('[18]ПОЛНАЯ СЕБЕСТОИМОСТЬ ВОДА 2017'!P188)</f>
        <v>0</v>
      </c>
      <c r="AK47" s="110">
        <f>SUM(AK48:AK51)</f>
        <v>1517.4299999999998</v>
      </c>
      <c r="AL47" s="109">
        <f>SUM('[18]Произв. прогр. Вода (СВОД)'!O53)</f>
        <v>1343.9281250874378</v>
      </c>
      <c r="AM47" s="109">
        <f>SUM('[18]ПОЛНАЯ СЕБЕСТОИМОСТЬ ВОДА 2017'!Q188)</f>
        <v>0</v>
      </c>
      <c r="AN47" s="110">
        <f>SUM(AN48:AN51)</f>
        <v>1430.73</v>
      </c>
      <c r="AO47" s="109">
        <f>SUM('[18]Произв. прогр. Вода (СВОД)'!P53)</f>
        <v>1506.9441371873888</v>
      </c>
      <c r="AP47" s="109">
        <f>SUM('[18]ПОЛНАЯ СЕБЕСТОИМОСТЬ ВОДА 2017'!R188)</f>
        <v>0</v>
      </c>
      <c r="AQ47" s="110">
        <f>SUM(AQ48:AQ51)</f>
        <v>1596.49</v>
      </c>
      <c r="AR47" s="111">
        <f t="shared" ref="AR47:AT66" si="114">SUM(AI47+AL47+AO47)</f>
        <v>4196.0637141638435</v>
      </c>
      <c r="AS47" s="111">
        <f t="shared" si="114"/>
        <v>0</v>
      </c>
      <c r="AT47" s="111">
        <f t="shared" si="114"/>
        <v>4544.6499999999996</v>
      </c>
      <c r="AU47" s="31">
        <f t="shared" si="97"/>
        <v>-4196.0637141638435</v>
      </c>
      <c r="AV47" s="31">
        <f t="shared" si="98"/>
        <v>-100</v>
      </c>
      <c r="AW47" s="111">
        <f t="shared" ref="AW47:AY66" si="115">SUM(AD47+AR47)</f>
        <v>14171.373924304047</v>
      </c>
      <c r="AX47" s="111">
        <f t="shared" si="115"/>
        <v>5903.6900000000005</v>
      </c>
      <c r="AY47" s="111">
        <f t="shared" si="115"/>
        <v>13483.54</v>
      </c>
      <c r="AZ47" s="31">
        <f t="shared" si="101"/>
        <v>-8267.6839243040467</v>
      </c>
      <c r="BA47" s="31">
        <f t="shared" si="102"/>
        <v>-58.340736533138028</v>
      </c>
      <c r="BB47" s="109">
        <f>SUM('[18]Произв. прогр. Вода (СВОД)'!S53)</f>
        <v>1745.6647682955079</v>
      </c>
      <c r="BC47" s="109">
        <f>SUM('[18]ПОЛНАЯ СЕБЕСТОИМОСТЬ ВОДА 2017'!X188)</f>
        <v>0</v>
      </c>
      <c r="BD47" s="58">
        <f>SUM(BD48:BD51)</f>
        <v>1707.62</v>
      </c>
      <c r="BE47" s="51">
        <f>SUM('[18]Произв. прогр. Вода (СВОД)'!T53)</f>
        <v>1851.4933491685608</v>
      </c>
      <c r="BF47" s="51">
        <f>SUM('[18]ПОЛНАЯ СЕБЕСТОИМОСТЬ ВОДА 2017'!Y188)</f>
        <v>0</v>
      </c>
      <c r="BG47" s="58">
        <f>SUM(BG48:BG51)</f>
        <v>2116.52</v>
      </c>
      <c r="BH47" s="51">
        <f>SUM('[18]Произв. прогр. Вода (СВОД)'!U53)</f>
        <v>1983.5187721781131</v>
      </c>
      <c r="BI47" s="51">
        <f>SUM('[18]ПОЛНАЯ СЕБЕСТОИМОСТЬ ВОДА 2017'!Z188)</f>
        <v>0</v>
      </c>
      <c r="BJ47" s="58">
        <f>SUM(BJ48:BJ51)</f>
        <v>2116.63</v>
      </c>
      <c r="BK47" s="93">
        <f t="shared" ref="BK47:BM66" si="116">SUM(BB47+BE47+BH47)</f>
        <v>5580.6768896421818</v>
      </c>
      <c r="BL47" s="93">
        <f t="shared" si="116"/>
        <v>0</v>
      </c>
      <c r="BM47" s="93">
        <f t="shared" si="116"/>
        <v>5940.77</v>
      </c>
      <c r="BN47" s="94">
        <f t="shared" si="104"/>
        <v>-5580.6768896421818</v>
      </c>
      <c r="BO47" s="94">
        <f t="shared" si="105"/>
        <v>-100</v>
      </c>
      <c r="BP47" s="93">
        <f t="shared" ref="BP47:BR66" si="117">SUM(AW47+BK47)</f>
        <v>19752.050813946229</v>
      </c>
      <c r="BQ47" s="93">
        <f t="shared" si="117"/>
        <v>5903.6900000000005</v>
      </c>
      <c r="BR47" s="93">
        <f t="shared" si="117"/>
        <v>19424.310000000001</v>
      </c>
      <c r="BS47" s="94">
        <f t="shared" si="108"/>
        <v>-13848.360813946229</v>
      </c>
      <c r="BT47" s="94">
        <f t="shared" si="109"/>
        <v>-70.111002368262376</v>
      </c>
      <c r="BU47" s="84"/>
      <c r="BV47" s="84"/>
      <c r="BW47" s="84"/>
      <c r="BX47" s="84"/>
    </row>
    <row r="48" spans="1:76" ht="18.75">
      <c r="A48" s="108" t="s">
        <v>52</v>
      </c>
      <c r="B48" s="112">
        <f>SUM('[18]Произв. прогр. Вода (СВОД)'!E54)</f>
        <v>622.32528932990977</v>
      </c>
      <c r="C48" s="112">
        <f>SUM('[18]ПОЛНАЯ СЕБЕСТОИМОСТЬ ВОДА 2017'!C189)</f>
        <v>718.24</v>
      </c>
      <c r="D48" s="113">
        <v>596.55999999999995</v>
      </c>
      <c r="E48" s="112">
        <f>SUM('[18]Произв. прогр. Вода (СВОД)'!F54)</f>
        <v>622.32528932990977</v>
      </c>
      <c r="F48" s="112">
        <f>SUM('[18]ПОЛНАЯ СЕБЕСТОИМОСТЬ ВОДА 2017'!D189)</f>
        <v>467.44</v>
      </c>
      <c r="G48" s="113">
        <v>505.16</v>
      </c>
      <c r="H48" s="112">
        <f>SUM('[18]Произв. прогр. Вода (СВОД)'!G54)</f>
        <v>622.32528932990977</v>
      </c>
      <c r="I48" s="112">
        <f>SUM('[18]ПОЛНАЯ СЕБЕСТОИМОСТЬ ВОДА 2017'!E189)</f>
        <v>375.23000000000008</v>
      </c>
      <c r="J48" s="113">
        <v>530.71</v>
      </c>
      <c r="K48" s="114">
        <f t="shared" si="111"/>
        <v>1866.9758679897293</v>
      </c>
      <c r="L48" s="114">
        <f t="shared" si="111"/>
        <v>1560.91</v>
      </c>
      <c r="M48" s="114">
        <f t="shared" si="111"/>
        <v>1632.43</v>
      </c>
      <c r="N48" s="44">
        <f t="shared" si="87"/>
        <v>-306.06586798972921</v>
      </c>
      <c r="O48" s="44">
        <f t="shared" si="88"/>
        <v>-16.393670279160403</v>
      </c>
      <c r="P48" s="112">
        <f>SUM('[18]Произв. прогр. Вода (СВОД)'!I54)</f>
        <v>622.32528932990977</v>
      </c>
      <c r="Q48" s="112">
        <f>SUM('[18]ПОЛНАЯ СЕБЕСТОИМОСТЬ ВОДА 2017'!H189)</f>
        <v>0</v>
      </c>
      <c r="R48" s="113">
        <v>526.48</v>
      </c>
      <c r="S48" s="112">
        <f>SUM('[18]Произв. прогр. Вода (СВОД)'!J54)</f>
        <v>622.32528932990977</v>
      </c>
      <c r="T48" s="112">
        <f>SUM('[18]ПОЛНАЯ СЕБЕСТОИМОСТЬ ВОДА 2017'!I189)</f>
        <v>0</v>
      </c>
      <c r="U48" s="113">
        <v>526.46</v>
      </c>
      <c r="V48" s="112">
        <f>SUM('[18]Произв. прогр. Вода (СВОД)'!K54)</f>
        <v>622.32528932990977</v>
      </c>
      <c r="W48" s="112">
        <f>SUM('[18]ПОЛНАЯ СЕБЕСТОИМОСТЬ ВОДА 2017'!J189)</f>
        <v>0</v>
      </c>
      <c r="X48" s="113">
        <v>578.41</v>
      </c>
      <c r="Y48" s="114">
        <f t="shared" si="112"/>
        <v>1866.9758679897293</v>
      </c>
      <c r="Z48" s="114">
        <f t="shared" si="112"/>
        <v>0</v>
      </c>
      <c r="AA48" s="114">
        <f t="shared" si="112"/>
        <v>1631.35</v>
      </c>
      <c r="AB48" s="44">
        <f t="shared" si="90"/>
        <v>-1866.9758679897293</v>
      </c>
      <c r="AC48" s="44">
        <f t="shared" si="91"/>
        <v>-100</v>
      </c>
      <c r="AD48" s="114">
        <f t="shared" si="113"/>
        <v>3733.9517359794586</v>
      </c>
      <c r="AE48" s="114">
        <f t="shared" si="113"/>
        <v>1560.91</v>
      </c>
      <c r="AF48" s="114">
        <f t="shared" si="113"/>
        <v>3263.7799999999997</v>
      </c>
      <c r="AG48" s="44">
        <f t="shared" si="94"/>
        <v>-2173.0417359794583</v>
      </c>
      <c r="AH48" s="44">
        <f t="shared" si="95"/>
        <v>-58.196835139580195</v>
      </c>
      <c r="AI48" s="112">
        <f>SUM('[18]Произв. прогр. Вода (СВОД)'!N54)</f>
        <v>661.98864441075011</v>
      </c>
      <c r="AJ48" s="112">
        <f>SUM('[18]ПОЛНАЯ СЕБЕСТОИМОСТЬ ВОДА 2017'!P189)</f>
        <v>0</v>
      </c>
      <c r="AK48" s="113">
        <v>587.26</v>
      </c>
      <c r="AL48" s="112">
        <f>SUM('[18]Произв. прогр. Вода (СВОД)'!O54)</f>
        <v>661.98864441075011</v>
      </c>
      <c r="AM48" s="112">
        <f>SUM('[18]ПОЛНАЯ СЕБЕСТОИМОСТЬ ВОДА 2017'!Q189)</f>
        <v>0</v>
      </c>
      <c r="AN48" s="113">
        <v>593.45000000000005</v>
      </c>
      <c r="AO48" s="112">
        <f>SUM('[18]Произв. прогр. Вода (СВОД)'!P54)</f>
        <v>661.98864441075011</v>
      </c>
      <c r="AP48" s="112">
        <f>SUM('[18]ПОЛНАЯ СЕБЕСТОИМОСТЬ ВОДА 2017'!R189)</f>
        <v>0</v>
      </c>
      <c r="AQ48" s="113">
        <v>514.70000000000005</v>
      </c>
      <c r="AR48" s="114">
        <f t="shared" si="114"/>
        <v>1985.9659332322503</v>
      </c>
      <c r="AS48" s="114">
        <f t="shared" si="114"/>
        <v>0</v>
      </c>
      <c r="AT48" s="114">
        <f t="shared" si="114"/>
        <v>1695.41</v>
      </c>
      <c r="AU48" s="44">
        <f t="shared" si="97"/>
        <v>-1985.9659332322503</v>
      </c>
      <c r="AV48" s="44">
        <f t="shared" si="98"/>
        <v>-100</v>
      </c>
      <c r="AW48" s="114">
        <f t="shared" si="115"/>
        <v>5719.9176692117089</v>
      </c>
      <c r="AX48" s="114">
        <f t="shared" si="115"/>
        <v>1560.91</v>
      </c>
      <c r="AY48" s="114">
        <f t="shared" si="115"/>
        <v>4959.1899999999996</v>
      </c>
      <c r="AZ48" s="44">
        <f t="shared" si="101"/>
        <v>-4159.0076692117091</v>
      </c>
      <c r="BA48" s="44">
        <f t="shared" si="102"/>
        <v>-72.710970851873867</v>
      </c>
      <c r="BB48" s="112">
        <f>SUM('[18]Произв. прогр. Вода (СВОД)'!S54)</f>
        <v>661.98864441075011</v>
      </c>
      <c r="BC48" s="112">
        <f>SUM('[18]ПОЛНАЯ СЕБЕСТОИМОСТЬ ВОДА 2017'!X189)</f>
        <v>0</v>
      </c>
      <c r="BD48" s="42">
        <v>506.22</v>
      </c>
      <c r="BE48" s="60">
        <f>SUM('[18]Произв. прогр. Вода (СВОД)'!T54)</f>
        <v>661.98864441075011</v>
      </c>
      <c r="BF48" s="60">
        <f>SUM('[18]ПОЛНАЯ СЕБЕСТОИМОСТЬ ВОДА 2017'!Y189)</f>
        <v>0</v>
      </c>
      <c r="BG48" s="42">
        <v>583.92999999999995</v>
      </c>
      <c r="BH48" s="60">
        <f>SUM('[18]Произв. прогр. Вода (СВОД)'!U54)</f>
        <v>661.98864441075011</v>
      </c>
      <c r="BI48" s="60">
        <f>SUM('[18]ПОЛНАЯ СЕБЕСТОИМОСТЬ ВОДА 2017'!Z189)</f>
        <v>0</v>
      </c>
      <c r="BJ48" s="42">
        <v>556.55999999999995</v>
      </c>
      <c r="BK48" s="72">
        <f t="shared" si="116"/>
        <v>1985.9659332322503</v>
      </c>
      <c r="BL48" s="72">
        <f t="shared" si="116"/>
        <v>0</v>
      </c>
      <c r="BM48" s="72">
        <f t="shared" si="116"/>
        <v>1646.71</v>
      </c>
      <c r="BN48" s="99">
        <f t="shared" si="104"/>
        <v>-1985.9659332322503</v>
      </c>
      <c r="BO48" s="99">
        <f t="shared" si="105"/>
        <v>-100</v>
      </c>
      <c r="BP48" s="72">
        <f t="shared" si="117"/>
        <v>7705.8836024439588</v>
      </c>
      <c r="BQ48" s="72">
        <f t="shared" si="117"/>
        <v>1560.91</v>
      </c>
      <c r="BR48" s="72">
        <f t="shared" si="117"/>
        <v>6605.9</v>
      </c>
      <c r="BS48" s="99">
        <f t="shared" si="108"/>
        <v>-6144.973602443959</v>
      </c>
      <c r="BT48" s="99">
        <f t="shared" si="109"/>
        <v>-79.74391931504195</v>
      </c>
      <c r="BU48" s="84"/>
      <c r="BV48" s="84"/>
      <c r="BW48" s="84"/>
      <c r="BX48" s="84"/>
    </row>
    <row r="49" spans="1:76" ht="18.75">
      <c r="A49" s="59" t="s">
        <v>53</v>
      </c>
      <c r="B49" s="112">
        <f>SUM('[18]Произв. прогр. Вода (СВОД)'!E55)</f>
        <v>330.49671893800678</v>
      </c>
      <c r="C49" s="112">
        <f>SUM('[18]ПОЛНАЯ СЕБЕСТОИМОСТЬ ВОДА 2017'!C190)</f>
        <v>200.93</v>
      </c>
      <c r="D49" s="113">
        <v>179.96</v>
      </c>
      <c r="E49" s="112">
        <f>SUM('[18]Произв. прогр. Вода (СВОД)'!F55)</f>
        <v>330.49671893800678</v>
      </c>
      <c r="F49" s="112">
        <f>SUM('[18]ПОЛНАЯ СЕБЕСТОИМОСТЬ ВОДА 2017'!D190)</f>
        <v>141.16</v>
      </c>
      <c r="G49" s="113">
        <v>152.36000000000001</v>
      </c>
      <c r="H49" s="112">
        <f>SUM('[18]Произв. прогр. Вода (СВОД)'!G55)</f>
        <v>330.49671893800678</v>
      </c>
      <c r="I49" s="112">
        <f>SUM('[18]ПОЛНАЯ СЕБЕСТОИМОСТЬ ВОДА 2017'!E190)</f>
        <v>100.82000000000001</v>
      </c>
      <c r="J49" s="113">
        <v>160.06</v>
      </c>
      <c r="K49" s="114">
        <f t="shared" si="111"/>
        <v>991.49015681402034</v>
      </c>
      <c r="L49" s="114">
        <f t="shared" si="111"/>
        <v>442.91</v>
      </c>
      <c r="M49" s="114">
        <f t="shared" si="111"/>
        <v>492.38000000000005</v>
      </c>
      <c r="N49" s="44">
        <f t="shared" si="87"/>
        <v>-548.58015681402026</v>
      </c>
      <c r="O49" s="44">
        <f t="shared" si="88"/>
        <v>-55.328855565927796</v>
      </c>
      <c r="P49" s="112">
        <f>SUM('[18]Произв. прогр. Вода (СВОД)'!I55)</f>
        <v>330.49671893800678</v>
      </c>
      <c r="Q49" s="112">
        <f>SUM('[18]ПОЛНАЯ СЕБЕСТОИМОСТЬ ВОДА 2017'!H190)</f>
        <v>0</v>
      </c>
      <c r="R49" s="113">
        <v>157.63</v>
      </c>
      <c r="S49" s="112">
        <f>SUM('[18]Произв. прогр. Вода (СВОД)'!J55)</f>
        <v>330.49671893800678</v>
      </c>
      <c r="T49" s="112">
        <f>SUM('[18]ПОЛНАЯ СЕБЕСТОИМОСТЬ ВОДА 2017'!I190)</f>
        <v>0</v>
      </c>
      <c r="U49" s="113">
        <v>157.76</v>
      </c>
      <c r="V49" s="112">
        <f>SUM('[18]Произв. прогр. Вода (СВОД)'!K55)</f>
        <v>330.49671893800678</v>
      </c>
      <c r="W49" s="112">
        <f>SUM('[18]ПОЛНАЯ СЕБЕСТОИМОСТЬ ВОДА 2017'!J190)</f>
        <v>0</v>
      </c>
      <c r="X49" s="113">
        <v>174.47</v>
      </c>
      <c r="Y49" s="114">
        <f t="shared" si="112"/>
        <v>991.49015681402034</v>
      </c>
      <c r="Z49" s="114">
        <f t="shared" si="112"/>
        <v>0</v>
      </c>
      <c r="AA49" s="114">
        <f t="shared" si="112"/>
        <v>489.86</v>
      </c>
      <c r="AB49" s="44">
        <f t="shared" si="90"/>
        <v>-991.49015681402034</v>
      </c>
      <c r="AC49" s="44">
        <f t="shared" si="91"/>
        <v>-100</v>
      </c>
      <c r="AD49" s="114">
        <f t="shared" si="113"/>
        <v>1982.9803136280407</v>
      </c>
      <c r="AE49" s="114">
        <f t="shared" si="113"/>
        <v>442.91</v>
      </c>
      <c r="AF49" s="114">
        <f t="shared" si="113"/>
        <v>982.24</v>
      </c>
      <c r="AG49" s="44">
        <f t="shared" si="94"/>
        <v>-1540.0703136280406</v>
      </c>
      <c r="AH49" s="44">
        <f t="shared" si="95"/>
        <v>-77.664427782963898</v>
      </c>
      <c r="AI49" s="112">
        <f>SUM('[18]Произв. прогр. Вода (СВОД)'!N55)</f>
        <v>350.4256710899686</v>
      </c>
      <c r="AJ49" s="112">
        <f>SUM('[18]ПОЛНАЯ СЕБЕСТОИМОСТЬ ВОДА 2017'!P190)</f>
        <v>0</v>
      </c>
      <c r="AK49" s="113">
        <v>177.36</v>
      </c>
      <c r="AL49" s="112">
        <f>SUM('[18]Произв. прогр. Вода (СВОД)'!O55)</f>
        <v>350.4256710899686</v>
      </c>
      <c r="AM49" s="112">
        <f>SUM('[18]ПОЛНАЯ СЕБЕСТОИМОСТЬ ВОДА 2017'!Q190)</f>
        <v>0</v>
      </c>
      <c r="AN49" s="113">
        <v>179.22</v>
      </c>
      <c r="AO49" s="112">
        <f>SUM('[18]Произв. прогр. Вода (СВОД)'!P55)</f>
        <v>350.4256710899686</v>
      </c>
      <c r="AP49" s="112">
        <f>SUM('[18]ПОЛНАЯ СЕБЕСТОИМОСТЬ ВОДА 2017'!R190)</f>
        <v>0</v>
      </c>
      <c r="AQ49" s="113">
        <v>153.91999999999999</v>
      </c>
      <c r="AR49" s="114">
        <f t="shared" si="114"/>
        <v>1051.2770132699059</v>
      </c>
      <c r="AS49" s="114">
        <f t="shared" si="114"/>
        <v>0</v>
      </c>
      <c r="AT49" s="114">
        <f t="shared" si="114"/>
        <v>510.5</v>
      </c>
      <c r="AU49" s="44">
        <f t="shared" si="97"/>
        <v>-1051.2770132699059</v>
      </c>
      <c r="AV49" s="44">
        <f t="shared" si="98"/>
        <v>-100</v>
      </c>
      <c r="AW49" s="114">
        <f t="shared" si="115"/>
        <v>3034.2573268979468</v>
      </c>
      <c r="AX49" s="114">
        <f t="shared" si="115"/>
        <v>442.91</v>
      </c>
      <c r="AY49" s="114">
        <f t="shared" si="115"/>
        <v>1492.74</v>
      </c>
      <c r="AZ49" s="44">
        <f t="shared" si="101"/>
        <v>-2591.3473268979469</v>
      </c>
      <c r="BA49" s="44">
        <f t="shared" si="102"/>
        <v>-85.403017862931023</v>
      </c>
      <c r="BB49" s="112">
        <f>SUM('[18]Произв. прогр. Вода (СВОД)'!S55)</f>
        <v>350.4256710899686</v>
      </c>
      <c r="BC49" s="112">
        <f>SUM('[18]ПОЛНАЯ СЕБЕСТОИМОСТЬ ВОДА 2017'!X190)</f>
        <v>0</v>
      </c>
      <c r="BD49" s="42">
        <v>152.87</v>
      </c>
      <c r="BE49" s="60">
        <f>SUM('[18]Произв. прогр. Вода (СВОД)'!T55)</f>
        <v>350.4256710899686</v>
      </c>
      <c r="BF49" s="60">
        <f>SUM('[18]ПОЛНАЯ СЕБЕСТОИМОСТЬ ВОДА 2017'!Y190)</f>
        <v>0</v>
      </c>
      <c r="BG49" s="42">
        <v>176.36</v>
      </c>
      <c r="BH49" s="60">
        <f>SUM('[18]Произв. прогр. Вода (СВОД)'!U55)</f>
        <v>350.4256710899686</v>
      </c>
      <c r="BI49" s="60">
        <f>SUM('[18]ПОЛНАЯ СЕБЕСТОИМОСТЬ ВОДА 2017'!Z190)</f>
        <v>0</v>
      </c>
      <c r="BJ49" s="42">
        <v>165.54</v>
      </c>
      <c r="BK49" s="72">
        <f t="shared" si="116"/>
        <v>1051.2770132699059</v>
      </c>
      <c r="BL49" s="72">
        <f t="shared" si="116"/>
        <v>0</v>
      </c>
      <c r="BM49" s="72">
        <f t="shared" si="116"/>
        <v>494.77</v>
      </c>
      <c r="BN49" s="99">
        <f t="shared" si="104"/>
        <v>-1051.2770132699059</v>
      </c>
      <c r="BO49" s="99">
        <f t="shared" si="105"/>
        <v>-100</v>
      </c>
      <c r="BP49" s="72">
        <f t="shared" si="117"/>
        <v>4085.5343401678529</v>
      </c>
      <c r="BQ49" s="72">
        <f t="shared" si="117"/>
        <v>442.91</v>
      </c>
      <c r="BR49" s="72">
        <f t="shared" si="117"/>
        <v>1987.51</v>
      </c>
      <c r="BS49" s="99">
        <f t="shared" si="108"/>
        <v>-3642.624340167853</v>
      </c>
      <c r="BT49" s="99">
        <f t="shared" si="109"/>
        <v>-89.159067991537114</v>
      </c>
      <c r="BU49" s="84"/>
      <c r="BV49" s="84"/>
      <c r="BW49" s="84"/>
      <c r="BX49" s="84"/>
    </row>
    <row r="50" spans="1:76" ht="18.75">
      <c r="A50" s="59" t="s">
        <v>54</v>
      </c>
      <c r="B50" s="112">
        <f>SUM('[18]Произв. прогр. Вода'!E115)</f>
        <v>170.45735876499717</v>
      </c>
      <c r="C50" s="112">
        <f>SUM('[18]ПОЛНАЯ СЕБЕСТОИМОСТЬ ВОДА 2017'!C191)</f>
        <v>135.53</v>
      </c>
      <c r="D50" s="113">
        <v>129.29</v>
      </c>
      <c r="E50" s="112">
        <f>SUM('[18]Произв. прогр. Вода'!F115)</f>
        <v>170.45735876499717</v>
      </c>
      <c r="F50" s="112">
        <f>SUM('[18]ПОЛНАЯ СЕБЕСТОИМОСТЬ ВОДА 2017'!D191)</f>
        <v>175.2</v>
      </c>
      <c r="G50" s="113">
        <v>110.25</v>
      </c>
      <c r="H50" s="112">
        <f>SUM('[18]Произв. прогр. Вода'!G115)</f>
        <v>170.45735876499717</v>
      </c>
      <c r="I50" s="112">
        <f>SUM('[18]ПОЛНАЯ СЕБЕСТОИМОСТЬ ВОДА 2017'!E191)</f>
        <v>145.05000000000001</v>
      </c>
      <c r="J50" s="113">
        <v>89.18</v>
      </c>
      <c r="K50" s="114">
        <f t="shared" si="111"/>
        <v>511.37207629499153</v>
      </c>
      <c r="L50" s="114">
        <f t="shared" si="111"/>
        <v>455.78000000000003</v>
      </c>
      <c r="M50" s="114">
        <f t="shared" si="111"/>
        <v>328.72</v>
      </c>
      <c r="N50" s="44">
        <f t="shared" si="87"/>
        <v>-55.5920762949915</v>
      </c>
      <c r="O50" s="44">
        <f t="shared" si="88"/>
        <v>-10.871159938526347</v>
      </c>
      <c r="P50" s="112">
        <f>SUM('[18]Произв. прогр. Вода'!I115)</f>
        <v>170.45735876499717</v>
      </c>
      <c r="Q50" s="112">
        <f>SUM('[18]ПОЛНАЯ СЕБЕСТОИМОСТЬ ВОДА 2017'!H191)</f>
        <v>0</v>
      </c>
      <c r="R50" s="113">
        <v>144.15</v>
      </c>
      <c r="S50" s="112">
        <f>SUM('[18]Произв. прогр. Вода'!J115)</f>
        <v>170.45735876499717</v>
      </c>
      <c r="T50" s="112">
        <f>SUM('[18]ПОЛНАЯ СЕБЕСТОИМОСТЬ ВОДА 2017'!I191)</f>
        <v>0</v>
      </c>
      <c r="U50" s="113">
        <v>159.49</v>
      </c>
      <c r="V50" s="112">
        <f>SUM('[18]Произв. прогр. Вода'!K115)</f>
        <v>170.45735876499717</v>
      </c>
      <c r="W50" s="112">
        <f>SUM('[18]ПОЛНАЯ СЕБЕСТОИМОСТЬ ВОДА 2017'!J191)</f>
        <v>0</v>
      </c>
      <c r="X50" s="113">
        <v>155.04</v>
      </c>
      <c r="Y50" s="114">
        <f t="shared" si="112"/>
        <v>511.37207629499153</v>
      </c>
      <c r="Z50" s="114">
        <f t="shared" si="112"/>
        <v>0</v>
      </c>
      <c r="AA50" s="114">
        <f t="shared" si="112"/>
        <v>458.67999999999995</v>
      </c>
      <c r="AB50" s="44">
        <f t="shared" si="90"/>
        <v>-511.37207629499153</v>
      </c>
      <c r="AC50" s="44">
        <f t="shared" si="91"/>
        <v>-100</v>
      </c>
      <c r="AD50" s="114">
        <f t="shared" si="113"/>
        <v>1022.7441525899831</v>
      </c>
      <c r="AE50" s="114">
        <f t="shared" si="113"/>
        <v>455.78000000000003</v>
      </c>
      <c r="AF50" s="114">
        <f t="shared" si="113"/>
        <v>787.4</v>
      </c>
      <c r="AG50" s="44">
        <f t="shared" si="94"/>
        <v>-566.96415258998309</v>
      </c>
      <c r="AH50" s="44">
        <f t="shared" si="95"/>
        <v>-55.435579969263181</v>
      </c>
      <c r="AI50" s="60">
        <f>SUM('[18]Произв. прогр. Вода'!N115)</f>
        <v>170.45735876499717</v>
      </c>
      <c r="AJ50" s="112">
        <f>SUM('[18]ПОЛНАЯ СЕБЕСТОИМОСТЬ ВОДА 2017'!P191)</f>
        <v>0</v>
      </c>
      <c r="AK50" s="113">
        <v>126.05</v>
      </c>
      <c r="AL50" s="60">
        <f>SUM('[18]Произв. прогр. Вода'!O115)</f>
        <v>170.45735876499717</v>
      </c>
      <c r="AM50" s="112">
        <f>SUM('[18]ПОЛНАЯ СЕБЕСТОИМОСТЬ ВОДА 2017'!Q191)</f>
        <v>0</v>
      </c>
      <c r="AN50" s="113">
        <v>134.72</v>
      </c>
      <c r="AO50" s="60">
        <f>SUM('[18]Произв. прогр. Вода'!P115)</f>
        <v>170.45735876499717</v>
      </c>
      <c r="AP50" s="112">
        <f>SUM('[18]ПОЛНАЯ СЕБЕСТОИМОСТЬ ВОДА 2017'!R191)</f>
        <v>0</v>
      </c>
      <c r="AQ50" s="113">
        <v>102.29</v>
      </c>
      <c r="AR50" s="114">
        <f t="shared" si="114"/>
        <v>511.37207629499153</v>
      </c>
      <c r="AS50" s="114">
        <f t="shared" si="114"/>
        <v>0</v>
      </c>
      <c r="AT50" s="114">
        <f t="shared" si="114"/>
        <v>363.06</v>
      </c>
      <c r="AU50" s="44">
        <f t="shared" si="97"/>
        <v>-511.37207629499153</v>
      </c>
      <c r="AV50" s="44">
        <f t="shared" si="98"/>
        <v>-100</v>
      </c>
      <c r="AW50" s="114">
        <f t="shared" si="115"/>
        <v>1534.1162288849746</v>
      </c>
      <c r="AX50" s="114">
        <f t="shared" si="115"/>
        <v>455.78000000000003</v>
      </c>
      <c r="AY50" s="114">
        <f t="shared" si="115"/>
        <v>1150.46</v>
      </c>
      <c r="AZ50" s="44">
        <f t="shared" si="101"/>
        <v>-1078.3362288849746</v>
      </c>
      <c r="BA50" s="44">
        <f t="shared" si="102"/>
        <v>-70.290386646175449</v>
      </c>
      <c r="BB50" s="60">
        <f>SUM('[18]Произв. прогр. Вода'!S115)</f>
        <v>170.45735876499717</v>
      </c>
      <c r="BC50" s="112">
        <f>SUM('[18]ПОЛНАЯ СЕБЕСТОИМОСТЬ ВОДА 2017'!X191)</f>
        <v>0</v>
      </c>
      <c r="BD50" s="42">
        <v>120.86</v>
      </c>
      <c r="BE50" s="60">
        <f>SUM('[18]Произв. прогр. Вода'!T115)</f>
        <v>170.45735876499717</v>
      </c>
      <c r="BF50" s="60">
        <f>SUM('[18]ПОЛНАЯ СЕБЕСТОИМОСТЬ ВОДА 2017'!Y191)</f>
        <v>0</v>
      </c>
      <c r="BG50" s="42">
        <v>199.33</v>
      </c>
      <c r="BH50" s="60">
        <f>SUM('[18]Произв. прогр. Вода'!U115)</f>
        <v>170.45735876499717</v>
      </c>
      <c r="BI50" s="60">
        <f>SUM('[18]ПОЛНАЯ СЕБЕСТОИМОСТЬ ВОДА 2017'!Z191)</f>
        <v>0</v>
      </c>
      <c r="BJ50" s="42">
        <v>172.36</v>
      </c>
      <c r="BK50" s="72">
        <f t="shared" si="116"/>
        <v>511.37207629499153</v>
      </c>
      <c r="BL50" s="72">
        <f t="shared" si="116"/>
        <v>0</v>
      </c>
      <c r="BM50" s="72">
        <f t="shared" si="116"/>
        <v>492.55</v>
      </c>
      <c r="BN50" s="99">
        <f t="shared" si="104"/>
        <v>-511.37207629499153</v>
      </c>
      <c r="BO50" s="99">
        <f t="shared" si="105"/>
        <v>-100</v>
      </c>
      <c r="BP50" s="72">
        <f t="shared" si="117"/>
        <v>2045.4883051799661</v>
      </c>
      <c r="BQ50" s="72">
        <f t="shared" si="117"/>
        <v>455.78000000000003</v>
      </c>
      <c r="BR50" s="72">
        <f t="shared" si="117"/>
        <v>1643.01</v>
      </c>
      <c r="BS50" s="99">
        <f t="shared" si="108"/>
        <v>-1589.7083051799661</v>
      </c>
      <c r="BT50" s="99">
        <f t="shared" si="109"/>
        <v>-77.717789984631594</v>
      </c>
      <c r="BU50" s="84"/>
      <c r="BV50" s="84"/>
      <c r="BW50" s="84"/>
      <c r="BX50" s="84"/>
    </row>
    <row r="51" spans="1:76" ht="18.75">
      <c r="A51" s="108" t="s">
        <v>55</v>
      </c>
      <c r="B51" s="112">
        <f>SUM(B47-B48-B49-B50)</f>
        <v>832.87936500902276</v>
      </c>
      <c r="C51" s="112">
        <f>SUM('[18]ПОЛНАЯ СЕБЕСТОИМОСТЬ ВОДА 2017'!C192)</f>
        <v>1337.68</v>
      </c>
      <c r="D51" s="113">
        <v>947.35</v>
      </c>
      <c r="E51" s="112">
        <f t="shared" ref="E51:H51" si="118">SUM(E47-E48-E49-E50)</f>
        <v>735.92209319920323</v>
      </c>
      <c r="F51" s="112">
        <f>SUM('[18]ПОЛНАЯ СЕБЕСТОИМОСТЬ ВОДА 2017'!D192)</f>
        <v>1044.42</v>
      </c>
      <c r="G51" s="113">
        <v>725.24</v>
      </c>
      <c r="H51" s="112">
        <f t="shared" si="118"/>
        <v>693.93228051406106</v>
      </c>
      <c r="I51" s="112">
        <f>SUM('[18]ПОЛНАЯ СЕБЕСТОИМОСТЬ ВОДА 2017'!E192)</f>
        <v>1061.99</v>
      </c>
      <c r="J51" s="113">
        <v>789.9</v>
      </c>
      <c r="K51" s="114">
        <f t="shared" si="111"/>
        <v>2262.7337387222869</v>
      </c>
      <c r="L51" s="114">
        <f t="shared" si="111"/>
        <v>3444.09</v>
      </c>
      <c r="M51" s="114">
        <f t="shared" si="111"/>
        <v>2462.4900000000002</v>
      </c>
      <c r="N51" s="44">
        <f t="shared" si="87"/>
        <v>1181.3562612777132</v>
      </c>
      <c r="O51" s="44">
        <f t="shared" si="88"/>
        <v>52.209247648589788</v>
      </c>
      <c r="P51" s="112">
        <f t="shared" ref="P51" si="119">SUM(P47-P48-P49-P50)</f>
        <v>547.73769559080517</v>
      </c>
      <c r="Q51" s="112">
        <f>SUM('[18]ПОЛНАЯ СЕБЕСТОИМОСТЬ ВОДА 2017'!H192)</f>
        <v>0</v>
      </c>
      <c r="R51" s="113">
        <v>613.46</v>
      </c>
      <c r="S51" s="112">
        <f t="shared" ref="S51" si="120">SUM(S47-S48-S49-S50)</f>
        <v>256.10379675156867</v>
      </c>
      <c r="T51" s="112">
        <f>SUM('[18]ПОЛНАЯ СЕБЕСТОИМОСТЬ ВОДА 2017'!I192)</f>
        <v>0</v>
      </c>
      <c r="U51" s="113">
        <v>371.71</v>
      </c>
      <c r="V51" s="112">
        <f t="shared" ref="V51" si="121">SUM(V47-V48-V49-V50)</f>
        <v>169.05877687806023</v>
      </c>
      <c r="W51" s="112">
        <f>SUM('[18]ПОЛНАЯ СЕБЕСТОИМОСТЬ ВОДА 2017'!J192)</f>
        <v>0</v>
      </c>
      <c r="X51" s="113">
        <v>457.81</v>
      </c>
      <c r="Y51" s="114">
        <f t="shared" si="112"/>
        <v>972.9002692204341</v>
      </c>
      <c r="Z51" s="114">
        <f t="shared" si="112"/>
        <v>0</v>
      </c>
      <c r="AA51" s="114">
        <f t="shared" si="112"/>
        <v>1442.98</v>
      </c>
      <c r="AB51" s="44">
        <f t="shared" si="90"/>
        <v>-972.9002692204341</v>
      </c>
      <c r="AC51" s="44">
        <f t="shared" si="91"/>
        <v>-100</v>
      </c>
      <c r="AD51" s="114">
        <f t="shared" si="113"/>
        <v>3235.6340079427209</v>
      </c>
      <c r="AE51" s="114">
        <f t="shared" si="113"/>
        <v>3444.09</v>
      </c>
      <c r="AF51" s="114">
        <f t="shared" si="113"/>
        <v>3905.4700000000003</v>
      </c>
      <c r="AG51" s="44">
        <f t="shared" si="94"/>
        <v>208.45599205727922</v>
      </c>
      <c r="AH51" s="44">
        <f t="shared" si="95"/>
        <v>6.4425083784373864</v>
      </c>
      <c r="AI51" s="112">
        <f t="shared" ref="AI51" si="122">SUM(AI47-AI48-AI49-AI50)</f>
        <v>162.31977762330101</v>
      </c>
      <c r="AJ51" s="112">
        <f>SUM('[18]ПОЛНАЯ СЕБЕСТОИМОСТЬ ВОДА 2017'!P192)</f>
        <v>0</v>
      </c>
      <c r="AK51" s="113">
        <v>626.76</v>
      </c>
      <c r="AL51" s="112">
        <f t="shared" ref="AL51" si="123">SUM(AL47-AL48-AL49-AL50)</f>
        <v>161.05645082172194</v>
      </c>
      <c r="AM51" s="112">
        <f>SUM('[18]ПОЛНАЯ СЕБЕСТОИМОСТЬ ВОДА 2017'!Q192)</f>
        <v>0</v>
      </c>
      <c r="AN51" s="113">
        <v>523.34</v>
      </c>
      <c r="AO51" s="112">
        <f t="shared" ref="AO51" si="124">SUM(AO47-AO48-AO49-AO50)</f>
        <v>324.07246292167292</v>
      </c>
      <c r="AP51" s="112">
        <f>SUM('[18]ПОЛНАЯ СЕБЕСТОИМОСТЬ ВОДА 2017'!R192)</f>
        <v>0</v>
      </c>
      <c r="AQ51" s="113">
        <v>825.58</v>
      </c>
      <c r="AR51" s="114">
        <f t="shared" si="114"/>
        <v>647.44869136669581</v>
      </c>
      <c r="AS51" s="114">
        <f t="shared" si="114"/>
        <v>0</v>
      </c>
      <c r="AT51" s="114">
        <f t="shared" si="114"/>
        <v>1975.6799999999998</v>
      </c>
      <c r="AU51" s="44">
        <f t="shared" si="97"/>
        <v>-647.44869136669581</v>
      </c>
      <c r="AV51" s="44">
        <f t="shared" si="98"/>
        <v>-100</v>
      </c>
      <c r="AW51" s="114">
        <f t="shared" si="115"/>
        <v>3883.082699309417</v>
      </c>
      <c r="AX51" s="114">
        <f t="shared" si="115"/>
        <v>3444.09</v>
      </c>
      <c r="AY51" s="114">
        <f t="shared" si="115"/>
        <v>5881.15</v>
      </c>
      <c r="AZ51" s="44">
        <f t="shared" si="101"/>
        <v>-438.99269930941682</v>
      </c>
      <c r="BA51" s="44">
        <f t="shared" si="102"/>
        <v>-11.305262681824651</v>
      </c>
      <c r="BB51" s="112">
        <f t="shared" ref="BB51" si="125">SUM(BB47-BB48-BB49-BB50)</f>
        <v>562.79309402979209</v>
      </c>
      <c r="BC51" s="112">
        <f>SUM('[18]ПОЛНАЯ СЕБЕСТОИМОСТЬ ВОДА 2017'!X192)</f>
        <v>0</v>
      </c>
      <c r="BD51" s="42">
        <v>927.67</v>
      </c>
      <c r="BE51" s="60">
        <f t="shared" ref="BE51" si="126">SUM(BE47-BE48-BE49-BE50)</f>
        <v>668.62167490284503</v>
      </c>
      <c r="BF51" s="60">
        <f>SUM('[18]ПОЛНАЯ СЕБЕСТОИМОСТЬ ВОДА 2017'!Y192)</f>
        <v>0</v>
      </c>
      <c r="BG51" s="42">
        <v>1156.9000000000001</v>
      </c>
      <c r="BH51" s="60">
        <f t="shared" ref="BH51" si="127">SUM(BH47-BH48-BH49-BH50)</f>
        <v>800.64709791239727</v>
      </c>
      <c r="BI51" s="60">
        <f>SUM('[18]ПОЛНАЯ СЕБЕСТОИМОСТЬ ВОДА 2017'!Z192)</f>
        <v>0</v>
      </c>
      <c r="BJ51" s="42">
        <v>1222.17</v>
      </c>
      <c r="BK51" s="72">
        <f t="shared" si="116"/>
        <v>2032.0618668450343</v>
      </c>
      <c r="BL51" s="72">
        <f t="shared" si="116"/>
        <v>0</v>
      </c>
      <c r="BM51" s="72">
        <f t="shared" si="116"/>
        <v>3306.7400000000002</v>
      </c>
      <c r="BN51" s="99">
        <f t="shared" si="104"/>
        <v>-2032.0618668450343</v>
      </c>
      <c r="BO51" s="99">
        <f t="shared" si="105"/>
        <v>-100</v>
      </c>
      <c r="BP51" s="72">
        <f t="shared" si="117"/>
        <v>5915.1445661544512</v>
      </c>
      <c r="BQ51" s="72">
        <f t="shared" si="117"/>
        <v>3444.09</v>
      </c>
      <c r="BR51" s="72">
        <f t="shared" si="117"/>
        <v>9187.89</v>
      </c>
      <c r="BS51" s="99">
        <f t="shared" si="108"/>
        <v>-2471.0545661544511</v>
      </c>
      <c r="BT51" s="99">
        <f t="shared" si="109"/>
        <v>-41.775049426407016</v>
      </c>
      <c r="BU51" s="84"/>
      <c r="BV51" s="84"/>
      <c r="BW51" s="84"/>
      <c r="BX51" s="84"/>
    </row>
    <row r="52" spans="1:76" ht="18.75">
      <c r="A52" s="107" t="s">
        <v>56</v>
      </c>
      <c r="B52" s="109">
        <f>SUM('[18]Произв. прогр. Вода (СВОД)'!E57)</f>
        <v>0</v>
      </c>
      <c r="C52" s="109">
        <f>SUM('[18]ПОЛНАЯ СЕБЕСТОИМОСТЬ ВОДА 2017'!C193)</f>
        <v>0</v>
      </c>
      <c r="D52" s="110">
        <f>SUM(D53:D56)</f>
        <v>0</v>
      </c>
      <c r="E52" s="109">
        <f>SUM('[18]Произв. прогр. Вода (СВОД)'!F57)</f>
        <v>0</v>
      </c>
      <c r="F52" s="109">
        <f>SUM('[18]ПОЛНАЯ СЕБЕСТОИМОСТЬ ВОДА 2017'!D193)</f>
        <v>0</v>
      </c>
      <c r="G52" s="110">
        <f>SUM(G53:G56)</f>
        <v>0</v>
      </c>
      <c r="H52" s="109">
        <f>SUM('[18]Произв. прогр. Вода (СВОД)'!G57)</f>
        <v>905.47599999999989</v>
      </c>
      <c r="I52" s="109">
        <f>SUM('[18]ПОЛНАЯ СЕБЕСТОИМОСТЬ ВОДА 2017'!E193)</f>
        <v>522.91999999999996</v>
      </c>
      <c r="J52" s="110">
        <f>SUM(J53:J56)</f>
        <v>457.99</v>
      </c>
      <c r="K52" s="111">
        <f t="shared" si="111"/>
        <v>905.47599999999989</v>
      </c>
      <c r="L52" s="111">
        <f t="shared" si="111"/>
        <v>522.91999999999996</v>
      </c>
      <c r="M52" s="111">
        <f t="shared" si="111"/>
        <v>457.99</v>
      </c>
      <c r="N52" s="31">
        <f t="shared" si="87"/>
        <v>-382.55599999999993</v>
      </c>
      <c r="O52" s="31">
        <f t="shared" si="88"/>
        <v>-42.249159558066694</v>
      </c>
      <c r="P52" s="109">
        <f>SUM('[18]Произв. прогр. Вода (СВОД)'!I57)</f>
        <v>0</v>
      </c>
      <c r="Q52" s="109">
        <f>SUM('[18]ПОЛНАЯ СЕБЕСТОИМОСТЬ ВОДА 2017'!H193)</f>
        <v>0</v>
      </c>
      <c r="R52" s="110">
        <f>SUM(R53:R56)</f>
        <v>0</v>
      </c>
      <c r="S52" s="109">
        <f>SUM('[18]Произв. прогр. Вода (СВОД)'!J57)</f>
        <v>0</v>
      </c>
      <c r="T52" s="109">
        <f>SUM('[18]ПОЛНАЯ СЕБЕСТОИМОСТЬ ВОДА 2017'!I193)</f>
        <v>0</v>
      </c>
      <c r="U52" s="110">
        <f>SUM(U53:U56)</f>
        <v>0</v>
      </c>
      <c r="V52" s="109">
        <f>SUM('[18]Произв. прогр. Вода (СВОД)'!K57)</f>
        <v>905.47599999999989</v>
      </c>
      <c r="W52" s="109">
        <f>SUM('[18]ПОЛНАЯ СЕБЕСТОИМОСТЬ ВОДА 2017'!J193)</f>
        <v>0</v>
      </c>
      <c r="X52" s="110">
        <f>SUM(X53:X56)</f>
        <v>588.2299999999999</v>
      </c>
      <c r="Y52" s="111">
        <f t="shared" si="112"/>
        <v>905.47599999999989</v>
      </c>
      <c r="Z52" s="111">
        <f t="shared" si="112"/>
        <v>0</v>
      </c>
      <c r="AA52" s="111">
        <f t="shared" si="112"/>
        <v>588.2299999999999</v>
      </c>
      <c r="AB52" s="31">
        <f t="shared" si="90"/>
        <v>-905.47599999999989</v>
      </c>
      <c r="AC52" s="31">
        <f t="shared" si="91"/>
        <v>-100</v>
      </c>
      <c r="AD52" s="111">
        <f t="shared" si="113"/>
        <v>1810.9519999999998</v>
      </c>
      <c r="AE52" s="111">
        <f t="shared" si="113"/>
        <v>522.91999999999996</v>
      </c>
      <c r="AF52" s="111">
        <f t="shared" si="113"/>
        <v>1046.2199999999998</v>
      </c>
      <c r="AG52" s="31">
        <f t="shared" si="94"/>
        <v>-1288.0319999999997</v>
      </c>
      <c r="AH52" s="31">
        <f t="shared" si="95"/>
        <v>-71.12457977903334</v>
      </c>
      <c r="AI52" s="109">
        <f>SUM('[18]Произв. прогр. Вода (СВОД)'!N57)</f>
        <v>0</v>
      </c>
      <c r="AJ52" s="109">
        <f>SUM('[18]ПОЛНАЯ СЕБЕСТОИМОСТЬ ВОДА 2017'!P193)</f>
        <v>0</v>
      </c>
      <c r="AK52" s="110">
        <f>SUM(AK53:AK56)</f>
        <v>0</v>
      </c>
      <c r="AL52" s="109">
        <f>SUM('[18]Произв. прогр. Вода (СВОД)'!O57)</f>
        <v>0</v>
      </c>
      <c r="AM52" s="109">
        <f>SUM('[18]ПОЛНАЯ СЕБЕСТОИМОСТЬ ВОДА 2017'!Q193)</f>
        <v>0</v>
      </c>
      <c r="AN52" s="110">
        <f>SUM(AN53:AN56)</f>
        <v>0</v>
      </c>
      <c r="AO52" s="109">
        <f>SUM('[18]Произв. прогр. Вода (СВОД)'!P57)</f>
        <v>905.47599999999989</v>
      </c>
      <c r="AP52" s="109">
        <f>SUM('[18]ПОЛНАЯ СЕБЕСТОИМОСТЬ ВОДА 2017'!R193)</f>
        <v>0</v>
      </c>
      <c r="AQ52" s="110">
        <f>SUM(AQ53:AQ56)</f>
        <v>523.56999999999994</v>
      </c>
      <c r="AR52" s="111">
        <f t="shared" si="114"/>
        <v>905.47599999999989</v>
      </c>
      <c r="AS52" s="111">
        <f t="shared" si="114"/>
        <v>0</v>
      </c>
      <c r="AT52" s="111">
        <f t="shared" si="114"/>
        <v>523.56999999999994</v>
      </c>
      <c r="AU52" s="31">
        <f t="shared" si="97"/>
        <v>-905.47599999999989</v>
      </c>
      <c r="AV52" s="31">
        <f t="shared" si="98"/>
        <v>-100</v>
      </c>
      <c r="AW52" s="111">
        <f t="shared" si="115"/>
        <v>2716.4279999999999</v>
      </c>
      <c r="AX52" s="111">
        <f t="shared" si="115"/>
        <v>522.91999999999996</v>
      </c>
      <c r="AY52" s="111">
        <f t="shared" si="115"/>
        <v>1569.7899999999997</v>
      </c>
      <c r="AZ52" s="31">
        <f t="shared" si="101"/>
        <v>-2193.5079999999998</v>
      </c>
      <c r="BA52" s="31">
        <f t="shared" si="102"/>
        <v>-80.749719852688898</v>
      </c>
      <c r="BB52" s="109">
        <f>SUM('[18]Произв. прогр. Вода (СВОД)'!S57)</f>
        <v>0</v>
      </c>
      <c r="BC52" s="109">
        <f>SUM('[18]ПОЛНАЯ СЕБЕСТОИМОСТЬ ВОДА 2017'!X193)</f>
        <v>0</v>
      </c>
      <c r="BD52" s="58">
        <f>SUM(BD53:BD56)</f>
        <v>0</v>
      </c>
      <c r="BE52" s="51">
        <f>SUM('[18]Произв. прогр. Вода (СВОД)'!T57)</f>
        <v>0</v>
      </c>
      <c r="BF52" s="51">
        <f>SUM('[18]ПОЛНАЯ СЕБЕСТОИМОСТЬ ВОДА 2017'!Y193)</f>
        <v>0</v>
      </c>
      <c r="BG52" s="58">
        <f>SUM(BG53:BG56)</f>
        <v>0</v>
      </c>
      <c r="BH52" s="51">
        <f>SUM('[18]Произв. прогр. Вода (СВОД)'!U57)</f>
        <v>905.47599999999989</v>
      </c>
      <c r="BI52" s="51">
        <f>SUM('[18]ПОЛНАЯ СЕБЕСТОИМОСТЬ ВОДА 2017'!Z193)</f>
        <v>0</v>
      </c>
      <c r="BJ52" s="58">
        <f>SUM(BJ53:BJ56)</f>
        <v>525.91999999999996</v>
      </c>
      <c r="BK52" s="93">
        <f t="shared" si="116"/>
        <v>905.47599999999989</v>
      </c>
      <c r="BL52" s="93">
        <f t="shared" si="116"/>
        <v>0</v>
      </c>
      <c r="BM52" s="93">
        <f t="shared" si="116"/>
        <v>525.91999999999996</v>
      </c>
      <c r="BN52" s="94">
        <f t="shared" si="104"/>
        <v>-905.47599999999989</v>
      </c>
      <c r="BO52" s="94">
        <f t="shared" si="105"/>
        <v>-100</v>
      </c>
      <c r="BP52" s="93">
        <f t="shared" si="117"/>
        <v>3621.9039999999995</v>
      </c>
      <c r="BQ52" s="93">
        <f t="shared" si="117"/>
        <v>522.91999999999996</v>
      </c>
      <c r="BR52" s="93">
        <f t="shared" si="117"/>
        <v>2095.7099999999996</v>
      </c>
      <c r="BS52" s="94">
        <f t="shared" si="108"/>
        <v>-3098.9839999999995</v>
      </c>
      <c r="BT52" s="94">
        <f t="shared" si="109"/>
        <v>-85.562289889516677</v>
      </c>
      <c r="BU52" s="84"/>
      <c r="BV52" s="84"/>
      <c r="BW52" s="84"/>
      <c r="BX52" s="84"/>
    </row>
    <row r="53" spans="1:76" ht="18.75">
      <c r="A53" s="108" t="s">
        <v>103</v>
      </c>
      <c r="B53" s="112">
        <f>SUM('[18]Произв. прогр. Вода (СВОД)'!E58)</f>
        <v>0</v>
      </c>
      <c r="C53" s="112">
        <f>SUM('[18]ПОЛНАЯ СЕБЕСТОИМОСТЬ ВОДА 2017'!C194)</f>
        <v>0</v>
      </c>
      <c r="D53" s="113">
        <v>0</v>
      </c>
      <c r="E53" s="112">
        <f>SUM('[18]Произв. прогр. Вода (СВОД)'!F58)</f>
        <v>0</v>
      </c>
      <c r="F53" s="112">
        <f>SUM('[18]ПОЛНАЯ СЕБЕСТОИМОСТЬ ВОДА 2017'!D194)</f>
        <v>0</v>
      </c>
      <c r="G53" s="113">
        <v>0</v>
      </c>
      <c r="H53" s="112">
        <f>SUM('[18]Произв. прогр. Вода (СВОД)'!G58)</f>
        <v>339.3775</v>
      </c>
      <c r="I53" s="112">
        <f>SUM('[18]ПОЛНАЯ СЕБЕСТОИМОСТЬ ВОДА 2017'!E194)</f>
        <v>501.14</v>
      </c>
      <c r="J53" s="113">
        <v>436.47</v>
      </c>
      <c r="K53" s="114">
        <f t="shared" si="111"/>
        <v>339.3775</v>
      </c>
      <c r="L53" s="114">
        <f t="shared" si="111"/>
        <v>501.14</v>
      </c>
      <c r="M53" s="114">
        <f t="shared" si="111"/>
        <v>436.47</v>
      </c>
      <c r="N53" s="44">
        <f t="shared" si="87"/>
        <v>161.76249999999999</v>
      </c>
      <c r="O53" s="44">
        <f t="shared" si="88"/>
        <v>47.664473926527236</v>
      </c>
      <c r="P53" s="112">
        <f>SUM('[18]Произв. прогр. Вода (СВОД)'!I58)</f>
        <v>0</v>
      </c>
      <c r="Q53" s="112">
        <f>SUM('[18]ПОЛНАЯ СЕБЕСТОИМОСТЬ ВОДА 2017'!H194)</f>
        <v>0</v>
      </c>
      <c r="R53" s="113">
        <v>0</v>
      </c>
      <c r="S53" s="112">
        <f>SUM('[18]Произв. прогр. Вода (СВОД)'!J58)</f>
        <v>0</v>
      </c>
      <c r="T53" s="112">
        <f>SUM('[18]ПОЛНАЯ СЕБЕСТОИМОСТЬ ВОДА 2017'!I194)</f>
        <v>0</v>
      </c>
      <c r="U53" s="113">
        <v>0</v>
      </c>
      <c r="V53" s="112">
        <f>SUM('[18]Произв. прогр. Вода (СВОД)'!K58)</f>
        <v>339.3775</v>
      </c>
      <c r="W53" s="112">
        <f>SUM('[18]ПОЛНАЯ СЕБЕСТОИМОСТЬ ВОДА 2017'!J194)</f>
        <v>0</v>
      </c>
      <c r="X53" s="113">
        <v>565.79999999999995</v>
      </c>
      <c r="Y53" s="114">
        <f t="shared" si="112"/>
        <v>339.3775</v>
      </c>
      <c r="Z53" s="114">
        <f t="shared" si="112"/>
        <v>0</v>
      </c>
      <c r="AA53" s="114">
        <f t="shared" si="112"/>
        <v>565.79999999999995</v>
      </c>
      <c r="AB53" s="44">
        <f t="shared" si="90"/>
        <v>-339.3775</v>
      </c>
      <c r="AC53" s="44">
        <f t="shared" si="91"/>
        <v>-100</v>
      </c>
      <c r="AD53" s="114">
        <f t="shared" si="113"/>
        <v>678.755</v>
      </c>
      <c r="AE53" s="114">
        <f t="shared" si="113"/>
        <v>501.14</v>
      </c>
      <c r="AF53" s="114">
        <f t="shared" si="113"/>
        <v>1002.27</v>
      </c>
      <c r="AG53" s="44">
        <f t="shared" si="94"/>
        <v>-177.61500000000001</v>
      </c>
      <c r="AH53" s="44">
        <f t="shared" si="95"/>
        <v>-26.167763036736382</v>
      </c>
      <c r="AI53" s="112">
        <f>SUM('[18]Произв. прогр. Вода (СВОД)'!N58)</f>
        <v>0</v>
      </c>
      <c r="AJ53" s="112">
        <f>SUM('[18]ПОЛНАЯ СЕБЕСТОИМОСТЬ ВОДА 2017'!P194)</f>
        <v>0</v>
      </c>
      <c r="AK53" s="113">
        <v>0</v>
      </c>
      <c r="AL53" s="112">
        <f>SUM('[18]Произв. прогр. Вода (СВОД)'!O58)</f>
        <v>0</v>
      </c>
      <c r="AM53" s="112">
        <f>SUM('[18]ПОЛНАЯ СЕБЕСТОИМОСТЬ ВОДА 2017'!Q194)</f>
        <v>0</v>
      </c>
      <c r="AN53" s="113">
        <v>0</v>
      </c>
      <c r="AO53" s="112">
        <f>SUM('[18]Произв. прогр. Вода (СВОД)'!P58)</f>
        <v>339.3775</v>
      </c>
      <c r="AP53" s="112">
        <f>SUM('[18]ПОЛНАЯ СЕБЕСТОИМОСТЬ ВОДА 2017'!R194)</f>
        <v>0</v>
      </c>
      <c r="AQ53" s="113">
        <v>501.14</v>
      </c>
      <c r="AR53" s="114">
        <f t="shared" si="114"/>
        <v>339.3775</v>
      </c>
      <c r="AS53" s="114">
        <f t="shared" si="114"/>
        <v>0</v>
      </c>
      <c r="AT53" s="114">
        <f t="shared" si="114"/>
        <v>501.14</v>
      </c>
      <c r="AU53" s="44">
        <f t="shared" si="97"/>
        <v>-339.3775</v>
      </c>
      <c r="AV53" s="44">
        <f t="shared" si="98"/>
        <v>-100</v>
      </c>
      <c r="AW53" s="114">
        <f t="shared" si="115"/>
        <v>1018.1324999999999</v>
      </c>
      <c r="AX53" s="114">
        <f t="shared" si="115"/>
        <v>501.14</v>
      </c>
      <c r="AY53" s="114">
        <f t="shared" si="115"/>
        <v>1503.4099999999999</v>
      </c>
      <c r="AZ53" s="44">
        <f t="shared" si="101"/>
        <v>-516.99249999999995</v>
      </c>
      <c r="BA53" s="44">
        <f t="shared" si="102"/>
        <v>-50.778508691157583</v>
      </c>
      <c r="BB53" s="112">
        <f>SUM('[18]Произв. прогр. Вода (СВОД)'!S58)</f>
        <v>0</v>
      </c>
      <c r="BC53" s="112">
        <f>SUM('[18]ПОЛНАЯ СЕБЕСТОИМОСТЬ ВОДА 2017'!X194)</f>
        <v>0</v>
      </c>
      <c r="BD53" s="42">
        <v>0</v>
      </c>
      <c r="BE53" s="60">
        <f>SUM('[18]Произв. прогр. Вода (СВОД)'!T58)</f>
        <v>0</v>
      </c>
      <c r="BF53" s="60">
        <f>SUM('[18]ПОЛНАЯ СЕБЕСТОИМОСТЬ ВОДА 2017'!Y194)</f>
        <v>0</v>
      </c>
      <c r="BG53" s="42">
        <v>0</v>
      </c>
      <c r="BH53" s="60">
        <f>SUM('[18]Произв. прогр. Вода (СВОД)'!U58)</f>
        <v>339.3775</v>
      </c>
      <c r="BI53" s="60">
        <f>SUM('[18]ПОЛНАЯ СЕБЕСТОИМОСТЬ ВОДА 2017'!Z194)</f>
        <v>0</v>
      </c>
      <c r="BJ53" s="42">
        <v>501.14</v>
      </c>
      <c r="BK53" s="72">
        <f t="shared" si="116"/>
        <v>339.3775</v>
      </c>
      <c r="BL53" s="72">
        <f t="shared" si="116"/>
        <v>0</v>
      </c>
      <c r="BM53" s="72">
        <f t="shared" si="116"/>
        <v>501.14</v>
      </c>
      <c r="BN53" s="99">
        <f t="shared" si="104"/>
        <v>-339.3775</v>
      </c>
      <c r="BO53" s="99">
        <f t="shared" si="105"/>
        <v>-100</v>
      </c>
      <c r="BP53" s="72">
        <f t="shared" si="117"/>
        <v>1357.51</v>
      </c>
      <c r="BQ53" s="72">
        <f t="shared" si="117"/>
        <v>501.14</v>
      </c>
      <c r="BR53" s="72">
        <f t="shared" si="117"/>
        <v>2004.5499999999997</v>
      </c>
      <c r="BS53" s="99">
        <f t="shared" si="108"/>
        <v>-856.37</v>
      </c>
      <c r="BT53" s="99">
        <f t="shared" si="109"/>
        <v>-63.083881518368187</v>
      </c>
      <c r="BU53" s="84"/>
      <c r="BV53" s="84"/>
      <c r="BW53" s="84"/>
      <c r="BX53" s="84"/>
    </row>
    <row r="54" spans="1:76" ht="18.75">
      <c r="A54" s="108" t="s">
        <v>58</v>
      </c>
      <c r="B54" s="112">
        <f>SUM('[18]Произв. прогр. Вода (СВОД)'!E59)</f>
        <v>0</v>
      </c>
      <c r="C54" s="112">
        <f>SUM('[18]ПОЛНАЯ СЕБЕСТОИМОСТЬ ВОДА 2017'!C195)</f>
        <v>0</v>
      </c>
      <c r="D54" s="113">
        <v>0</v>
      </c>
      <c r="E54" s="112">
        <f>SUM('[18]Произв. прогр. Вода (СВОД)'!F59)</f>
        <v>0</v>
      </c>
      <c r="F54" s="112">
        <f>SUM('[18]ПОЛНАЯ СЕБЕСТОИМОСТЬ ВОДА 2017'!D195)</f>
        <v>0</v>
      </c>
      <c r="G54" s="113">
        <v>0</v>
      </c>
      <c r="H54" s="112">
        <f>SUM('[18]Произв. прогр. Вода (СВОД)'!G59)</f>
        <v>22.2925</v>
      </c>
      <c r="I54" s="112">
        <f>SUM('[18]ПОЛНАЯ СЕБЕСТОИМОСТЬ ВОДА 2017'!E195)</f>
        <v>21.78</v>
      </c>
      <c r="J54" s="113">
        <v>21.52</v>
      </c>
      <c r="K54" s="114">
        <f t="shared" si="111"/>
        <v>22.2925</v>
      </c>
      <c r="L54" s="114">
        <f t="shared" si="111"/>
        <v>21.78</v>
      </c>
      <c r="M54" s="114">
        <f t="shared" si="111"/>
        <v>21.52</v>
      </c>
      <c r="N54" s="44">
        <f t="shared" si="87"/>
        <v>-0.51249999999999929</v>
      </c>
      <c r="O54" s="44">
        <f t="shared" si="88"/>
        <v>-2.2989794774027108</v>
      </c>
      <c r="P54" s="112">
        <f>SUM('[18]Произв. прогр. Вода (СВОД)'!I59)</f>
        <v>0</v>
      </c>
      <c r="Q54" s="112">
        <f>SUM('[18]ПОЛНАЯ СЕБЕСТОИМОСТЬ ВОДА 2017'!H195)</f>
        <v>0</v>
      </c>
      <c r="R54" s="113">
        <v>0</v>
      </c>
      <c r="S54" s="112">
        <f>SUM('[18]Произв. прогр. Вода (СВОД)'!J59)</f>
        <v>0</v>
      </c>
      <c r="T54" s="112">
        <f>SUM('[18]ПОЛНАЯ СЕБЕСТОИМОСТЬ ВОДА 2017'!I195)</f>
        <v>0</v>
      </c>
      <c r="U54" s="113">
        <v>0</v>
      </c>
      <c r="V54" s="112">
        <f>SUM('[18]Произв. прогр. Вода (СВОД)'!K59)</f>
        <v>22.2925</v>
      </c>
      <c r="W54" s="112">
        <f>SUM('[18]ПОЛНАЯ СЕБЕСТОИМОСТЬ ВОДА 2017'!J195)</f>
        <v>0</v>
      </c>
      <c r="X54" s="113">
        <v>22.43</v>
      </c>
      <c r="Y54" s="114">
        <f t="shared" si="112"/>
        <v>22.2925</v>
      </c>
      <c r="Z54" s="114">
        <f t="shared" si="112"/>
        <v>0</v>
      </c>
      <c r="AA54" s="114">
        <f t="shared" si="112"/>
        <v>22.43</v>
      </c>
      <c r="AB54" s="44">
        <f t="shared" si="90"/>
        <v>-22.2925</v>
      </c>
      <c r="AC54" s="44">
        <f t="shared" si="91"/>
        <v>-100</v>
      </c>
      <c r="AD54" s="114">
        <f t="shared" si="113"/>
        <v>44.585000000000001</v>
      </c>
      <c r="AE54" s="114">
        <f t="shared" si="113"/>
        <v>21.78</v>
      </c>
      <c r="AF54" s="114">
        <f t="shared" si="113"/>
        <v>43.95</v>
      </c>
      <c r="AG54" s="44">
        <f t="shared" si="94"/>
        <v>-22.805</v>
      </c>
      <c r="AH54" s="44">
        <f t="shared" si="95"/>
        <v>-51.149489738701362</v>
      </c>
      <c r="AI54" s="112">
        <f>SUM('[18]Произв. прогр. Вода (СВОД)'!N59)</f>
        <v>0</v>
      </c>
      <c r="AJ54" s="112">
        <f>SUM('[18]ПОЛНАЯ СЕБЕСТОИМОСТЬ ВОДА 2017'!P195)</f>
        <v>0</v>
      </c>
      <c r="AK54" s="113">
        <v>0</v>
      </c>
      <c r="AL54" s="112">
        <f>SUM('[18]Произв. прогр. Вода (СВОД)'!O59)</f>
        <v>0</v>
      </c>
      <c r="AM54" s="112">
        <f>SUM('[18]ПОЛНАЯ СЕБЕСТОИМОСТЬ ВОДА 2017'!Q195)</f>
        <v>0</v>
      </c>
      <c r="AN54" s="113">
        <v>0</v>
      </c>
      <c r="AO54" s="112">
        <f>SUM('[18]Произв. прогр. Вода (СВОД)'!P59)</f>
        <v>22.2925</v>
      </c>
      <c r="AP54" s="112">
        <f>SUM('[18]ПОЛНАЯ СЕБЕСТОИМОСТЬ ВОДА 2017'!R195)</f>
        <v>0</v>
      </c>
      <c r="AQ54" s="113">
        <v>22.43</v>
      </c>
      <c r="AR54" s="114">
        <f t="shared" si="114"/>
        <v>22.2925</v>
      </c>
      <c r="AS54" s="114">
        <f t="shared" si="114"/>
        <v>0</v>
      </c>
      <c r="AT54" s="114">
        <f t="shared" si="114"/>
        <v>22.43</v>
      </c>
      <c r="AU54" s="44">
        <f t="shared" si="97"/>
        <v>-22.2925</v>
      </c>
      <c r="AV54" s="44">
        <f t="shared" si="98"/>
        <v>-100</v>
      </c>
      <c r="AW54" s="114">
        <f t="shared" si="115"/>
        <v>66.877499999999998</v>
      </c>
      <c r="AX54" s="114">
        <f t="shared" si="115"/>
        <v>21.78</v>
      </c>
      <c r="AY54" s="114">
        <f t="shared" si="115"/>
        <v>66.38</v>
      </c>
      <c r="AZ54" s="44">
        <f t="shared" si="101"/>
        <v>-45.097499999999997</v>
      </c>
      <c r="BA54" s="44">
        <f t="shared" si="102"/>
        <v>-67.432993159134242</v>
      </c>
      <c r="BB54" s="112">
        <f>SUM('[18]Произв. прогр. Вода (СВОД)'!S59)</f>
        <v>0</v>
      </c>
      <c r="BC54" s="112">
        <f>SUM('[18]ПОЛНАЯ СЕБЕСТОИМОСТЬ ВОДА 2017'!X195)</f>
        <v>0</v>
      </c>
      <c r="BD54" s="42">
        <v>0</v>
      </c>
      <c r="BE54" s="60">
        <f>SUM('[18]Произв. прогр. Вода (СВОД)'!T59)</f>
        <v>0</v>
      </c>
      <c r="BF54" s="60">
        <f>SUM('[18]ПОЛНАЯ СЕБЕСТОИМОСТЬ ВОДА 2017'!Y195)</f>
        <v>0</v>
      </c>
      <c r="BG54" s="42">
        <v>0</v>
      </c>
      <c r="BH54" s="60">
        <f>SUM('[18]Произв. прогр. Вода (СВОД)'!U59)</f>
        <v>22.2925</v>
      </c>
      <c r="BI54" s="60">
        <f>SUM('[18]ПОЛНАЯ СЕБЕСТОИМОСТЬ ВОДА 2017'!Z195)</f>
        <v>0</v>
      </c>
      <c r="BJ54" s="42">
        <v>24.78</v>
      </c>
      <c r="BK54" s="72">
        <f t="shared" si="116"/>
        <v>22.2925</v>
      </c>
      <c r="BL54" s="72">
        <f t="shared" si="116"/>
        <v>0</v>
      </c>
      <c r="BM54" s="72">
        <f t="shared" si="116"/>
        <v>24.78</v>
      </c>
      <c r="BN54" s="99">
        <f t="shared" si="104"/>
        <v>-22.2925</v>
      </c>
      <c r="BO54" s="99">
        <f t="shared" si="105"/>
        <v>-100</v>
      </c>
      <c r="BP54" s="72">
        <f t="shared" si="117"/>
        <v>89.17</v>
      </c>
      <c r="BQ54" s="72">
        <f t="shared" si="117"/>
        <v>21.78</v>
      </c>
      <c r="BR54" s="72">
        <f t="shared" si="117"/>
        <v>91.16</v>
      </c>
      <c r="BS54" s="99">
        <f t="shared" si="108"/>
        <v>-67.39</v>
      </c>
      <c r="BT54" s="99">
        <f t="shared" si="109"/>
        <v>-75.574744869350667</v>
      </c>
      <c r="BU54" s="84"/>
      <c r="BV54" s="84"/>
      <c r="BW54" s="84"/>
      <c r="BX54" s="84"/>
    </row>
    <row r="55" spans="1:76" ht="18.75">
      <c r="A55" s="108" t="s">
        <v>104</v>
      </c>
      <c r="B55" s="112">
        <f>SUM('[18]Произв. прогр. Вода (СВОД)'!E60)</f>
        <v>0</v>
      </c>
      <c r="C55" s="112">
        <f>SUM('[18]ПОЛНАЯ СЕБЕСТОИМОСТЬ ВОДА 2017'!C196)</f>
        <v>0</v>
      </c>
      <c r="D55" s="113">
        <v>0</v>
      </c>
      <c r="E55" s="112">
        <f>SUM('[18]Произв. прогр. Вода (СВОД)'!F60)</f>
        <v>0</v>
      </c>
      <c r="F55" s="112">
        <f>SUM('[18]ПОЛНАЯ СЕБЕСТОИМОСТЬ ВОДА 2017'!D196)</f>
        <v>0</v>
      </c>
      <c r="G55" s="113">
        <v>0</v>
      </c>
      <c r="H55" s="112">
        <f>SUM('[18]Произв. прогр. Вода (СВОД)'!G60)</f>
        <v>0</v>
      </c>
      <c r="I55" s="112">
        <f>SUM('[18]ПОЛНАЯ СЕБЕСТОИМОСТЬ ВОДА 2017'!E196)</f>
        <v>0</v>
      </c>
      <c r="J55" s="113">
        <v>0</v>
      </c>
      <c r="K55" s="114">
        <f t="shared" si="111"/>
        <v>0</v>
      </c>
      <c r="L55" s="114">
        <f t="shared" si="111"/>
        <v>0</v>
      </c>
      <c r="M55" s="114">
        <f t="shared" si="111"/>
        <v>0</v>
      </c>
      <c r="N55" s="44">
        <f t="shared" si="87"/>
        <v>0</v>
      </c>
      <c r="O55" s="44" t="e">
        <f t="shared" si="88"/>
        <v>#DIV/0!</v>
      </c>
      <c r="P55" s="112">
        <f>SUM('[18]Произв. прогр. Вода (СВОД)'!I60)</f>
        <v>0</v>
      </c>
      <c r="Q55" s="112">
        <f>SUM('[18]ПОЛНАЯ СЕБЕСТОИМОСТЬ ВОДА 2017'!H196)</f>
        <v>0</v>
      </c>
      <c r="R55" s="113">
        <v>0</v>
      </c>
      <c r="S55" s="112">
        <f>SUM('[18]Произв. прогр. Вода (СВОД)'!J60)</f>
        <v>0</v>
      </c>
      <c r="T55" s="112">
        <f>SUM('[18]ПОЛНАЯ СЕБЕСТОИМОСТЬ ВОДА 2017'!I196)</f>
        <v>0</v>
      </c>
      <c r="U55" s="113">
        <v>0</v>
      </c>
      <c r="V55" s="112">
        <f>SUM('[18]Произв. прогр. Вода (СВОД)'!K60)</f>
        <v>0</v>
      </c>
      <c r="W55" s="112">
        <f>SUM('[18]ПОЛНАЯ СЕБЕСТОИМОСТЬ ВОДА 2017'!J196)</f>
        <v>0</v>
      </c>
      <c r="X55" s="113">
        <v>0</v>
      </c>
      <c r="Y55" s="114">
        <f t="shared" si="112"/>
        <v>0</v>
      </c>
      <c r="Z55" s="114">
        <f t="shared" si="112"/>
        <v>0</v>
      </c>
      <c r="AA55" s="114">
        <f t="shared" si="112"/>
        <v>0</v>
      </c>
      <c r="AB55" s="44">
        <f t="shared" si="90"/>
        <v>0</v>
      </c>
      <c r="AC55" s="44" t="e">
        <f t="shared" si="91"/>
        <v>#DIV/0!</v>
      </c>
      <c r="AD55" s="114">
        <f t="shared" si="113"/>
        <v>0</v>
      </c>
      <c r="AE55" s="114">
        <f t="shared" si="113"/>
        <v>0</v>
      </c>
      <c r="AF55" s="114">
        <f t="shared" si="113"/>
        <v>0</v>
      </c>
      <c r="AG55" s="44">
        <f t="shared" si="94"/>
        <v>0</v>
      </c>
      <c r="AH55" s="44" t="e">
        <f t="shared" si="95"/>
        <v>#DIV/0!</v>
      </c>
      <c r="AI55" s="112">
        <f>SUM('[18]Произв. прогр. Вода (СВОД)'!N60)</f>
        <v>0</v>
      </c>
      <c r="AJ55" s="112">
        <f>SUM('[18]ПОЛНАЯ СЕБЕСТОИМОСТЬ ВОДА 2017'!P196)</f>
        <v>0</v>
      </c>
      <c r="AK55" s="113">
        <v>0</v>
      </c>
      <c r="AL55" s="112">
        <f>SUM('[18]Произв. прогр. Вода (СВОД)'!O60)</f>
        <v>0</v>
      </c>
      <c r="AM55" s="112">
        <f>SUM('[18]ПОЛНАЯ СЕБЕСТОИМОСТЬ ВОДА 2017'!Q196)</f>
        <v>0</v>
      </c>
      <c r="AN55" s="113">
        <v>0</v>
      </c>
      <c r="AO55" s="112">
        <f>SUM('[18]Произв. прогр. Вода (СВОД)'!P60)</f>
        <v>0</v>
      </c>
      <c r="AP55" s="112">
        <f>SUM('[18]ПОЛНАЯ СЕБЕСТОИМОСТЬ ВОДА 2017'!R196)</f>
        <v>0</v>
      </c>
      <c r="AQ55" s="113">
        <v>0</v>
      </c>
      <c r="AR55" s="114">
        <f t="shared" si="114"/>
        <v>0</v>
      </c>
      <c r="AS55" s="114">
        <f t="shared" si="114"/>
        <v>0</v>
      </c>
      <c r="AT55" s="114">
        <f t="shared" si="114"/>
        <v>0</v>
      </c>
      <c r="AU55" s="44">
        <f t="shared" si="97"/>
        <v>0</v>
      </c>
      <c r="AV55" s="44" t="e">
        <f t="shared" si="98"/>
        <v>#DIV/0!</v>
      </c>
      <c r="AW55" s="114">
        <f t="shared" si="115"/>
        <v>0</v>
      </c>
      <c r="AX55" s="114">
        <f t="shared" si="115"/>
        <v>0</v>
      </c>
      <c r="AY55" s="114">
        <f t="shared" si="115"/>
        <v>0</v>
      </c>
      <c r="AZ55" s="44">
        <f t="shared" si="101"/>
        <v>0</v>
      </c>
      <c r="BA55" s="44" t="e">
        <f t="shared" si="102"/>
        <v>#DIV/0!</v>
      </c>
      <c r="BB55" s="112">
        <f>SUM('[18]Произв. прогр. Вода (СВОД)'!S60)</f>
        <v>0</v>
      </c>
      <c r="BC55" s="112">
        <f>SUM('[18]ПОЛНАЯ СЕБЕСТОИМОСТЬ ВОДА 2017'!X196)</f>
        <v>0</v>
      </c>
      <c r="BD55" s="42">
        <v>0</v>
      </c>
      <c r="BE55" s="60">
        <f>SUM('[18]Произв. прогр. Вода (СВОД)'!T60)</f>
        <v>0</v>
      </c>
      <c r="BF55" s="60">
        <f>SUM('[18]ПОЛНАЯ СЕБЕСТОИМОСТЬ ВОДА 2017'!Y196)</f>
        <v>0</v>
      </c>
      <c r="BG55" s="42">
        <v>0</v>
      </c>
      <c r="BH55" s="60">
        <f>SUM('[18]Произв. прогр. Вода (СВОД)'!U60)</f>
        <v>0</v>
      </c>
      <c r="BI55" s="60">
        <f>SUM('[18]ПОЛНАЯ СЕБЕСТОИМОСТЬ ВОДА 2017'!Z196)</f>
        <v>0</v>
      </c>
      <c r="BJ55" s="42">
        <v>0</v>
      </c>
      <c r="BK55" s="72">
        <f t="shared" si="116"/>
        <v>0</v>
      </c>
      <c r="BL55" s="72">
        <f t="shared" si="116"/>
        <v>0</v>
      </c>
      <c r="BM55" s="72">
        <f t="shared" si="116"/>
        <v>0</v>
      </c>
      <c r="BN55" s="99">
        <f t="shared" si="104"/>
        <v>0</v>
      </c>
      <c r="BO55" s="99" t="e">
        <f t="shared" si="105"/>
        <v>#DIV/0!</v>
      </c>
      <c r="BP55" s="72">
        <f t="shared" si="117"/>
        <v>0</v>
      </c>
      <c r="BQ55" s="72">
        <f t="shared" si="117"/>
        <v>0</v>
      </c>
      <c r="BR55" s="72">
        <f t="shared" si="117"/>
        <v>0</v>
      </c>
      <c r="BS55" s="99">
        <f t="shared" si="108"/>
        <v>0</v>
      </c>
      <c r="BT55" s="99" t="e">
        <f t="shared" si="109"/>
        <v>#DIV/0!</v>
      </c>
      <c r="BU55" s="84"/>
      <c r="BV55" s="84"/>
      <c r="BW55" s="84"/>
      <c r="BX55" s="84"/>
    </row>
    <row r="56" spans="1:76" ht="18.75">
      <c r="A56" s="108" t="s">
        <v>59</v>
      </c>
      <c r="B56" s="112">
        <f>SUM('[18]Произв. прогр. Вода (СВОД)'!E61)</f>
        <v>0</v>
      </c>
      <c r="C56" s="112">
        <f>SUM('[18]ПОЛНАЯ СЕБЕСТОИМОСТЬ ВОДА 2017'!C197)</f>
        <v>0</v>
      </c>
      <c r="D56" s="113">
        <v>0</v>
      </c>
      <c r="E56" s="112">
        <f>SUM('[18]Произв. прогр. Вода (СВОД)'!F61)</f>
        <v>0</v>
      </c>
      <c r="F56" s="112">
        <f>SUM('[18]ПОЛНАЯ СЕБЕСТОИМОСТЬ ВОДА 2017'!D197)</f>
        <v>0</v>
      </c>
      <c r="G56" s="113">
        <v>0</v>
      </c>
      <c r="H56" s="112">
        <f>SUM('[18]Произв. прогр. Вода (СВОД)'!G61)</f>
        <v>543.80599999999993</v>
      </c>
      <c r="I56" s="112">
        <f>SUM('[18]ПОЛНАЯ СЕБЕСТОИМОСТЬ ВОДА 2017'!E197)</f>
        <v>0</v>
      </c>
      <c r="J56" s="113">
        <v>0</v>
      </c>
      <c r="K56" s="114">
        <f t="shared" si="111"/>
        <v>543.80599999999993</v>
      </c>
      <c r="L56" s="114">
        <f t="shared" si="111"/>
        <v>0</v>
      </c>
      <c r="M56" s="114">
        <f t="shared" si="111"/>
        <v>0</v>
      </c>
      <c r="N56" s="44">
        <f t="shared" si="87"/>
        <v>-543.80599999999993</v>
      </c>
      <c r="O56" s="44">
        <f t="shared" si="88"/>
        <v>-100</v>
      </c>
      <c r="P56" s="112">
        <f>SUM('[18]Произв. прогр. Вода (СВОД)'!I61)</f>
        <v>0</v>
      </c>
      <c r="Q56" s="112">
        <f>SUM('[18]ПОЛНАЯ СЕБЕСТОИМОСТЬ ВОДА 2017'!H197)</f>
        <v>0</v>
      </c>
      <c r="R56" s="113">
        <v>0</v>
      </c>
      <c r="S56" s="112">
        <f>SUM('[18]Произв. прогр. Вода (СВОД)'!J61)</f>
        <v>0</v>
      </c>
      <c r="T56" s="112">
        <f>SUM('[18]ПОЛНАЯ СЕБЕСТОИМОСТЬ ВОДА 2017'!I197)</f>
        <v>0</v>
      </c>
      <c r="U56" s="113">
        <v>0</v>
      </c>
      <c r="V56" s="112">
        <f>SUM('[18]Произв. прогр. Вода (СВОД)'!K61)</f>
        <v>543.80599999999993</v>
      </c>
      <c r="W56" s="112">
        <f>SUM('[18]ПОЛНАЯ СЕБЕСТОИМОСТЬ ВОДА 2017'!J197)</f>
        <v>0</v>
      </c>
      <c r="X56" s="113">
        <v>0</v>
      </c>
      <c r="Y56" s="114">
        <f t="shared" si="112"/>
        <v>543.80599999999993</v>
      </c>
      <c r="Z56" s="114">
        <f t="shared" si="112"/>
        <v>0</v>
      </c>
      <c r="AA56" s="114">
        <f t="shared" si="112"/>
        <v>0</v>
      </c>
      <c r="AB56" s="44">
        <f t="shared" si="90"/>
        <v>-543.80599999999993</v>
      </c>
      <c r="AC56" s="44">
        <f t="shared" si="91"/>
        <v>-100</v>
      </c>
      <c r="AD56" s="114">
        <f t="shared" si="113"/>
        <v>1087.6119999999999</v>
      </c>
      <c r="AE56" s="114">
        <f t="shared" si="113"/>
        <v>0</v>
      </c>
      <c r="AF56" s="114">
        <f t="shared" si="113"/>
        <v>0</v>
      </c>
      <c r="AG56" s="44">
        <f t="shared" si="94"/>
        <v>-1087.6119999999999</v>
      </c>
      <c r="AH56" s="44">
        <f t="shared" si="95"/>
        <v>-100</v>
      </c>
      <c r="AI56" s="112">
        <f>SUM('[18]Произв. прогр. Вода (СВОД)'!N61)</f>
        <v>0</v>
      </c>
      <c r="AJ56" s="112">
        <f>SUM('[18]ПОЛНАЯ СЕБЕСТОИМОСТЬ ВОДА 2017'!P197)</f>
        <v>0</v>
      </c>
      <c r="AK56" s="113">
        <v>0</v>
      </c>
      <c r="AL56" s="112">
        <f>SUM('[18]Произв. прогр. Вода (СВОД)'!O61)</f>
        <v>0</v>
      </c>
      <c r="AM56" s="112">
        <f>SUM('[18]ПОЛНАЯ СЕБЕСТОИМОСТЬ ВОДА 2017'!Q197)</f>
        <v>0</v>
      </c>
      <c r="AN56" s="113">
        <v>0</v>
      </c>
      <c r="AO56" s="112">
        <f>SUM('[18]Произв. прогр. Вода (СВОД)'!P61)</f>
        <v>543.80599999999993</v>
      </c>
      <c r="AP56" s="112">
        <f>SUM('[18]ПОЛНАЯ СЕБЕСТОИМОСТЬ ВОДА 2017'!R197)</f>
        <v>0</v>
      </c>
      <c r="AQ56" s="113">
        <v>0</v>
      </c>
      <c r="AR56" s="114">
        <f t="shared" si="114"/>
        <v>543.80599999999993</v>
      </c>
      <c r="AS56" s="114">
        <f t="shared" si="114"/>
        <v>0</v>
      </c>
      <c r="AT56" s="114">
        <f t="shared" si="114"/>
        <v>0</v>
      </c>
      <c r="AU56" s="44">
        <f t="shared" si="97"/>
        <v>-543.80599999999993</v>
      </c>
      <c r="AV56" s="44">
        <f t="shared" si="98"/>
        <v>-100</v>
      </c>
      <c r="AW56" s="114">
        <f t="shared" si="115"/>
        <v>1631.4179999999997</v>
      </c>
      <c r="AX56" s="114">
        <f t="shared" si="115"/>
        <v>0</v>
      </c>
      <c r="AY56" s="114">
        <f t="shared" si="115"/>
        <v>0</v>
      </c>
      <c r="AZ56" s="44">
        <f t="shared" si="101"/>
        <v>-1631.4179999999997</v>
      </c>
      <c r="BA56" s="44">
        <f t="shared" si="102"/>
        <v>-100</v>
      </c>
      <c r="BB56" s="112">
        <f>SUM('[18]Произв. прогр. Вода (СВОД)'!S61)</f>
        <v>0</v>
      </c>
      <c r="BC56" s="112">
        <f>SUM('[18]ПОЛНАЯ СЕБЕСТОИМОСТЬ ВОДА 2017'!X197)</f>
        <v>0</v>
      </c>
      <c r="BD56" s="42">
        <v>0</v>
      </c>
      <c r="BE56" s="60">
        <f>SUM('[18]Произв. прогр. Вода (СВОД)'!T61)</f>
        <v>0</v>
      </c>
      <c r="BF56" s="60">
        <f>SUM('[18]ПОЛНАЯ СЕБЕСТОИМОСТЬ ВОДА 2017'!Y197)</f>
        <v>0</v>
      </c>
      <c r="BG56" s="42">
        <v>0</v>
      </c>
      <c r="BH56" s="60">
        <f>SUM('[18]Произв. прогр. Вода (СВОД)'!U61)</f>
        <v>543.80599999999993</v>
      </c>
      <c r="BI56" s="60">
        <f>SUM('[18]ПОЛНАЯ СЕБЕСТОИМОСТЬ ВОДА 2017'!Z197)</f>
        <v>0</v>
      </c>
      <c r="BJ56" s="42">
        <v>0</v>
      </c>
      <c r="BK56" s="72">
        <f t="shared" si="116"/>
        <v>543.80599999999993</v>
      </c>
      <c r="BL56" s="72">
        <f t="shared" si="116"/>
        <v>0</v>
      </c>
      <c r="BM56" s="72">
        <f t="shared" si="116"/>
        <v>0</v>
      </c>
      <c r="BN56" s="99">
        <f t="shared" si="104"/>
        <v>-543.80599999999993</v>
      </c>
      <c r="BO56" s="99">
        <f t="shared" si="105"/>
        <v>-100</v>
      </c>
      <c r="BP56" s="72">
        <f t="shared" si="117"/>
        <v>2175.2239999999997</v>
      </c>
      <c r="BQ56" s="72">
        <f t="shared" si="117"/>
        <v>0</v>
      </c>
      <c r="BR56" s="72">
        <f t="shared" si="117"/>
        <v>0</v>
      </c>
      <c r="BS56" s="99">
        <f t="shared" si="108"/>
        <v>-2175.2239999999997</v>
      </c>
      <c r="BT56" s="99">
        <f t="shared" si="109"/>
        <v>-100</v>
      </c>
      <c r="BU56" s="84"/>
      <c r="BV56" s="84"/>
      <c r="BW56" s="84"/>
      <c r="BX56" s="84"/>
    </row>
    <row r="57" spans="1:76" ht="18.75">
      <c r="A57" s="107" t="s">
        <v>60</v>
      </c>
      <c r="B57" s="109">
        <f>SUM('[18]Произв. прогр. Вода (СВОД)'!E62)</f>
        <v>844.07164738068468</v>
      </c>
      <c r="C57" s="109">
        <f>SUM('[18]ПОЛНАЯ СЕБЕСТОИМОСТЬ ВОДА 2017'!C198)</f>
        <v>1041.58</v>
      </c>
      <c r="D57" s="110">
        <f>SUM(D58:D63)</f>
        <v>953.29</v>
      </c>
      <c r="E57" s="109">
        <f>SUM('[18]Произв. прогр. Вода (СВОД)'!F62)</f>
        <v>844.07164738068468</v>
      </c>
      <c r="F57" s="109">
        <f>SUM('[18]ПОЛНАЯ СЕБЕСТОИМОСТЬ ВОДА 2017'!D198)</f>
        <v>1143.79</v>
      </c>
      <c r="G57" s="110">
        <f>SUM(G58:G63)</f>
        <v>938.63</v>
      </c>
      <c r="H57" s="109">
        <f>SUM('[18]Произв. прогр. Вода (СВОД)'!G62)</f>
        <v>844.07164738068468</v>
      </c>
      <c r="I57" s="109">
        <f>SUM('[18]ПОЛНАЯ СЕБЕСТОИМОСТЬ ВОДА 2017'!E198)</f>
        <v>1059.8</v>
      </c>
      <c r="J57" s="110">
        <f>SUM(J58:J63)</f>
        <v>1017.45</v>
      </c>
      <c r="K57" s="111">
        <f t="shared" si="111"/>
        <v>2532.214942142054</v>
      </c>
      <c r="L57" s="111">
        <f t="shared" si="111"/>
        <v>3245.17</v>
      </c>
      <c r="M57" s="111">
        <f t="shared" si="111"/>
        <v>2909.37</v>
      </c>
      <c r="N57" s="31">
        <f t="shared" si="87"/>
        <v>712.95505785794603</v>
      </c>
      <c r="O57" s="31">
        <f t="shared" si="88"/>
        <v>28.155392577173654</v>
      </c>
      <c r="P57" s="109">
        <f>SUM('[18]Произв. прогр. Вода (СВОД)'!I62)</f>
        <v>844.07164738068468</v>
      </c>
      <c r="Q57" s="109">
        <f>SUM('[18]ПОЛНАЯ СЕБЕСТОИМОСТЬ ВОДА 2017'!H198)</f>
        <v>0</v>
      </c>
      <c r="R57" s="110">
        <f>SUM(R58:R63)</f>
        <v>1166.3900000000001</v>
      </c>
      <c r="S57" s="109">
        <f>SUM('[18]Произв. прогр. Вода (СВОД)'!J62)</f>
        <v>844.07164738068468</v>
      </c>
      <c r="T57" s="109">
        <f>SUM('[18]ПОЛНАЯ СЕБЕСТОИМОСТЬ ВОДА 2017'!I198)</f>
        <v>0</v>
      </c>
      <c r="U57" s="110">
        <f>SUM(U58:U63)</f>
        <v>1180.79</v>
      </c>
      <c r="V57" s="109">
        <f>SUM('[18]Произв. прогр. Вода (СВОД)'!K62)</f>
        <v>844.07164738068468</v>
      </c>
      <c r="W57" s="109">
        <f>SUM('[18]ПОЛНАЯ СЕБЕСТОИМОСТЬ ВОДА 2017'!J198)</f>
        <v>0</v>
      </c>
      <c r="X57" s="110">
        <f>SUM(X58:X63)</f>
        <v>1026.3800000000001</v>
      </c>
      <c r="Y57" s="111">
        <f t="shared" si="112"/>
        <v>2532.214942142054</v>
      </c>
      <c r="Z57" s="111">
        <f t="shared" si="112"/>
        <v>0</v>
      </c>
      <c r="AA57" s="111">
        <f t="shared" si="112"/>
        <v>3373.5600000000004</v>
      </c>
      <c r="AB57" s="31">
        <f t="shared" si="90"/>
        <v>-2532.214942142054</v>
      </c>
      <c r="AC57" s="31">
        <f t="shared" si="91"/>
        <v>-100</v>
      </c>
      <c r="AD57" s="111">
        <f t="shared" si="113"/>
        <v>5064.4298842841081</v>
      </c>
      <c r="AE57" s="111">
        <f t="shared" si="113"/>
        <v>3245.17</v>
      </c>
      <c r="AF57" s="111">
        <f t="shared" si="113"/>
        <v>6282.93</v>
      </c>
      <c r="AG57" s="31">
        <f t="shared" si="94"/>
        <v>-1819.259884284108</v>
      </c>
      <c r="AH57" s="31">
        <f t="shared" si="95"/>
        <v>-35.922303711413171</v>
      </c>
      <c r="AI57" s="109">
        <f>SUM('[18]Произв. прогр. Вода (СВОД)'!N62)</f>
        <v>890.18997727121007</v>
      </c>
      <c r="AJ57" s="109">
        <f>SUM('[18]ПОЛНАЯ СЕБЕСТОИМОСТЬ ВОДА 2017'!P198)</f>
        <v>0</v>
      </c>
      <c r="AK57" s="110">
        <f>SUM(AK58:AK63)</f>
        <v>956.68000000000006</v>
      </c>
      <c r="AL57" s="109">
        <f>SUM('[18]Произв. прогр. Вода (СВОД)'!O62)</f>
        <v>890.18997727121007</v>
      </c>
      <c r="AM57" s="109">
        <f>SUM('[18]ПОЛНАЯ СЕБЕСТОИМОСТЬ ВОДА 2017'!Q198)</f>
        <v>0</v>
      </c>
      <c r="AN57" s="110">
        <f>SUM(AN58:AN63)</f>
        <v>1081.22</v>
      </c>
      <c r="AO57" s="109">
        <f>SUM('[18]Произв. прогр. Вода (СВОД)'!P62)</f>
        <v>890.18997727121007</v>
      </c>
      <c r="AP57" s="109">
        <f>SUM('[18]ПОЛНАЯ СЕБЕСТОИМОСТЬ ВОДА 2017'!R198)</f>
        <v>0</v>
      </c>
      <c r="AQ57" s="110">
        <f>SUM(AQ58:AQ63)</f>
        <v>1081.3700000000001</v>
      </c>
      <c r="AR57" s="111">
        <f t="shared" si="114"/>
        <v>2670.5699318136303</v>
      </c>
      <c r="AS57" s="111">
        <f t="shared" si="114"/>
        <v>0</v>
      </c>
      <c r="AT57" s="111">
        <f t="shared" si="114"/>
        <v>3119.2700000000004</v>
      </c>
      <c r="AU57" s="31">
        <f t="shared" si="97"/>
        <v>-2670.5699318136303</v>
      </c>
      <c r="AV57" s="31">
        <f t="shared" si="98"/>
        <v>-100</v>
      </c>
      <c r="AW57" s="111">
        <f t="shared" si="115"/>
        <v>7734.9998160977384</v>
      </c>
      <c r="AX57" s="111">
        <f t="shared" si="115"/>
        <v>3245.17</v>
      </c>
      <c r="AY57" s="111">
        <f t="shared" si="115"/>
        <v>9402.2000000000007</v>
      </c>
      <c r="AZ57" s="31">
        <f t="shared" si="101"/>
        <v>-4489.8298160977383</v>
      </c>
      <c r="BA57" s="31">
        <f t="shared" si="102"/>
        <v>-58.045635718745636</v>
      </c>
      <c r="BB57" s="109">
        <f>SUM('[18]Произв. прогр. Вода (СВОД)'!S62)</f>
        <v>890.18997727121007</v>
      </c>
      <c r="BC57" s="109">
        <f>SUM('[18]ПОЛНАЯ СЕБЕСТОИМОСТЬ ВОДА 2017'!X198)</f>
        <v>0</v>
      </c>
      <c r="BD57" s="58">
        <f>SUM(BD58:BD63)</f>
        <v>1067</v>
      </c>
      <c r="BE57" s="51">
        <f>SUM('[18]Произв. прогр. Вода (СВОД)'!T62)</f>
        <v>890.18997727121007</v>
      </c>
      <c r="BF57" s="51">
        <f>SUM('[18]ПОЛНАЯ СЕБЕСТОИМОСТЬ ВОДА 2017'!Y198)</f>
        <v>0</v>
      </c>
      <c r="BG57" s="58">
        <f>SUM(BG58:BG63)</f>
        <v>1104.72</v>
      </c>
      <c r="BH57" s="51">
        <f>SUM('[18]Произв. прогр. Вода (СВОД)'!U62)</f>
        <v>890.18997727121007</v>
      </c>
      <c r="BI57" s="51">
        <f>SUM('[18]ПОЛНАЯ СЕБЕСТОИМОСТЬ ВОДА 2017'!Z198)</f>
        <v>0</v>
      </c>
      <c r="BJ57" s="58">
        <f>SUM(BJ58:BJ63)</f>
        <v>925.73</v>
      </c>
      <c r="BK57" s="93">
        <f t="shared" si="116"/>
        <v>2670.5699318136303</v>
      </c>
      <c r="BL57" s="93">
        <f t="shared" si="116"/>
        <v>0</v>
      </c>
      <c r="BM57" s="93">
        <f t="shared" si="116"/>
        <v>3097.4500000000003</v>
      </c>
      <c r="BN57" s="94">
        <f t="shared" si="104"/>
        <v>-2670.5699318136303</v>
      </c>
      <c r="BO57" s="94">
        <f t="shared" si="105"/>
        <v>-100</v>
      </c>
      <c r="BP57" s="93">
        <f t="shared" si="117"/>
        <v>10405.56974791137</v>
      </c>
      <c r="BQ57" s="93">
        <f t="shared" si="117"/>
        <v>3245.17</v>
      </c>
      <c r="BR57" s="93">
        <f t="shared" si="117"/>
        <v>12499.650000000001</v>
      </c>
      <c r="BS57" s="94">
        <f t="shared" si="108"/>
        <v>-7160.3997479113696</v>
      </c>
      <c r="BT57" s="94">
        <f t="shared" si="109"/>
        <v>-68.813144511847824</v>
      </c>
      <c r="BU57" s="84"/>
      <c r="BV57" s="84"/>
      <c r="BW57" s="84"/>
      <c r="BX57" s="84"/>
    </row>
    <row r="58" spans="1:76" ht="18.75">
      <c r="A58" s="59" t="s">
        <v>61</v>
      </c>
      <c r="B58" s="112">
        <f>SUM('[18]Произв. прогр. Вода (СВОД)'!E63)</f>
        <v>597.59134121208888</v>
      </c>
      <c r="C58" s="112">
        <f>SUM('[18]ПОЛНАЯ СЕБЕСТОИМОСТЬ ВОДА 2017'!C199)</f>
        <v>700.88</v>
      </c>
      <c r="D58" s="113">
        <v>609.92999999999995</v>
      </c>
      <c r="E58" s="112">
        <f>SUM('[18]Произв. прогр. Вода (СВОД)'!F63)</f>
        <v>597.59134121208888</v>
      </c>
      <c r="F58" s="112">
        <f>SUM('[18]ПОЛНАЯ СЕБЕСТОИМОСТЬ ВОДА 2017'!D199)</f>
        <v>770.7</v>
      </c>
      <c r="G58" s="113">
        <v>613.73</v>
      </c>
      <c r="H58" s="112">
        <f>SUM('[18]Произв. прогр. Вода (СВОД)'!G63)</f>
        <v>597.59134121208888</v>
      </c>
      <c r="I58" s="112">
        <f>SUM('[18]ПОЛНАЯ СЕБЕСТОИМОСТЬ ВОДА 2017'!E199)</f>
        <v>704.82</v>
      </c>
      <c r="J58" s="113">
        <v>672.08</v>
      </c>
      <c r="K58" s="114">
        <f t="shared" si="111"/>
        <v>1792.7740236362665</v>
      </c>
      <c r="L58" s="114">
        <f t="shared" si="111"/>
        <v>2176.4</v>
      </c>
      <c r="M58" s="114">
        <f t="shared" si="111"/>
        <v>1895.7399999999998</v>
      </c>
      <c r="N58" s="44">
        <f t="shared" si="87"/>
        <v>383.62597636373357</v>
      </c>
      <c r="O58" s="44">
        <f t="shared" si="88"/>
        <v>21.398456877773622</v>
      </c>
      <c r="P58" s="112">
        <f>SUM('[18]Произв. прогр. Вода (СВОД)'!I63)</f>
        <v>597.59134121208888</v>
      </c>
      <c r="Q58" s="112">
        <f>SUM('[18]ПОЛНАЯ СЕБЕСТОИМОСТЬ ВОДА 2017'!H199)</f>
        <v>0</v>
      </c>
      <c r="R58" s="113">
        <v>616.12</v>
      </c>
      <c r="S58" s="112">
        <f>SUM('[18]Произв. прогр. Вода (СВОД)'!J63)</f>
        <v>597.59134121208888</v>
      </c>
      <c r="T58" s="112">
        <f>SUM('[18]ПОЛНАЯ СЕБЕСТОИМОСТЬ ВОДА 2017'!I199)</f>
        <v>0</v>
      </c>
      <c r="U58" s="113">
        <v>686.14</v>
      </c>
      <c r="V58" s="112">
        <f>SUM('[18]Произв. прогр. Вода (СВОД)'!K63)</f>
        <v>597.59134121208888</v>
      </c>
      <c r="W58" s="112">
        <f>SUM('[18]ПОЛНАЯ СЕБЕСТОИМОСТЬ ВОДА 2017'!J199)</f>
        <v>0</v>
      </c>
      <c r="X58" s="113">
        <v>730.38</v>
      </c>
      <c r="Y58" s="114">
        <f t="shared" si="112"/>
        <v>1792.7740236362665</v>
      </c>
      <c r="Z58" s="114">
        <f t="shared" si="112"/>
        <v>0</v>
      </c>
      <c r="AA58" s="114">
        <f t="shared" si="112"/>
        <v>2032.6399999999999</v>
      </c>
      <c r="AB58" s="44">
        <f t="shared" si="90"/>
        <v>-1792.7740236362665</v>
      </c>
      <c r="AC58" s="44">
        <f t="shared" si="91"/>
        <v>-100</v>
      </c>
      <c r="AD58" s="114">
        <f t="shared" si="113"/>
        <v>3585.548047272533</v>
      </c>
      <c r="AE58" s="114">
        <f t="shared" si="113"/>
        <v>2176.4</v>
      </c>
      <c r="AF58" s="114">
        <f t="shared" si="113"/>
        <v>3928.3799999999997</v>
      </c>
      <c r="AG58" s="44">
        <f t="shared" si="94"/>
        <v>-1409.1480472725329</v>
      </c>
      <c r="AH58" s="44">
        <f t="shared" si="95"/>
        <v>-39.300771561113187</v>
      </c>
      <c r="AI58" s="112">
        <f>SUM('[18]Произв. прогр. Вода (СВОД)'!N63)</f>
        <v>633.62609908717786</v>
      </c>
      <c r="AJ58" s="112">
        <f>SUM('[18]ПОЛНАЯ СЕБЕСТОИМОСТЬ ВОДА 2017'!P199)</f>
        <v>0</v>
      </c>
      <c r="AK58" s="113">
        <v>620.78</v>
      </c>
      <c r="AL58" s="112">
        <f>SUM('[18]Произв. прогр. Вода (СВОД)'!O63)</f>
        <v>633.62609908717786</v>
      </c>
      <c r="AM58" s="112">
        <f>SUM('[18]ПОЛНАЯ СЕБЕСТОИМОСТЬ ВОДА 2017'!Q199)</f>
        <v>0</v>
      </c>
      <c r="AN58" s="113">
        <v>766.05</v>
      </c>
      <c r="AO58" s="112">
        <f>SUM('[18]Произв. прогр. Вода (СВОД)'!P63)</f>
        <v>633.62609908717786</v>
      </c>
      <c r="AP58" s="112">
        <f>SUM('[18]ПОЛНАЯ СЕБЕСТОИМОСТЬ ВОДА 2017'!R199)</f>
        <v>0</v>
      </c>
      <c r="AQ58" s="113">
        <v>649.32000000000005</v>
      </c>
      <c r="AR58" s="114">
        <f t="shared" si="114"/>
        <v>1900.8782972615336</v>
      </c>
      <c r="AS58" s="114">
        <f t="shared" si="114"/>
        <v>0</v>
      </c>
      <c r="AT58" s="114">
        <f t="shared" si="114"/>
        <v>2036.15</v>
      </c>
      <c r="AU58" s="44">
        <f t="shared" si="97"/>
        <v>-1900.8782972615336</v>
      </c>
      <c r="AV58" s="44">
        <f t="shared" si="98"/>
        <v>-100</v>
      </c>
      <c r="AW58" s="114">
        <f t="shared" si="115"/>
        <v>5486.4263445340666</v>
      </c>
      <c r="AX58" s="114">
        <f t="shared" si="115"/>
        <v>2176.4</v>
      </c>
      <c r="AY58" s="114">
        <f t="shared" si="115"/>
        <v>5964.53</v>
      </c>
      <c r="AZ58" s="44">
        <f t="shared" si="101"/>
        <v>-3310.0263445340665</v>
      </c>
      <c r="BA58" s="44">
        <f t="shared" si="102"/>
        <v>-60.331190772874024</v>
      </c>
      <c r="BB58" s="112">
        <f>SUM('[18]Произв. прогр. Вода (СВОД)'!S63)</f>
        <v>633.62609908717786</v>
      </c>
      <c r="BC58" s="112">
        <f>SUM('[18]ПОЛНАЯ СЕБЕСТОИМОСТЬ ВОДА 2017'!X199)</f>
        <v>0</v>
      </c>
      <c r="BD58" s="42">
        <v>687.96</v>
      </c>
      <c r="BE58" s="60">
        <f>SUM('[18]Произв. прогр. Вода (СВОД)'!T63)</f>
        <v>633.62609908717786</v>
      </c>
      <c r="BF58" s="60">
        <f>SUM('[18]ПОЛНАЯ СЕБЕСТОИМОСТЬ ВОДА 2017'!Y199)</f>
        <v>0</v>
      </c>
      <c r="BG58" s="42">
        <v>707.44</v>
      </c>
      <c r="BH58" s="60">
        <f>SUM('[18]Произв. прогр. Вода (СВОД)'!U63)</f>
        <v>633.62609908717786</v>
      </c>
      <c r="BI58" s="60">
        <f>SUM('[18]ПОЛНАЯ СЕБЕСТОИМОСТЬ ВОДА 2017'!Z199)</f>
        <v>0</v>
      </c>
      <c r="BJ58" s="42">
        <v>549.21</v>
      </c>
      <c r="BK58" s="72">
        <f t="shared" si="116"/>
        <v>1900.8782972615336</v>
      </c>
      <c r="BL58" s="72">
        <f t="shared" si="116"/>
        <v>0</v>
      </c>
      <c r="BM58" s="72">
        <f t="shared" si="116"/>
        <v>1944.6100000000001</v>
      </c>
      <c r="BN58" s="99">
        <f t="shared" si="104"/>
        <v>-1900.8782972615336</v>
      </c>
      <c r="BO58" s="99">
        <f t="shared" si="105"/>
        <v>-100</v>
      </c>
      <c r="BP58" s="72">
        <f t="shared" si="117"/>
        <v>7387.3046417956002</v>
      </c>
      <c r="BQ58" s="72">
        <f t="shared" si="117"/>
        <v>2176.4</v>
      </c>
      <c r="BR58" s="72">
        <f t="shared" si="117"/>
        <v>7909.1399999999994</v>
      </c>
      <c r="BS58" s="99">
        <f t="shared" si="108"/>
        <v>-5210.9046417955997</v>
      </c>
      <c r="BT58" s="99">
        <f t="shared" si="109"/>
        <v>-70.538645615256598</v>
      </c>
      <c r="BU58" s="84"/>
      <c r="BV58" s="84"/>
      <c r="BW58" s="84"/>
      <c r="BX58" s="84"/>
    </row>
    <row r="59" spans="1:76" ht="18.75">
      <c r="A59" s="59" t="s">
        <v>62</v>
      </c>
      <c r="B59" s="112">
        <f>SUM('[18]Произв. прогр. Вода (СВОД)'!E64)</f>
        <v>167.2234165080672</v>
      </c>
      <c r="C59" s="112">
        <f>SUM('[18]ПОЛНАЯ СЕБЕСТОИМОСТЬ ВОДА 2017'!C200)</f>
        <v>211.04</v>
      </c>
      <c r="D59" s="113">
        <v>183.11</v>
      </c>
      <c r="E59" s="112">
        <f>SUM('[18]Произв. прогр. Вода (СВОД)'!F64)</f>
        <v>167.2234165080672</v>
      </c>
      <c r="F59" s="112">
        <f>SUM('[18]ПОЛНАЯ СЕБЕСТОИМОСТЬ ВОДА 2017'!D200)</f>
        <v>231.23</v>
      </c>
      <c r="G59" s="113">
        <v>184.09</v>
      </c>
      <c r="H59" s="112">
        <f>SUM('[18]Произв. прогр. Вода (СВОД)'!G64)</f>
        <v>167.2234165080672</v>
      </c>
      <c r="I59" s="112">
        <f>SUM('[18]ПОЛНАЯ СЕБЕСТОИМОСТЬ ВОДА 2017'!E200)</f>
        <v>212.18</v>
      </c>
      <c r="J59" s="113">
        <v>202.5</v>
      </c>
      <c r="K59" s="114">
        <f t="shared" si="111"/>
        <v>501.67024952420161</v>
      </c>
      <c r="L59" s="114">
        <f t="shared" si="111"/>
        <v>654.45000000000005</v>
      </c>
      <c r="M59" s="114">
        <f t="shared" si="111"/>
        <v>569.70000000000005</v>
      </c>
      <c r="N59" s="44">
        <f t="shared" si="87"/>
        <v>152.77975047579844</v>
      </c>
      <c r="O59" s="44">
        <f t="shared" si="88"/>
        <v>30.454217809547028</v>
      </c>
      <c r="P59" s="112">
        <f>SUM('[18]Произв. прогр. Вода (СВОД)'!I64)</f>
        <v>167.2234165080672</v>
      </c>
      <c r="Q59" s="112">
        <f>SUM('[18]ПОЛНАЯ СЕБЕСТОИМОСТЬ ВОДА 2017'!H200)</f>
        <v>0</v>
      </c>
      <c r="R59" s="113">
        <v>184.47</v>
      </c>
      <c r="S59" s="112">
        <f>SUM('[18]Произв. прогр. Вода (СВОД)'!J64)</f>
        <v>167.2234165080672</v>
      </c>
      <c r="T59" s="112">
        <f>SUM('[18]ПОЛНАЯ СЕБЕСТОИМОСТЬ ВОДА 2017'!I200)</f>
        <v>0</v>
      </c>
      <c r="U59" s="113">
        <v>205.97</v>
      </c>
      <c r="V59" s="112">
        <f>SUM('[18]Произв. прогр. Вода (СВОД)'!K64)</f>
        <v>167.2234165080672</v>
      </c>
      <c r="W59" s="112">
        <f>SUM('[18]ПОЛНАЯ СЕБЕСТОИМОСТЬ ВОДА 2017'!J200)</f>
        <v>0</v>
      </c>
      <c r="X59" s="113">
        <v>219.52</v>
      </c>
      <c r="Y59" s="114">
        <f t="shared" si="112"/>
        <v>501.67024952420161</v>
      </c>
      <c r="Z59" s="114">
        <f t="shared" si="112"/>
        <v>0</v>
      </c>
      <c r="AA59" s="114">
        <f t="shared" si="112"/>
        <v>609.96</v>
      </c>
      <c r="AB59" s="44">
        <f t="shared" si="90"/>
        <v>-501.67024952420161</v>
      </c>
      <c r="AC59" s="44">
        <f t="shared" si="91"/>
        <v>-100</v>
      </c>
      <c r="AD59" s="114">
        <f t="shared" si="113"/>
        <v>1003.3404990484032</v>
      </c>
      <c r="AE59" s="114">
        <f t="shared" si="113"/>
        <v>654.45000000000005</v>
      </c>
      <c r="AF59" s="114">
        <f t="shared" si="113"/>
        <v>1179.6600000000001</v>
      </c>
      <c r="AG59" s="44">
        <f t="shared" si="94"/>
        <v>-348.89049904840317</v>
      </c>
      <c r="AH59" s="44">
        <f t="shared" si="95"/>
        <v>-34.772891095226484</v>
      </c>
      <c r="AI59" s="112">
        <f>SUM('[18]Произв. прогр. Вода (СВОД)'!N64)</f>
        <v>177.30698852350361</v>
      </c>
      <c r="AJ59" s="112">
        <f>SUM('[18]ПОЛНАЯ СЕБЕСТОИМОСТЬ ВОДА 2017'!P200)</f>
        <v>0</v>
      </c>
      <c r="AK59" s="113">
        <v>187.45</v>
      </c>
      <c r="AL59" s="112">
        <f>SUM('[18]Произв. прогр. Вода (СВОД)'!O64)</f>
        <v>177.30698852350361</v>
      </c>
      <c r="AM59" s="112">
        <f>SUM('[18]ПОЛНАЯ СЕБЕСТОИМОСТЬ ВОДА 2017'!Q200)</f>
        <v>0</v>
      </c>
      <c r="AN59" s="113">
        <v>229.07</v>
      </c>
      <c r="AO59" s="112">
        <f>SUM('[18]Произв. прогр. Вода (СВОД)'!P64)</f>
        <v>177.30698852350361</v>
      </c>
      <c r="AP59" s="112">
        <f>SUM('[18]ПОЛНАЯ СЕБЕСТОИМОСТЬ ВОДА 2017'!R200)</f>
        <v>0</v>
      </c>
      <c r="AQ59" s="113">
        <v>189.09</v>
      </c>
      <c r="AR59" s="114">
        <f t="shared" si="114"/>
        <v>531.92096557051082</v>
      </c>
      <c r="AS59" s="114">
        <f t="shared" si="114"/>
        <v>0</v>
      </c>
      <c r="AT59" s="114">
        <f t="shared" si="114"/>
        <v>605.61</v>
      </c>
      <c r="AU59" s="44">
        <f t="shared" si="97"/>
        <v>-531.92096557051082</v>
      </c>
      <c r="AV59" s="44">
        <f t="shared" si="98"/>
        <v>-100</v>
      </c>
      <c r="AW59" s="114">
        <f t="shared" si="115"/>
        <v>1535.261464618914</v>
      </c>
      <c r="AX59" s="114">
        <f t="shared" si="115"/>
        <v>654.45000000000005</v>
      </c>
      <c r="AY59" s="114">
        <f t="shared" si="115"/>
        <v>1785.27</v>
      </c>
      <c r="AZ59" s="44">
        <f t="shared" si="101"/>
        <v>-880.81146461891399</v>
      </c>
      <c r="BA59" s="44">
        <f t="shared" si="102"/>
        <v>-57.372081884277016</v>
      </c>
      <c r="BB59" s="112">
        <f>SUM('[18]Произв. прогр. Вода (СВОД)'!S64)</f>
        <v>177.30698852350361</v>
      </c>
      <c r="BC59" s="112">
        <f>SUM('[18]ПОЛНАЯ СЕБЕСТОИМОСТЬ ВОДА 2017'!X200)</f>
        <v>0</v>
      </c>
      <c r="BD59" s="42">
        <v>192.71</v>
      </c>
      <c r="BE59" s="60">
        <f>SUM('[18]Произв. прогр. Вода (СВОД)'!T64)</f>
        <v>177.30698852350361</v>
      </c>
      <c r="BF59" s="60">
        <f>SUM('[18]ПОЛНАЯ СЕБЕСТОИМОСТЬ ВОДА 2017'!Y200)</f>
        <v>0</v>
      </c>
      <c r="BG59" s="42">
        <v>190.66</v>
      </c>
      <c r="BH59" s="60">
        <f>SUM('[18]Произв. прогр. Вода (СВОД)'!U64)</f>
        <v>177.30698852350361</v>
      </c>
      <c r="BI59" s="60">
        <f>SUM('[18]ПОЛНАЯ СЕБЕСТОИМОСТЬ ВОДА 2017'!Z200)</f>
        <v>0</v>
      </c>
      <c r="BJ59" s="42">
        <v>195.3</v>
      </c>
      <c r="BK59" s="72">
        <f t="shared" si="116"/>
        <v>531.92096557051082</v>
      </c>
      <c r="BL59" s="72">
        <f t="shared" si="116"/>
        <v>0</v>
      </c>
      <c r="BM59" s="72">
        <f t="shared" si="116"/>
        <v>578.67000000000007</v>
      </c>
      <c r="BN59" s="99">
        <f t="shared" si="104"/>
        <v>-531.92096557051082</v>
      </c>
      <c r="BO59" s="99">
        <f t="shared" si="105"/>
        <v>-100</v>
      </c>
      <c r="BP59" s="72">
        <f t="shared" si="117"/>
        <v>2067.1824301894248</v>
      </c>
      <c r="BQ59" s="72">
        <f t="shared" si="117"/>
        <v>654.45000000000005</v>
      </c>
      <c r="BR59" s="72">
        <f t="shared" si="117"/>
        <v>2363.94</v>
      </c>
      <c r="BS59" s="99">
        <f t="shared" si="108"/>
        <v>-1412.7324301894248</v>
      </c>
      <c r="BT59" s="99">
        <f t="shared" si="109"/>
        <v>-68.340965439609022</v>
      </c>
      <c r="BU59" s="84"/>
      <c r="BV59" s="84"/>
      <c r="BW59" s="84"/>
      <c r="BX59" s="84"/>
    </row>
    <row r="60" spans="1:76" ht="18.75">
      <c r="A60" s="59" t="s">
        <v>63</v>
      </c>
      <c r="B60" s="112"/>
      <c r="C60" s="112">
        <f>SUM('[18]ПОЛНАЯ СЕБЕСТОИМОСТЬ ВОДА 2017'!C201)</f>
        <v>0.02</v>
      </c>
      <c r="D60" s="113">
        <v>4</v>
      </c>
      <c r="E60" s="112"/>
      <c r="F60" s="112">
        <f>SUM('[18]ПОЛНАЯ СЕБЕСТОИМОСТЬ ВОДА 2017'!D201)</f>
        <v>0.02</v>
      </c>
      <c r="G60" s="113">
        <v>3.51</v>
      </c>
      <c r="H60" s="112"/>
      <c r="I60" s="112">
        <f>SUM('[18]ПОЛНАЯ СЕБЕСТОИМОСТЬ ВОДА 2017'!E201)</f>
        <v>0.02</v>
      </c>
      <c r="J60" s="113">
        <v>3.28</v>
      </c>
      <c r="K60" s="114"/>
      <c r="L60" s="114">
        <f t="shared" si="111"/>
        <v>0.06</v>
      </c>
      <c r="M60" s="114">
        <f t="shared" si="111"/>
        <v>10.79</v>
      </c>
      <c r="N60" s="44"/>
      <c r="O60" s="44"/>
      <c r="P60" s="112"/>
      <c r="Q60" s="112">
        <f>SUM('[18]ПОЛНАЯ СЕБЕСТОИМОСТЬ ВОДА 2017'!H201)</f>
        <v>0</v>
      </c>
      <c r="R60" s="113">
        <v>2.72</v>
      </c>
      <c r="S60" s="112"/>
      <c r="T60" s="112">
        <f>SUM('[18]ПОЛНАЯ СЕБЕСТОИМОСТЬ ВОДА 2017'!I201)</f>
        <v>0</v>
      </c>
      <c r="U60" s="113">
        <v>2.57</v>
      </c>
      <c r="V60" s="112"/>
      <c r="W60" s="112">
        <f>SUM('[18]ПОЛНАЯ СЕБЕСТОИМОСТЬ ВОДА 2017'!J201)</f>
        <v>0</v>
      </c>
      <c r="X60" s="113">
        <v>2.36</v>
      </c>
      <c r="Y60" s="114"/>
      <c r="Z60" s="114">
        <f t="shared" si="112"/>
        <v>0</v>
      </c>
      <c r="AA60" s="114">
        <f t="shared" si="112"/>
        <v>7.65</v>
      </c>
      <c r="AB60" s="44"/>
      <c r="AC60" s="44"/>
      <c r="AD60" s="114"/>
      <c r="AE60" s="114">
        <f t="shared" si="113"/>
        <v>0.06</v>
      </c>
      <c r="AF60" s="114">
        <f t="shared" si="113"/>
        <v>18.439999999999998</v>
      </c>
      <c r="AG60" s="44"/>
      <c r="AH60" s="44"/>
      <c r="AI60" s="112"/>
      <c r="AJ60" s="112">
        <f>SUM('[18]ПОЛНАЯ СЕБЕСТОИМОСТЬ ВОДА 2017'!P201)</f>
        <v>0</v>
      </c>
      <c r="AK60" s="113">
        <v>2.09</v>
      </c>
      <c r="AL60" s="112"/>
      <c r="AM60" s="112">
        <f>SUM('[18]ПОЛНАЯ СЕБЕСТОИМОСТЬ ВОДА 2017'!Q201)</f>
        <v>0</v>
      </c>
      <c r="AN60" s="113">
        <v>2.11</v>
      </c>
      <c r="AO60" s="112"/>
      <c r="AP60" s="112">
        <f>SUM('[18]ПОЛНАЯ СЕБЕСТОИМОСТЬ ВОДА 2017'!R201)</f>
        <v>0</v>
      </c>
      <c r="AQ60" s="113">
        <v>0.46</v>
      </c>
      <c r="AR60" s="114"/>
      <c r="AS60" s="114">
        <f t="shared" si="114"/>
        <v>0</v>
      </c>
      <c r="AT60" s="114">
        <f t="shared" si="114"/>
        <v>4.6599999999999993</v>
      </c>
      <c r="AU60" s="44"/>
      <c r="AV60" s="44"/>
      <c r="AW60" s="114"/>
      <c r="AX60" s="114">
        <f t="shared" si="115"/>
        <v>0.06</v>
      </c>
      <c r="AY60" s="114">
        <f t="shared" si="115"/>
        <v>23.099999999999998</v>
      </c>
      <c r="AZ60" s="44"/>
      <c r="BA60" s="44"/>
      <c r="BB60" s="112"/>
      <c r="BC60" s="112">
        <f>SUM('[18]ПОЛНАЯ СЕБЕСТОИМОСТЬ ВОДА 2017'!X201)</f>
        <v>0</v>
      </c>
      <c r="BD60" s="42">
        <v>0</v>
      </c>
      <c r="BE60" s="60"/>
      <c r="BF60" s="60">
        <f>SUM('[18]ПОЛНАЯ СЕБЕСТОИМОСТЬ ВОДА 2017'!Y201)</f>
        <v>0</v>
      </c>
      <c r="BG60" s="42">
        <v>0.01</v>
      </c>
      <c r="BH60" s="60"/>
      <c r="BI60" s="60">
        <f>SUM('[18]ПОЛНАЯ СЕБЕСТОИМОСТЬ ВОДА 2017'!Z201)</f>
        <v>0</v>
      </c>
      <c r="BJ60" s="42">
        <v>0.02</v>
      </c>
      <c r="BK60" s="72"/>
      <c r="BL60" s="72">
        <f t="shared" si="116"/>
        <v>0</v>
      </c>
      <c r="BM60" s="72">
        <f t="shared" si="116"/>
        <v>0.03</v>
      </c>
      <c r="BN60" s="99"/>
      <c r="BO60" s="99"/>
      <c r="BP60" s="72"/>
      <c r="BQ60" s="72">
        <f t="shared" si="117"/>
        <v>0.06</v>
      </c>
      <c r="BR60" s="72">
        <f t="shared" si="117"/>
        <v>23.13</v>
      </c>
      <c r="BS60" s="99"/>
      <c r="BT60" s="99"/>
      <c r="BU60" s="84"/>
      <c r="BV60" s="84"/>
      <c r="BW60" s="84"/>
      <c r="BX60" s="84"/>
    </row>
    <row r="61" spans="1:76" ht="18.75">
      <c r="A61" s="59" t="s">
        <v>64</v>
      </c>
      <c r="B61" s="112"/>
      <c r="C61" s="112">
        <f>SUM('[18]ПОЛНАЯ СЕБЕСТОИМОСТЬ ВОДА 2017'!C202)</f>
        <v>9.94</v>
      </c>
      <c r="D61" s="113">
        <v>11.66</v>
      </c>
      <c r="E61" s="112"/>
      <c r="F61" s="112">
        <f>SUM('[18]ПОЛНАЯ СЕБЕСТОИМОСТЬ ВОДА 2017'!D202)</f>
        <v>9.26</v>
      </c>
      <c r="G61" s="113">
        <v>8.84</v>
      </c>
      <c r="H61" s="112"/>
      <c r="I61" s="112">
        <f>SUM('[18]ПОЛНАЯ СЕБЕСТОИМОСТЬ ВОДА 2017'!E202)</f>
        <v>7.9</v>
      </c>
      <c r="J61" s="113">
        <v>6.94</v>
      </c>
      <c r="K61" s="114"/>
      <c r="L61" s="114">
        <f t="shared" si="111"/>
        <v>27.1</v>
      </c>
      <c r="M61" s="114">
        <f t="shared" si="111"/>
        <v>27.44</v>
      </c>
      <c r="N61" s="44"/>
      <c r="O61" s="44"/>
      <c r="P61" s="112"/>
      <c r="Q61" s="112">
        <f>SUM('[18]ПОЛНАЯ СЕБЕСТОИМОСТЬ ВОДА 2017'!H202)</f>
        <v>0</v>
      </c>
      <c r="R61" s="113">
        <v>4.8600000000000003</v>
      </c>
      <c r="S61" s="112"/>
      <c r="T61" s="112">
        <f>SUM('[18]ПОЛНАЯ СЕБЕСТОИМОСТЬ ВОДА 2017'!I202)</f>
        <v>0</v>
      </c>
      <c r="U61" s="113">
        <v>0.98</v>
      </c>
      <c r="V61" s="112"/>
      <c r="W61" s="112">
        <f>SUM('[18]ПОЛНАЯ СЕБЕСТОИМОСТЬ ВОДА 2017'!J202)</f>
        <v>0</v>
      </c>
      <c r="X61" s="113">
        <v>0</v>
      </c>
      <c r="Y61" s="114"/>
      <c r="Z61" s="114">
        <f t="shared" si="112"/>
        <v>0</v>
      </c>
      <c r="AA61" s="114">
        <f t="shared" si="112"/>
        <v>5.84</v>
      </c>
      <c r="AB61" s="44"/>
      <c r="AC61" s="44"/>
      <c r="AD61" s="114"/>
      <c r="AE61" s="114">
        <f t="shared" si="113"/>
        <v>27.1</v>
      </c>
      <c r="AF61" s="114">
        <f t="shared" si="113"/>
        <v>33.28</v>
      </c>
      <c r="AG61" s="44"/>
      <c r="AH61" s="44"/>
      <c r="AI61" s="112"/>
      <c r="AJ61" s="112">
        <f>SUM('[18]ПОЛНАЯ СЕБЕСТОИМОСТЬ ВОДА 2017'!P202)</f>
        <v>0</v>
      </c>
      <c r="AK61" s="113">
        <v>0</v>
      </c>
      <c r="AL61" s="112"/>
      <c r="AM61" s="112">
        <f>SUM('[18]ПОЛНАЯ СЕБЕСТОИМОСТЬ ВОДА 2017'!Q202)</f>
        <v>0</v>
      </c>
      <c r="AN61" s="113">
        <v>0</v>
      </c>
      <c r="AO61" s="112"/>
      <c r="AP61" s="112">
        <f>SUM('[18]ПОЛНАЯ СЕБЕСТОИМОСТЬ ВОДА 2017'!R202)</f>
        <v>0</v>
      </c>
      <c r="AQ61" s="113">
        <v>1.83</v>
      </c>
      <c r="AR61" s="114"/>
      <c r="AS61" s="114">
        <f t="shared" si="114"/>
        <v>0</v>
      </c>
      <c r="AT61" s="114">
        <f t="shared" si="114"/>
        <v>1.83</v>
      </c>
      <c r="AU61" s="44"/>
      <c r="AV61" s="44"/>
      <c r="AW61" s="114"/>
      <c r="AX61" s="114">
        <f t="shared" si="115"/>
        <v>27.1</v>
      </c>
      <c r="AY61" s="114">
        <f t="shared" si="115"/>
        <v>35.11</v>
      </c>
      <c r="AZ61" s="44"/>
      <c r="BA61" s="44"/>
      <c r="BB61" s="112"/>
      <c r="BC61" s="112">
        <f>SUM('[18]ПОЛНАЯ СЕБЕСТОИМОСТЬ ВОДА 2017'!X202)</f>
        <v>0</v>
      </c>
      <c r="BD61" s="42">
        <v>5.42</v>
      </c>
      <c r="BE61" s="60"/>
      <c r="BF61" s="60">
        <f>SUM('[18]ПОЛНАЯ СЕБЕСТОИМОСТЬ ВОДА 2017'!Y202)</f>
        <v>0</v>
      </c>
      <c r="BG61" s="42">
        <v>8.15</v>
      </c>
      <c r="BH61" s="60"/>
      <c r="BI61" s="60">
        <f>SUM('[18]ПОЛНАЯ СЕБЕСТОИМОСТЬ ВОДА 2017'!Z202)</f>
        <v>0</v>
      </c>
      <c r="BJ61" s="42">
        <v>10.63</v>
      </c>
      <c r="BK61" s="72"/>
      <c r="BL61" s="72">
        <f t="shared" si="116"/>
        <v>0</v>
      </c>
      <c r="BM61" s="72">
        <f t="shared" si="116"/>
        <v>24.200000000000003</v>
      </c>
      <c r="BN61" s="99"/>
      <c r="BO61" s="99"/>
      <c r="BP61" s="72"/>
      <c r="BQ61" s="72">
        <f t="shared" si="117"/>
        <v>27.1</v>
      </c>
      <c r="BR61" s="72">
        <f t="shared" si="117"/>
        <v>59.31</v>
      </c>
      <c r="BS61" s="99"/>
      <c r="BT61" s="99"/>
      <c r="BU61" s="84"/>
      <c r="BV61" s="84"/>
      <c r="BW61" s="84"/>
      <c r="BX61" s="84"/>
    </row>
    <row r="62" spans="1:76" ht="18.75">
      <c r="A62" s="59" t="s">
        <v>65</v>
      </c>
      <c r="B62" s="112"/>
      <c r="C62" s="112">
        <f>SUM('[18]ПОЛНАЯ СЕБЕСТОИМОСТЬ ВОДА 2017'!C203)</f>
        <v>6.13</v>
      </c>
      <c r="D62" s="113">
        <v>6.45</v>
      </c>
      <c r="E62" s="112"/>
      <c r="F62" s="112">
        <f>SUM('[18]ПОЛНАЯ СЕБЕСТОИМОСТЬ ВОДА 2017'!D203)</f>
        <v>6.49</v>
      </c>
      <c r="G62" s="113">
        <v>6.3</v>
      </c>
      <c r="H62" s="112"/>
      <c r="I62" s="112">
        <f>SUM('[18]ПОЛНАЯ СЕБЕСТОИМОСТЬ ВОДА 2017'!E203)</f>
        <v>6.18</v>
      </c>
      <c r="J62" s="113">
        <v>6.21</v>
      </c>
      <c r="K62" s="114"/>
      <c r="L62" s="114">
        <f t="shared" si="111"/>
        <v>18.8</v>
      </c>
      <c r="M62" s="114">
        <f t="shared" si="111"/>
        <v>18.96</v>
      </c>
      <c r="N62" s="44"/>
      <c r="O62" s="44"/>
      <c r="P62" s="112"/>
      <c r="Q62" s="112">
        <f>SUM('[18]ПОЛНАЯ СЕБЕСТОИМОСТЬ ВОДА 2017'!H203)</f>
        <v>0</v>
      </c>
      <c r="R62" s="113">
        <v>6.33</v>
      </c>
      <c r="S62" s="112"/>
      <c r="T62" s="112">
        <f>SUM('[18]ПОЛНАЯ СЕБЕСТОИМОСТЬ ВОДА 2017'!I203)</f>
        <v>0</v>
      </c>
      <c r="U62" s="113">
        <v>6.31</v>
      </c>
      <c r="V62" s="112"/>
      <c r="W62" s="112">
        <f>SUM('[18]ПОЛНАЯ СЕБЕСТОИМОСТЬ ВОДА 2017'!J203)</f>
        <v>0</v>
      </c>
      <c r="X62" s="113">
        <v>6.5</v>
      </c>
      <c r="Y62" s="114"/>
      <c r="Z62" s="114">
        <f t="shared" si="112"/>
        <v>0</v>
      </c>
      <c r="AA62" s="114">
        <f t="shared" si="112"/>
        <v>19.14</v>
      </c>
      <c r="AB62" s="44"/>
      <c r="AC62" s="44"/>
      <c r="AD62" s="114"/>
      <c r="AE62" s="114">
        <f t="shared" si="113"/>
        <v>18.8</v>
      </c>
      <c r="AF62" s="114">
        <f t="shared" si="113"/>
        <v>38.1</v>
      </c>
      <c r="AG62" s="44"/>
      <c r="AH62" s="44"/>
      <c r="AI62" s="112"/>
      <c r="AJ62" s="112">
        <f>SUM('[18]ПОЛНАЯ СЕБЕСТОИМОСТЬ ВОДА 2017'!P203)</f>
        <v>0</v>
      </c>
      <c r="AK62" s="113">
        <v>6.19</v>
      </c>
      <c r="AL62" s="112"/>
      <c r="AM62" s="112">
        <f>SUM('[18]ПОЛНАЯ СЕБЕСТОИМОСТЬ ВОДА 2017'!Q203)</f>
        <v>0</v>
      </c>
      <c r="AN62" s="113">
        <v>6.48</v>
      </c>
      <c r="AO62" s="112"/>
      <c r="AP62" s="112">
        <f>SUM('[18]ПОЛНАЯ СЕБЕСТОИМОСТЬ ВОДА 2017'!R203)</f>
        <v>0</v>
      </c>
      <c r="AQ62" s="113">
        <v>5.99</v>
      </c>
      <c r="AR62" s="114"/>
      <c r="AS62" s="114">
        <f t="shared" si="114"/>
        <v>0</v>
      </c>
      <c r="AT62" s="114">
        <f t="shared" si="114"/>
        <v>18.660000000000004</v>
      </c>
      <c r="AU62" s="44"/>
      <c r="AV62" s="44"/>
      <c r="AW62" s="114"/>
      <c r="AX62" s="114">
        <f t="shared" si="115"/>
        <v>18.8</v>
      </c>
      <c r="AY62" s="114">
        <f t="shared" si="115"/>
        <v>56.760000000000005</v>
      </c>
      <c r="AZ62" s="44"/>
      <c r="BA62" s="44"/>
      <c r="BB62" s="112"/>
      <c r="BC62" s="112">
        <f>SUM('[18]ПОЛНАЯ СЕБЕСТОИМОСТЬ ВОДА 2017'!X203)</f>
        <v>0</v>
      </c>
      <c r="BD62" s="42">
        <v>6.2</v>
      </c>
      <c r="BE62" s="60"/>
      <c r="BF62" s="60">
        <f>SUM('[18]ПОЛНАЯ СЕБЕСТОИМОСТЬ ВОДА 2017'!Y203)</f>
        <v>0</v>
      </c>
      <c r="BG62" s="42">
        <v>6.24</v>
      </c>
      <c r="BH62" s="60"/>
      <c r="BI62" s="60">
        <f>SUM('[18]ПОЛНАЯ СЕБЕСТОИМОСТЬ ВОДА 2017'!Z203)</f>
        <v>0</v>
      </c>
      <c r="BJ62" s="42">
        <v>6.08</v>
      </c>
      <c r="BK62" s="72"/>
      <c r="BL62" s="72">
        <f t="shared" si="116"/>
        <v>0</v>
      </c>
      <c r="BM62" s="72">
        <f t="shared" si="116"/>
        <v>18.520000000000003</v>
      </c>
      <c r="BN62" s="99"/>
      <c r="BO62" s="99"/>
      <c r="BP62" s="72"/>
      <c r="BQ62" s="72">
        <f t="shared" si="117"/>
        <v>18.8</v>
      </c>
      <c r="BR62" s="72">
        <f t="shared" si="117"/>
        <v>75.28</v>
      </c>
      <c r="BS62" s="99"/>
      <c r="BT62" s="99"/>
      <c r="BU62" s="84"/>
      <c r="BV62" s="84"/>
      <c r="BW62" s="84"/>
      <c r="BX62" s="84"/>
    </row>
    <row r="63" spans="1:76" ht="18.75">
      <c r="A63" s="108" t="s">
        <v>66</v>
      </c>
      <c r="B63" s="112">
        <f>SUM('[18]Произв. прогр. Вода (СВОД)'!E65)</f>
        <v>79.2568896605286</v>
      </c>
      <c r="C63" s="112">
        <f>SUM('[18]ПОЛНАЯ СЕБЕСТОИМОСТЬ ВОДА 2017'!C204)</f>
        <v>113.57</v>
      </c>
      <c r="D63" s="113">
        <v>138.13999999999999</v>
      </c>
      <c r="E63" s="112">
        <f>SUM('[18]Произв. прогр. Вода (СВОД)'!F65)</f>
        <v>79.2568896605286</v>
      </c>
      <c r="F63" s="112">
        <f>SUM('[18]ПОЛНАЯ СЕБЕСТОИМОСТЬ ВОДА 2017'!D204)</f>
        <v>126.09</v>
      </c>
      <c r="G63" s="113">
        <v>122.16</v>
      </c>
      <c r="H63" s="112">
        <f>SUM('[18]Произв. прогр. Вода (СВОД)'!G65)</f>
        <v>79.2568896605286</v>
      </c>
      <c r="I63" s="112">
        <f>SUM('[18]ПОЛНАЯ СЕБЕСТОИМОСТЬ ВОДА 2017'!E204)</f>
        <v>128.69999999999999</v>
      </c>
      <c r="J63" s="113">
        <v>126.44</v>
      </c>
      <c r="K63" s="114">
        <f t="shared" si="111"/>
        <v>237.7706689815858</v>
      </c>
      <c r="L63" s="114">
        <f t="shared" si="111"/>
        <v>368.36</v>
      </c>
      <c r="M63" s="114">
        <f t="shared" si="111"/>
        <v>386.73999999999995</v>
      </c>
      <c r="N63" s="44">
        <f t="shared" si="87"/>
        <v>130.58933101841421</v>
      </c>
      <c r="O63" s="44">
        <f t="shared" si="88"/>
        <v>54.922388694009918</v>
      </c>
      <c r="P63" s="112">
        <f>SUM('[18]Произв. прогр. Вода (СВОД)'!I65)</f>
        <v>79.2568896605286</v>
      </c>
      <c r="Q63" s="112">
        <f>SUM('[18]ПОЛНАЯ СЕБЕСТОИМОСТЬ ВОДА 2017'!H204)</f>
        <v>0</v>
      </c>
      <c r="R63" s="113">
        <v>351.89</v>
      </c>
      <c r="S63" s="112">
        <f>SUM('[18]Произв. прогр. Вода (СВОД)'!J65)</f>
        <v>79.2568896605286</v>
      </c>
      <c r="T63" s="112">
        <f>SUM('[18]ПОЛНАЯ СЕБЕСТОИМОСТЬ ВОДА 2017'!I204)</f>
        <v>0</v>
      </c>
      <c r="U63" s="113">
        <v>278.82</v>
      </c>
      <c r="V63" s="112">
        <f>SUM('[18]Произв. прогр. Вода (СВОД)'!K65)</f>
        <v>79.2568896605286</v>
      </c>
      <c r="W63" s="112">
        <f>SUM('[18]ПОЛНАЯ СЕБЕСТОИМОСТЬ ВОДА 2017'!J204)</f>
        <v>0</v>
      </c>
      <c r="X63" s="113">
        <v>67.62</v>
      </c>
      <c r="Y63" s="114">
        <f t="shared" si="112"/>
        <v>237.7706689815858</v>
      </c>
      <c r="Z63" s="114">
        <f t="shared" si="112"/>
        <v>0</v>
      </c>
      <c r="AA63" s="114">
        <f t="shared" si="112"/>
        <v>698.33</v>
      </c>
      <c r="AB63" s="44">
        <f t="shared" si="90"/>
        <v>-237.7706689815858</v>
      </c>
      <c r="AC63" s="44">
        <f t="shared" si="91"/>
        <v>-100</v>
      </c>
      <c r="AD63" s="114">
        <f t="shared" si="113"/>
        <v>475.5413379631716</v>
      </c>
      <c r="AE63" s="114">
        <f t="shared" si="113"/>
        <v>368.36</v>
      </c>
      <c r="AF63" s="114">
        <f t="shared" si="113"/>
        <v>1085.07</v>
      </c>
      <c r="AG63" s="44">
        <f t="shared" si="94"/>
        <v>-107.18133796317159</v>
      </c>
      <c r="AH63" s="44">
        <f t="shared" si="95"/>
        <v>-22.538805652995045</v>
      </c>
      <c r="AI63" s="112">
        <f>SUM('[18]Произв. прогр. Вода (СВОД)'!N65)</f>
        <v>79.2568896605286</v>
      </c>
      <c r="AJ63" s="112">
        <f>SUM('[18]ПОЛНАЯ СЕБЕСТОИМОСТЬ ВОДА 2017'!P204)</f>
        <v>0</v>
      </c>
      <c r="AK63" s="113">
        <v>140.16999999999999</v>
      </c>
      <c r="AL63" s="112">
        <f>SUM('[18]Произв. прогр. Вода (СВОД)'!O65)</f>
        <v>79.2568896605286</v>
      </c>
      <c r="AM63" s="112">
        <f>SUM('[18]ПОЛНАЯ СЕБЕСТОИМОСТЬ ВОДА 2017'!Q204)</f>
        <v>0</v>
      </c>
      <c r="AN63" s="113">
        <v>77.510000000000005</v>
      </c>
      <c r="AO63" s="112">
        <f>SUM('[18]Произв. прогр. Вода (СВОД)'!P65)</f>
        <v>79.2568896605286</v>
      </c>
      <c r="AP63" s="112">
        <f>SUM('[18]ПОЛНАЯ СЕБЕСТОИМОСТЬ ВОДА 2017'!R204)</f>
        <v>0</v>
      </c>
      <c r="AQ63" s="113">
        <v>234.68</v>
      </c>
      <c r="AR63" s="114">
        <f t="shared" si="114"/>
        <v>237.7706689815858</v>
      </c>
      <c r="AS63" s="114">
        <f t="shared" si="114"/>
        <v>0</v>
      </c>
      <c r="AT63" s="114">
        <f t="shared" si="114"/>
        <v>452.36</v>
      </c>
      <c r="AU63" s="44">
        <f t="shared" si="97"/>
        <v>-237.7706689815858</v>
      </c>
      <c r="AV63" s="44">
        <f t="shared" si="98"/>
        <v>-100</v>
      </c>
      <c r="AW63" s="114">
        <f t="shared" si="115"/>
        <v>713.3120069447574</v>
      </c>
      <c r="AX63" s="114">
        <f t="shared" si="115"/>
        <v>368.36</v>
      </c>
      <c r="AY63" s="114">
        <f t="shared" si="115"/>
        <v>1537.4299999999998</v>
      </c>
      <c r="AZ63" s="44">
        <f t="shared" si="101"/>
        <v>-344.95200694475739</v>
      </c>
      <c r="BA63" s="44">
        <f t="shared" si="102"/>
        <v>-48.359203768663363</v>
      </c>
      <c r="BB63" s="112">
        <f>SUM('[18]Произв. прогр. Вода (СВОД)'!S65)</f>
        <v>79.2568896605286</v>
      </c>
      <c r="BC63" s="112">
        <f>SUM('[18]ПОЛНАЯ СЕБЕСТОИМОСТЬ ВОДА 2017'!X204)</f>
        <v>0</v>
      </c>
      <c r="BD63" s="42">
        <v>174.71</v>
      </c>
      <c r="BE63" s="60">
        <f>SUM('[18]Произв. прогр. Вода (СВОД)'!T65)</f>
        <v>79.2568896605286</v>
      </c>
      <c r="BF63" s="60">
        <f>SUM('[18]ПОЛНАЯ СЕБЕСТОИМОСТЬ ВОДА 2017'!Y204)</f>
        <v>0</v>
      </c>
      <c r="BG63" s="42">
        <v>192.22</v>
      </c>
      <c r="BH63" s="60">
        <f>SUM('[18]Произв. прогр. Вода (СВОД)'!U65)</f>
        <v>79.2568896605286</v>
      </c>
      <c r="BI63" s="60">
        <f>SUM('[18]ПОЛНАЯ СЕБЕСТОИМОСТЬ ВОДА 2017'!Z204)</f>
        <v>0</v>
      </c>
      <c r="BJ63" s="42">
        <v>164.49</v>
      </c>
      <c r="BK63" s="72">
        <f t="shared" si="116"/>
        <v>237.7706689815858</v>
      </c>
      <c r="BL63" s="72">
        <f t="shared" si="116"/>
        <v>0</v>
      </c>
      <c r="BM63" s="72">
        <f t="shared" si="116"/>
        <v>531.42000000000007</v>
      </c>
      <c r="BN63" s="99">
        <f t="shared" si="104"/>
        <v>-237.7706689815858</v>
      </c>
      <c r="BO63" s="99">
        <f t="shared" si="105"/>
        <v>-100</v>
      </c>
      <c r="BP63" s="72">
        <f t="shared" si="117"/>
        <v>951.0826759263432</v>
      </c>
      <c r="BQ63" s="72">
        <f t="shared" si="117"/>
        <v>368.36</v>
      </c>
      <c r="BR63" s="72">
        <f t="shared" si="117"/>
        <v>2068.85</v>
      </c>
      <c r="BS63" s="99">
        <f t="shared" si="108"/>
        <v>-582.72267592634319</v>
      </c>
      <c r="BT63" s="99">
        <f t="shared" si="109"/>
        <v>-61.269402826497519</v>
      </c>
      <c r="BU63" s="84"/>
      <c r="BV63" s="84"/>
      <c r="BW63" s="84"/>
      <c r="BX63" s="84"/>
    </row>
    <row r="64" spans="1:76" ht="18.75">
      <c r="A64" s="50" t="s">
        <v>105</v>
      </c>
      <c r="B64" s="109">
        <f>SUM('[18]Произв. прогр. Вода (СВОД)'!E66)</f>
        <v>187.86500000000001</v>
      </c>
      <c r="C64" s="109">
        <f>SUM('[18]ПОЛНАЯ СЕБЕСТОИМОСТЬ ВОДА 2017'!C205)</f>
        <v>0</v>
      </c>
      <c r="D64" s="115">
        <v>0</v>
      </c>
      <c r="E64" s="109">
        <f>SUM('[18]Произв. прогр. Вода (СВОД)'!F66)</f>
        <v>187.86500000000001</v>
      </c>
      <c r="F64" s="109">
        <f>SUM('[18]ПОЛНАЯ СЕБЕСТОИМОСТЬ ВОДА 2017'!D205)</f>
        <v>0</v>
      </c>
      <c r="G64" s="115">
        <v>0</v>
      </c>
      <c r="H64" s="109">
        <f>SUM('[18]Произв. прогр. Вода (СВОД)'!G66)</f>
        <v>187.86500000000001</v>
      </c>
      <c r="I64" s="109">
        <f>SUM('[18]ПОЛНАЯ СЕБЕСТОИМОСТЬ ВОДА 2017'!E205)</f>
        <v>0</v>
      </c>
      <c r="J64" s="115">
        <v>0</v>
      </c>
      <c r="K64" s="111">
        <f t="shared" si="111"/>
        <v>563.59500000000003</v>
      </c>
      <c r="L64" s="111">
        <f t="shared" si="111"/>
        <v>0</v>
      </c>
      <c r="M64" s="111">
        <f t="shared" si="111"/>
        <v>0</v>
      </c>
      <c r="N64" s="31">
        <f t="shared" si="87"/>
        <v>-563.59500000000003</v>
      </c>
      <c r="O64" s="31">
        <f t="shared" si="88"/>
        <v>-100</v>
      </c>
      <c r="P64" s="109">
        <f>SUM('[18]Произв. прогр. Вода (СВОД)'!I66)</f>
        <v>187.86500000000001</v>
      </c>
      <c r="Q64" s="109">
        <f>SUM('[18]ПОЛНАЯ СЕБЕСТОИМОСТЬ ВОДА 2017'!H205)</f>
        <v>0</v>
      </c>
      <c r="R64" s="115">
        <v>0</v>
      </c>
      <c r="S64" s="109">
        <f>SUM('[18]Произв. прогр. Вода (СВОД)'!J66)</f>
        <v>187.86500000000001</v>
      </c>
      <c r="T64" s="109">
        <f>SUM('[18]ПОЛНАЯ СЕБЕСТОИМОСТЬ ВОДА 2017'!I205)</f>
        <v>0</v>
      </c>
      <c r="U64" s="115">
        <v>0</v>
      </c>
      <c r="V64" s="109">
        <f>SUM('[18]Произв. прогр. Вода (СВОД)'!K66)</f>
        <v>187.86500000000001</v>
      </c>
      <c r="W64" s="109">
        <f>SUM('[18]ПОЛНАЯ СЕБЕСТОИМОСТЬ ВОДА 2017'!J205)</f>
        <v>0</v>
      </c>
      <c r="X64" s="115">
        <v>0</v>
      </c>
      <c r="Y64" s="111">
        <f t="shared" si="112"/>
        <v>563.59500000000003</v>
      </c>
      <c r="Z64" s="111">
        <f t="shared" si="112"/>
        <v>0</v>
      </c>
      <c r="AA64" s="111">
        <f t="shared" si="112"/>
        <v>0</v>
      </c>
      <c r="AB64" s="31">
        <f t="shared" si="90"/>
        <v>-563.59500000000003</v>
      </c>
      <c r="AC64" s="31">
        <f t="shared" si="91"/>
        <v>-100</v>
      </c>
      <c r="AD64" s="111">
        <f t="shared" si="113"/>
        <v>1127.19</v>
      </c>
      <c r="AE64" s="111">
        <f t="shared" si="113"/>
        <v>0</v>
      </c>
      <c r="AF64" s="111">
        <f t="shared" si="113"/>
        <v>0</v>
      </c>
      <c r="AG64" s="31">
        <f t="shared" si="94"/>
        <v>-1127.19</v>
      </c>
      <c r="AH64" s="31">
        <f t="shared" si="95"/>
        <v>-100</v>
      </c>
      <c r="AI64" s="109">
        <f>SUM('[18]Произв. прогр. Вода (СВОД)'!N66)</f>
        <v>187.86500000000001</v>
      </c>
      <c r="AJ64" s="109">
        <f>SUM('[18]ПОЛНАЯ СЕБЕСТОИМОСТЬ ВОДА 2017'!P205)</f>
        <v>0</v>
      </c>
      <c r="AK64" s="115">
        <v>0</v>
      </c>
      <c r="AL64" s="109">
        <f>SUM('[18]Произв. прогр. Вода (СВОД)'!O66)</f>
        <v>187.86500000000001</v>
      </c>
      <c r="AM64" s="109">
        <f>SUM('[18]ПОЛНАЯ СЕБЕСТОИМОСТЬ ВОДА 2017'!Q205)</f>
        <v>0</v>
      </c>
      <c r="AN64" s="115">
        <v>0</v>
      </c>
      <c r="AO64" s="109">
        <f>SUM('[18]Произв. прогр. Вода (СВОД)'!P66)</f>
        <v>187.86500000000001</v>
      </c>
      <c r="AP64" s="109">
        <f>SUM('[18]ПОЛНАЯ СЕБЕСТОИМОСТЬ ВОДА 2017'!R205)</f>
        <v>0</v>
      </c>
      <c r="AQ64" s="115">
        <v>0</v>
      </c>
      <c r="AR64" s="111">
        <f t="shared" si="114"/>
        <v>563.59500000000003</v>
      </c>
      <c r="AS64" s="111">
        <f t="shared" si="114"/>
        <v>0</v>
      </c>
      <c r="AT64" s="111">
        <f t="shared" si="114"/>
        <v>0</v>
      </c>
      <c r="AU64" s="31">
        <f t="shared" si="97"/>
        <v>-563.59500000000003</v>
      </c>
      <c r="AV64" s="31">
        <f t="shared" si="98"/>
        <v>-100</v>
      </c>
      <c r="AW64" s="111">
        <f t="shared" si="115"/>
        <v>1690.7850000000001</v>
      </c>
      <c r="AX64" s="111">
        <f t="shared" si="115"/>
        <v>0</v>
      </c>
      <c r="AY64" s="111">
        <f t="shared" si="115"/>
        <v>0</v>
      </c>
      <c r="AZ64" s="31">
        <f t="shared" si="101"/>
        <v>-1690.7850000000001</v>
      </c>
      <c r="BA64" s="31">
        <f t="shared" si="102"/>
        <v>-100</v>
      </c>
      <c r="BB64" s="109">
        <f>SUM('[18]Произв. прогр. Вода (СВОД)'!S66)</f>
        <v>187.86500000000001</v>
      </c>
      <c r="BC64" s="109">
        <f>SUM('[18]ПОЛНАЯ СЕБЕСТОИМОСТЬ ВОДА 2017'!X205)</f>
        <v>0</v>
      </c>
      <c r="BD64" s="29">
        <v>0</v>
      </c>
      <c r="BE64" s="51">
        <f>SUM('[18]Произв. прогр. Вода (СВОД)'!T66)</f>
        <v>187.86500000000001</v>
      </c>
      <c r="BF64" s="51">
        <f>SUM('[18]ПОЛНАЯ СЕБЕСТОИМОСТЬ ВОДА 2017'!Y205)</f>
        <v>0</v>
      </c>
      <c r="BG64" s="29">
        <v>0</v>
      </c>
      <c r="BH64" s="51">
        <f>SUM('[18]Произв. прогр. Вода (СВОД)'!U66)</f>
        <v>187.86500000000001</v>
      </c>
      <c r="BI64" s="51">
        <f>SUM('[18]ПОЛНАЯ СЕБЕСТОИМОСТЬ ВОДА 2017'!Z205)</f>
        <v>0</v>
      </c>
      <c r="BJ64" s="29">
        <v>0</v>
      </c>
      <c r="BK64" s="93">
        <f t="shared" si="116"/>
        <v>563.59500000000003</v>
      </c>
      <c r="BL64" s="93">
        <f t="shared" si="116"/>
        <v>0</v>
      </c>
      <c r="BM64" s="93">
        <f t="shared" si="116"/>
        <v>0</v>
      </c>
      <c r="BN64" s="94">
        <f t="shared" si="104"/>
        <v>-563.59500000000003</v>
      </c>
      <c r="BO64" s="94">
        <f t="shared" si="105"/>
        <v>-100</v>
      </c>
      <c r="BP64" s="93">
        <f t="shared" si="117"/>
        <v>2254.38</v>
      </c>
      <c r="BQ64" s="93">
        <f t="shared" si="117"/>
        <v>0</v>
      </c>
      <c r="BR64" s="93">
        <f t="shared" si="117"/>
        <v>0</v>
      </c>
      <c r="BS64" s="94">
        <f t="shared" si="108"/>
        <v>-2254.38</v>
      </c>
      <c r="BT64" s="94">
        <f t="shared" si="109"/>
        <v>-100</v>
      </c>
      <c r="BU64" s="84"/>
      <c r="BV64" s="84"/>
      <c r="BW64" s="84"/>
      <c r="BX64" s="84"/>
    </row>
    <row r="65" spans="1:76" ht="18.75">
      <c r="A65" s="116" t="s">
        <v>65</v>
      </c>
      <c r="B65" s="112">
        <f>SUM('[18]Произв. прогр. Вода (СВОД)'!E67)</f>
        <v>62.195833333333333</v>
      </c>
      <c r="C65" s="112">
        <f>SUM('[18]ПОЛНАЯ СЕБЕСТОИМОСТЬ ВОДА 2017'!C206)</f>
        <v>0</v>
      </c>
      <c r="D65" s="113">
        <v>0</v>
      </c>
      <c r="E65" s="112">
        <f>SUM('[18]Произв. прогр. Вода (СВОД)'!F67)</f>
        <v>62.195833333333333</v>
      </c>
      <c r="F65" s="112">
        <f>SUM('[18]ПОЛНАЯ СЕБЕСТОИМОСТЬ ВОДА 2017'!D206)</f>
        <v>0</v>
      </c>
      <c r="G65" s="113">
        <v>0</v>
      </c>
      <c r="H65" s="112">
        <f>SUM('[18]Произв. прогр. Вода (СВОД)'!G67)</f>
        <v>62.195833333333333</v>
      </c>
      <c r="I65" s="112">
        <f>SUM('[18]ПОЛНАЯ СЕБЕСТОИМОСТЬ ВОДА 2017'!E206)</f>
        <v>0</v>
      </c>
      <c r="J65" s="113">
        <v>0</v>
      </c>
      <c r="K65" s="114">
        <f t="shared" si="111"/>
        <v>186.58750000000001</v>
      </c>
      <c r="L65" s="114">
        <f t="shared" si="111"/>
        <v>0</v>
      </c>
      <c r="M65" s="114">
        <f t="shared" si="111"/>
        <v>0</v>
      </c>
      <c r="N65" s="44">
        <f t="shared" si="87"/>
        <v>-186.58750000000001</v>
      </c>
      <c r="O65" s="44">
        <f t="shared" si="88"/>
        <v>-100</v>
      </c>
      <c r="P65" s="112">
        <f>SUM('[18]Произв. прогр. Вода (СВОД)'!I67)</f>
        <v>62.195833333333333</v>
      </c>
      <c r="Q65" s="112">
        <f>SUM('[18]ПОЛНАЯ СЕБЕСТОИМОСТЬ ВОДА 2017'!H206)</f>
        <v>0</v>
      </c>
      <c r="R65" s="113">
        <v>0</v>
      </c>
      <c r="S65" s="112">
        <f>SUM('[18]Произв. прогр. Вода (СВОД)'!J67)</f>
        <v>62.195833333333333</v>
      </c>
      <c r="T65" s="112">
        <f>SUM('[18]ПОЛНАЯ СЕБЕСТОИМОСТЬ ВОДА 2017'!I206)</f>
        <v>0</v>
      </c>
      <c r="U65" s="113">
        <v>0</v>
      </c>
      <c r="V65" s="112">
        <f>SUM('[18]Произв. прогр. Вода (СВОД)'!K67)</f>
        <v>62.195833333333333</v>
      </c>
      <c r="W65" s="112">
        <f>SUM('[18]ПОЛНАЯ СЕБЕСТОИМОСТЬ ВОДА 2017'!J206)</f>
        <v>0</v>
      </c>
      <c r="X65" s="113">
        <v>0</v>
      </c>
      <c r="Y65" s="114">
        <f t="shared" si="112"/>
        <v>186.58750000000001</v>
      </c>
      <c r="Z65" s="114">
        <f t="shared" si="112"/>
        <v>0</v>
      </c>
      <c r="AA65" s="114">
        <f t="shared" si="112"/>
        <v>0</v>
      </c>
      <c r="AB65" s="44">
        <f t="shared" si="90"/>
        <v>-186.58750000000001</v>
      </c>
      <c r="AC65" s="44">
        <f t="shared" si="91"/>
        <v>-100</v>
      </c>
      <c r="AD65" s="114">
        <f t="shared" si="113"/>
        <v>373.17500000000001</v>
      </c>
      <c r="AE65" s="114">
        <f t="shared" si="113"/>
        <v>0</v>
      </c>
      <c r="AF65" s="114">
        <f t="shared" si="113"/>
        <v>0</v>
      </c>
      <c r="AG65" s="44">
        <f t="shared" si="94"/>
        <v>-373.17500000000001</v>
      </c>
      <c r="AH65" s="44">
        <f t="shared" si="95"/>
        <v>-100</v>
      </c>
      <c r="AI65" s="112">
        <f>SUM('[18]Произв. прогр. Вода (СВОД)'!N67)</f>
        <v>62.195833333333333</v>
      </c>
      <c r="AJ65" s="112">
        <f>SUM('[18]ПОЛНАЯ СЕБЕСТОИМОСТЬ ВОДА 2017'!P206)</f>
        <v>0</v>
      </c>
      <c r="AK65" s="113">
        <v>0</v>
      </c>
      <c r="AL65" s="112">
        <f>SUM('[18]Произв. прогр. Вода (СВОД)'!O67)</f>
        <v>62.195833333333333</v>
      </c>
      <c r="AM65" s="112">
        <f>SUM('[18]ПОЛНАЯ СЕБЕСТОИМОСТЬ ВОДА 2017'!Q206)</f>
        <v>0</v>
      </c>
      <c r="AN65" s="113">
        <v>0</v>
      </c>
      <c r="AO65" s="112">
        <f>SUM('[18]Произв. прогр. Вода (СВОД)'!P67)</f>
        <v>62.195833333333333</v>
      </c>
      <c r="AP65" s="112">
        <f>SUM('[18]ПОЛНАЯ СЕБЕСТОИМОСТЬ ВОДА 2017'!R206)</f>
        <v>0</v>
      </c>
      <c r="AQ65" s="113">
        <v>0</v>
      </c>
      <c r="AR65" s="114">
        <f t="shared" si="114"/>
        <v>186.58750000000001</v>
      </c>
      <c r="AS65" s="114">
        <f t="shared" si="114"/>
        <v>0</v>
      </c>
      <c r="AT65" s="114">
        <f t="shared" si="114"/>
        <v>0</v>
      </c>
      <c r="AU65" s="44">
        <f t="shared" si="97"/>
        <v>-186.58750000000001</v>
      </c>
      <c r="AV65" s="44">
        <f t="shared" si="98"/>
        <v>-100</v>
      </c>
      <c r="AW65" s="114">
        <f t="shared" si="115"/>
        <v>559.76250000000005</v>
      </c>
      <c r="AX65" s="114">
        <f t="shared" si="115"/>
        <v>0</v>
      </c>
      <c r="AY65" s="114">
        <f t="shared" si="115"/>
        <v>0</v>
      </c>
      <c r="AZ65" s="44">
        <f t="shared" si="101"/>
        <v>-559.76250000000005</v>
      </c>
      <c r="BA65" s="44">
        <f t="shared" si="102"/>
        <v>-100</v>
      </c>
      <c r="BB65" s="112">
        <f>SUM('[18]Произв. прогр. Вода (СВОД)'!S67)</f>
        <v>62.195833333333333</v>
      </c>
      <c r="BC65" s="112">
        <f>SUM('[18]ПОЛНАЯ СЕБЕСТОИМОСТЬ ВОДА 2017'!X206)</f>
        <v>0</v>
      </c>
      <c r="BD65" s="42">
        <v>0</v>
      </c>
      <c r="BE65" s="60">
        <f>SUM('[18]Произв. прогр. Вода (СВОД)'!T67)</f>
        <v>62.195833333333333</v>
      </c>
      <c r="BF65" s="60">
        <f>SUM('[18]ПОЛНАЯ СЕБЕСТОИМОСТЬ ВОДА 2017'!Y206)</f>
        <v>0</v>
      </c>
      <c r="BG65" s="42">
        <v>0</v>
      </c>
      <c r="BH65" s="60">
        <f>SUM('[18]Произв. прогр. Вода (СВОД)'!U67)</f>
        <v>62.195833333333333</v>
      </c>
      <c r="BI65" s="60">
        <f>SUM('[18]ПОЛНАЯ СЕБЕСТОИМОСТЬ ВОДА 2017'!Z206)</f>
        <v>0</v>
      </c>
      <c r="BJ65" s="42">
        <v>0</v>
      </c>
      <c r="BK65" s="72">
        <f t="shared" si="116"/>
        <v>186.58750000000001</v>
      </c>
      <c r="BL65" s="72">
        <f t="shared" si="116"/>
        <v>0</v>
      </c>
      <c r="BM65" s="72">
        <f t="shared" si="116"/>
        <v>0</v>
      </c>
      <c r="BN65" s="99">
        <f t="shared" si="104"/>
        <v>-186.58750000000001</v>
      </c>
      <c r="BO65" s="99">
        <f t="shared" si="105"/>
        <v>-100</v>
      </c>
      <c r="BP65" s="72">
        <f t="shared" si="117"/>
        <v>746.35</v>
      </c>
      <c r="BQ65" s="72">
        <f t="shared" si="117"/>
        <v>0</v>
      </c>
      <c r="BR65" s="72">
        <f t="shared" si="117"/>
        <v>0</v>
      </c>
      <c r="BS65" s="99">
        <f t="shared" si="108"/>
        <v>-746.35</v>
      </c>
      <c r="BT65" s="99">
        <f t="shared" si="109"/>
        <v>-100</v>
      </c>
      <c r="BU65" s="84"/>
      <c r="BV65" s="84"/>
      <c r="BW65" s="84"/>
      <c r="BX65" s="84"/>
    </row>
    <row r="66" spans="1:76" ht="18.75">
      <c r="A66" s="116" t="s">
        <v>106</v>
      </c>
      <c r="B66" s="112">
        <f>SUM('[18]Произв. прогр. Вода (СВОД)'!E68)</f>
        <v>100.52083333333333</v>
      </c>
      <c r="C66" s="112">
        <f>SUM('[18]ПОЛНАЯ СЕБЕСТОИМОСТЬ ВОДА 2017'!C207)</f>
        <v>0</v>
      </c>
      <c r="D66" s="113"/>
      <c r="E66" s="112">
        <f>SUM('[18]Произв. прогр. Вода (СВОД)'!F68)</f>
        <v>100.52083333333333</v>
      </c>
      <c r="F66" s="112">
        <f>SUM('[18]ПОЛНАЯ СЕБЕСТОИМОСТЬ ВОДА 2017'!D207)</f>
        <v>0</v>
      </c>
      <c r="G66" s="113"/>
      <c r="H66" s="112">
        <f>SUM('[18]Произв. прогр. Вода (СВОД)'!G68)</f>
        <v>100.52083333333333</v>
      </c>
      <c r="I66" s="112">
        <f>SUM('[18]ПОЛНАЯ СЕБЕСТОИМОСТЬ ВОДА 2017'!E207)</f>
        <v>0</v>
      </c>
      <c r="J66" s="113"/>
      <c r="K66" s="114">
        <f t="shared" si="111"/>
        <v>301.5625</v>
      </c>
      <c r="L66" s="114"/>
      <c r="M66" s="114"/>
      <c r="N66" s="44"/>
      <c r="O66" s="44"/>
      <c r="P66" s="112">
        <f>SUM('[18]Произв. прогр. Вода (СВОД)'!I68)</f>
        <v>100.52083333333333</v>
      </c>
      <c r="Q66" s="112">
        <f>SUM('[18]ПОЛНАЯ СЕБЕСТОИМОСТЬ ВОДА 2017'!H207)</f>
        <v>0</v>
      </c>
      <c r="R66" s="113"/>
      <c r="S66" s="112">
        <f>SUM('[18]Произв. прогр. Вода (СВОД)'!J68)</f>
        <v>100.52083333333333</v>
      </c>
      <c r="T66" s="112">
        <f>SUM('[18]ПОЛНАЯ СЕБЕСТОИМОСТЬ ВОДА 2017'!I207)</f>
        <v>0</v>
      </c>
      <c r="U66" s="113"/>
      <c r="V66" s="112">
        <f>SUM('[18]Произв. прогр. Вода (СВОД)'!K68)</f>
        <v>100.52083333333333</v>
      </c>
      <c r="W66" s="112">
        <f>SUM('[18]ПОЛНАЯ СЕБЕСТОИМОСТЬ ВОДА 2017'!J207)</f>
        <v>0</v>
      </c>
      <c r="X66" s="113"/>
      <c r="Y66" s="114">
        <f t="shared" si="112"/>
        <v>301.5625</v>
      </c>
      <c r="Z66" s="114"/>
      <c r="AA66" s="114"/>
      <c r="AB66" s="44"/>
      <c r="AC66" s="44"/>
      <c r="AD66" s="114">
        <f t="shared" si="113"/>
        <v>603.125</v>
      </c>
      <c r="AE66" s="114"/>
      <c r="AF66" s="114"/>
      <c r="AG66" s="44"/>
      <c r="AH66" s="44"/>
      <c r="AI66" s="112">
        <f>SUM('[18]Произв. прогр. Вода (СВОД)'!N68)</f>
        <v>100.52083333333333</v>
      </c>
      <c r="AJ66" s="112">
        <f>SUM('[18]ПОЛНАЯ СЕБЕСТОИМОСТЬ ВОДА 2017'!P207)</f>
        <v>0</v>
      </c>
      <c r="AK66" s="113"/>
      <c r="AL66" s="112">
        <f>SUM('[18]Произв. прогр. Вода (СВОД)'!O68)</f>
        <v>100.52083333333333</v>
      </c>
      <c r="AM66" s="112">
        <f>SUM('[18]ПОЛНАЯ СЕБЕСТОИМОСТЬ ВОДА 2017'!Q207)</f>
        <v>0</v>
      </c>
      <c r="AN66" s="113"/>
      <c r="AO66" s="112">
        <f>SUM('[18]Произв. прогр. Вода (СВОД)'!P68)</f>
        <v>100.52083333333333</v>
      </c>
      <c r="AP66" s="112">
        <f>SUM('[18]ПОЛНАЯ СЕБЕСТОИМОСТЬ ВОДА 2017'!R207)</f>
        <v>0</v>
      </c>
      <c r="AQ66" s="113"/>
      <c r="AR66" s="114">
        <f t="shared" si="114"/>
        <v>301.5625</v>
      </c>
      <c r="AS66" s="114"/>
      <c r="AT66" s="114"/>
      <c r="AU66" s="44"/>
      <c r="AV66" s="44"/>
      <c r="AW66" s="114">
        <f t="shared" si="115"/>
        <v>904.6875</v>
      </c>
      <c r="AX66" s="114"/>
      <c r="AY66" s="114"/>
      <c r="AZ66" s="44"/>
      <c r="BA66" s="44"/>
      <c r="BB66" s="112">
        <f>SUM('[18]Произв. прогр. Вода (СВОД)'!S68)</f>
        <v>100.52083333333333</v>
      </c>
      <c r="BC66" s="112">
        <f>SUM('[18]ПОЛНАЯ СЕБЕСТОИМОСТЬ ВОДА 2017'!X207)</f>
        <v>0</v>
      </c>
      <c r="BD66" s="42"/>
      <c r="BE66" s="60">
        <f>SUM('[18]Произв. прогр. Вода (СВОД)'!T68)</f>
        <v>100.52083333333333</v>
      </c>
      <c r="BF66" s="60">
        <f>SUM('[18]ПОЛНАЯ СЕБЕСТОИМОСТЬ ВОДА 2017'!Y207)</f>
        <v>0</v>
      </c>
      <c r="BG66" s="42"/>
      <c r="BH66" s="60">
        <f>SUM('[18]Произв. прогр. Вода (СВОД)'!U68)</f>
        <v>100.52083333333333</v>
      </c>
      <c r="BI66" s="60">
        <f>SUM('[18]ПОЛНАЯ СЕБЕСТОИМОСТЬ ВОДА 2017'!Z207)</f>
        <v>0</v>
      </c>
      <c r="BJ66" s="42"/>
      <c r="BK66" s="72">
        <f t="shared" si="116"/>
        <v>301.5625</v>
      </c>
      <c r="BL66" s="72"/>
      <c r="BM66" s="72"/>
      <c r="BN66" s="99"/>
      <c r="BO66" s="99"/>
      <c r="BP66" s="72">
        <f t="shared" si="117"/>
        <v>1206.25</v>
      </c>
      <c r="BQ66" s="72"/>
      <c r="BR66" s="72"/>
      <c r="BS66" s="99"/>
      <c r="BT66" s="99"/>
      <c r="BU66" s="84"/>
      <c r="BV66" s="84"/>
      <c r="BW66" s="84"/>
      <c r="BX66" s="84"/>
    </row>
    <row r="67" spans="1:76" ht="18.75">
      <c r="A67" s="116" t="s">
        <v>103</v>
      </c>
      <c r="B67" s="112">
        <f>SUM('[18]Произв. прогр. Вода (СВОД)'!E69)</f>
        <v>25.14833333333333</v>
      </c>
      <c r="C67" s="112">
        <f>SUM('[18]ПОЛНАЯ СЕБЕСТОИМОСТЬ ВОДА 2017'!C208)</f>
        <v>0</v>
      </c>
      <c r="D67" s="113"/>
      <c r="E67" s="112">
        <f>SUM('[18]Произв. прогр. Вода (СВОД)'!F69)</f>
        <v>25.14833333333333</v>
      </c>
      <c r="F67" s="112">
        <f>SUM('[18]ПОЛНАЯ СЕБЕСТОИМОСТЬ ВОДА 2017'!D208)</f>
        <v>0</v>
      </c>
      <c r="G67" s="113"/>
      <c r="H67" s="112">
        <f>SUM('[18]Произв. прогр. Вода (СВОД)'!G69)</f>
        <v>25.14833333333333</v>
      </c>
      <c r="I67" s="112">
        <f>SUM('[18]ПОЛНАЯ СЕБЕСТОИМОСТЬ ВОДА 2017'!E208)</f>
        <v>0</v>
      </c>
      <c r="J67" s="113"/>
      <c r="K67" s="114">
        <f t="shared" si="111"/>
        <v>75.444999999999993</v>
      </c>
      <c r="L67" s="114"/>
      <c r="M67" s="114"/>
      <c r="N67" s="44"/>
      <c r="O67" s="44"/>
      <c r="P67" s="112">
        <f>SUM('[18]Произв. прогр. Вода (СВОД)'!I69)</f>
        <v>25.14833333333333</v>
      </c>
      <c r="Q67" s="112">
        <f>SUM('[18]ПОЛНАЯ СЕБЕСТОИМОСТЬ ВОДА 2017'!H208)</f>
        <v>0</v>
      </c>
      <c r="R67" s="113"/>
      <c r="S67" s="112">
        <f>SUM('[18]Произв. прогр. Вода (СВОД)'!J69)</f>
        <v>25.14833333333333</v>
      </c>
      <c r="T67" s="112">
        <f>SUM('[18]ПОЛНАЯ СЕБЕСТОИМОСТЬ ВОДА 2017'!I208)</f>
        <v>0</v>
      </c>
      <c r="U67" s="113"/>
      <c r="V67" s="112">
        <f>SUM('[18]Произв. прогр. Вода (СВОД)'!K69)</f>
        <v>25.14833333333333</v>
      </c>
      <c r="W67" s="112">
        <f>SUM('[18]ПОЛНАЯ СЕБЕСТОИМОСТЬ ВОДА 2017'!J208)</f>
        <v>0</v>
      </c>
      <c r="X67" s="113"/>
      <c r="Y67" s="114">
        <f t="shared" ref="Y67" si="128">SUM(P67+S67+V67)</f>
        <v>75.444999999999993</v>
      </c>
      <c r="Z67" s="114"/>
      <c r="AA67" s="114"/>
      <c r="AB67" s="44"/>
      <c r="AC67" s="44"/>
      <c r="AD67" s="114">
        <f t="shared" ref="AD67:AF70" si="129">SUM(K67+Y67)</f>
        <v>150.88999999999999</v>
      </c>
      <c r="AE67" s="114"/>
      <c r="AF67" s="114"/>
      <c r="AG67" s="44"/>
      <c r="AH67" s="44"/>
      <c r="AI67" s="112">
        <f>SUM('[18]Произв. прогр. Вода (СВОД)'!N69)</f>
        <v>25.14833333333333</v>
      </c>
      <c r="AJ67" s="112">
        <f>SUM('[18]ПОЛНАЯ СЕБЕСТОИМОСТЬ ВОДА 2017'!P208)</f>
        <v>0</v>
      </c>
      <c r="AK67" s="113"/>
      <c r="AL67" s="112">
        <f>SUM('[18]Произв. прогр. Вода (СВОД)'!O69)</f>
        <v>25.14833333333333</v>
      </c>
      <c r="AM67" s="112">
        <f>SUM('[18]ПОЛНАЯ СЕБЕСТОИМОСТЬ ВОДА 2017'!Q208)</f>
        <v>0</v>
      </c>
      <c r="AN67" s="113"/>
      <c r="AO67" s="112">
        <f>SUM('[18]Произв. прогр. Вода (СВОД)'!P69)</f>
        <v>25.14833333333333</v>
      </c>
      <c r="AP67" s="112">
        <f>SUM('[18]ПОЛНАЯ СЕБЕСТОИМОСТЬ ВОДА 2017'!R208)</f>
        <v>0</v>
      </c>
      <c r="AQ67" s="113"/>
      <c r="AR67" s="114">
        <f t="shared" ref="AR67:AT68" si="130">SUM(AI67+AL67+AO67)</f>
        <v>75.444999999999993</v>
      </c>
      <c r="AS67" s="114"/>
      <c r="AT67" s="114"/>
      <c r="AU67" s="44"/>
      <c r="AV67" s="44"/>
      <c r="AW67" s="114">
        <f t="shared" ref="AW67:AY68" si="131">SUM(AD67+AR67)</f>
        <v>226.33499999999998</v>
      </c>
      <c r="AX67" s="114"/>
      <c r="AY67" s="114"/>
      <c r="AZ67" s="44"/>
      <c r="BA67" s="44"/>
      <c r="BB67" s="112">
        <f>SUM('[18]Произв. прогр. Вода (СВОД)'!S69)</f>
        <v>25.14833333333333</v>
      </c>
      <c r="BC67" s="112">
        <f>SUM('[18]ПОЛНАЯ СЕБЕСТОИМОСТЬ ВОДА 2017'!X208)</f>
        <v>0</v>
      </c>
      <c r="BD67" s="42"/>
      <c r="BE67" s="60">
        <f>SUM('[18]Произв. прогр. Вода (СВОД)'!T69)</f>
        <v>25.14833333333333</v>
      </c>
      <c r="BF67" s="60">
        <f>SUM('[18]ПОЛНАЯ СЕБЕСТОИМОСТЬ ВОДА 2017'!Y208)</f>
        <v>0</v>
      </c>
      <c r="BG67" s="42"/>
      <c r="BH67" s="60">
        <f>SUM('[18]Произв. прогр. Вода (СВОД)'!U69)</f>
        <v>25.14833333333333</v>
      </c>
      <c r="BI67" s="60">
        <f>SUM('[18]ПОЛНАЯ СЕБЕСТОИМОСТЬ ВОДА 2017'!Z208)</f>
        <v>0</v>
      </c>
      <c r="BJ67" s="42"/>
      <c r="BK67" s="72">
        <f t="shared" ref="BK67:BM68" si="132">SUM(BB67+BE67+BH67)</f>
        <v>75.444999999999993</v>
      </c>
      <c r="BL67" s="72"/>
      <c r="BM67" s="72"/>
      <c r="BN67" s="99"/>
      <c r="BO67" s="99"/>
      <c r="BP67" s="72">
        <f t="shared" ref="BP67:BR68" si="133">SUM(AW67+BK67)</f>
        <v>301.77999999999997</v>
      </c>
      <c r="BQ67" s="72"/>
      <c r="BR67" s="72"/>
      <c r="BS67" s="99"/>
      <c r="BT67" s="99"/>
      <c r="BU67" s="84"/>
      <c r="BV67" s="84"/>
      <c r="BW67" s="84"/>
      <c r="BX67" s="84"/>
    </row>
    <row r="68" spans="1:76" ht="18.75">
      <c r="A68" s="50" t="s">
        <v>68</v>
      </c>
      <c r="B68" s="109">
        <f>SUM('[18]Произв. прогр. Вода (СВОД)'!E70)</f>
        <v>33.106666666666662</v>
      </c>
      <c r="C68" s="109">
        <f>SUM('[18]ПОЛНАЯ СЕБЕСТОИМОСТЬ ВОДА 2017'!C209)</f>
        <v>0</v>
      </c>
      <c r="D68" s="115">
        <v>0</v>
      </c>
      <c r="E68" s="109">
        <f>SUM('[18]Произв. прогр. Вода (СВОД)'!F70)</f>
        <v>33.106666666666662</v>
      </c>
      <c r="F68" s="109">
        <f>SUM('[18]ПОЛНАЯ СЕБЕСТОИМОСТЬ ВОДА 2017'!D209)</f>
        <v>0</v>
      </c>
      <c r="G68" s="115">
        <v>0</v>
      </c>
      <c r="H68" s="109">
        <f>SUM('[18]Произв. прогр. Вода (СВОД)'!G70)</f>
        <v>33.106666666666662</v>
      </c>
      <c r="I68" s="109">
        <f>SUM('[18]ПОЛНАЯ СЕБЕСТОИМОСТЬ ВОДА 2017'!E209)</f>
        <v>0</v>
      </c>
      <c r="J68" s="115">
        <v>0</v>
      </c>
      <c r="K68" s="111">
        <f t="shared" si="111"/>
        <v>99.32</v>
      </c>
      <c r="L68" s="111">
        <f t="shared" si="111"/>
        <v>0</v>
      </c>
      <c r="M68" s="111">
        <f t="shared" si="111"/>
        <v>0</v>
      </c>
      <c r="N68" s="31">
        <f t="shared" si="87"/>
        <v>-99.32</v>
      </c>
      <c r="O68" s="31">
        <f t="shared" si="88"/>
        <v>-100</v>
      </c>
      <c r="P68" s="109">
        <f>SUM('[18]Произв. прогр. Вода (СВОД)'!I70)</f>
        <v>33.106666666666662</v>
      </c>
      <c r="Q68" s="109">
        <f>SUM('[18]ПОЛНАЯ СЕБЕСТОИМОСТЬ ВОДА 2017'!H209)</f>
        <v>0</v>
      </c>
      <c r="R68" s="115">
        <v>0</v>
      </c>
      <c r="S68" s="109">
        <f>SUM('[18]Произв. прогр. Вода (СВОД)'!J70)</f>
        <v>33.106666666666662</v>
      </c>
      <c r="T68" s="109">
        <f>SUM('[18]ПОЛНАЯ СЕБЕСТОИМОСТЬ ВОДА 2017'!I209)</f>
        <v>0</v>
      </c>
      <c r="U68" s="115">
        <v>0</v>
      </c>
      <c r="V68" s="109">
        <f>SUM('[18]Произв. прогр. Вода (СВОД)'!K70)</f>
        <v>33.106666666666662</v>
      </c>
      <c r="W68" s="109">
        <f>SUM('[18]ПОЛНАЯ СЕБЕСТОИМОСТЬ ВОДА 2017'!J209)</f>
        <v>0</v>
      </c>
      <c r="X68" s="115">
        <v>0</v>
      </c>
      <c r="Y68" s="111">
        <f t="shared" ref="Y68:AA68" si="134">SUM(P68+S68+V68)</f>
        <v>99.32</v>
      </c>
      <c r="Z68" s="111">
        <f t="shared" si="134"/>
        <v>0</v>
      </c>
      <c r="AA68" s="111">
        <f t="shared" si="134"/>
        <v>0</v>
      </c>
      <c r="AB68" s="31">
        <f t="shared" si="90"/>
        <v>-99.32</v>
      </c>
      <c r="AC68" s="31">
        <f t="shared" si="91"/>
        <v>-100</v>
      </c>
      <c r="AD68" s="111">
        <f t="shared" si="129"/>
        <v>198.64</v>
      </c>
      <c r="AE68" s="111">
        <f t="shared" si="129"/>
        <v>0</v>
      </c>
      <c r="AF68" s="111">
        <f t="shared" si="129"/>
        <v>0</v>
      </c>
      <c r="AG68" s="31">
        <f t="shared" si="94"/>
        <v>-198.64</v>
      </c>
      <c r="AH68" s="31">
        <f t="shared" si="95"/>
        <v>-100</v>
      </c>
      <c r="AI68" s="109">
        <f>SUM('[18]Произв. прогр. Вода (СВОД)'!N70)</f>
        <v>33.106666666666662</v>
      </c>
      <c r="AJ68" s="109">
        <f>SUM('[18]ПОЛНАЯ СЕБЕСТОИМОСТЬ ВОДА 2017'!P209)</f>
        <v>0</v>
      </c>
      <c r="AK68" s="115">
        <v>0</v>
      </c>
      <c r="AL68" s="109">
        <f>SUM('[18]Произв. прогр. Вода (СВОД)'!O70)</f>
        <v>33.106666666666662</v>
      </c>
      <c r="AM68" s="109">
        <f>SUM('[18]ПОЛНАЯ СЕБЕСТОИМОСТЬ ВОДА 2017'!Q209)</f>
        <v>0</v>
      </c>
      <c r="AN68" s="115">
        <v>0</v>
      </c>
      <c r="AO68" s="109">
        <f>SUM('[18]Произв. прогр. Вода (СВОД)'!P70)</f>
        <v>33.106666666666662</v>
      </c>
      <c r="AP68" s="109">
        <f>SUM('[18]ПОЛНАЯ СЕБЕСТОИМОСТЬ ВОДА 2017'!R209)</f>
        <v>0</v>
      </c>
      <c r="AQ68" s="115">
        <v>0</v>
      </c>
      <c r="AR68" s="111">
        <f t="shared" si="130"/>
        <v>99.32</v>
      </c>
      <c r="AS68" s="111">
        <f t="shared" si="130"/>
        <v>0</v>
      </c>
      <c r="AT68" s="111">
        <f t="shared" si="130"/>
        <v>0</v>
      </c>
      <c r="AU68" s="31">
        <f t="shared" si="97"/>
        <v>-99.32</v>
      </c>
      <c r="AV68" s="31">
        <f t="shared" si="98"/>
        <v>-100</v>
      </c>
      <c r="AW68" s="111">
        <f t="shared" si="131"/>
        <v>297.95999999999998</v>
      </c>
      <c r="AX68" s="111">
        <f t="shared" si="131"/>
        <v>0</v>
      </c>
      <c r="AY68" s="111">
        <f t="shared" si="131"/>
        <v>0</v>
      </c>
      <c r="AZ68" s="31">
        <f t="shared" si="101"/>
        <v>-297.95999999999998</v>
      </c>
      <c r="BA68" s="31">
        <f t="shared" si="102"/>
        <v>-100</v>
      </c>
      <c r="BB68" s="109">
        <f>SUM('[18]Произв. прогр. Вода (СВОД)'!S70)</f>
        <v>33.106666666666662</v>
      </c>
      <c r="BC68" s="109">
        <f>SUM('[18]ПОЛНАЯ СЕБЕСТОИМОСТЬ ВОДА 2017'!X209)</f>
        <v>0</v>
      </c>
      <c r="BD68" s="29">
        <v>0</v>
      </c>
      <c r="BE68" s="51">
        <f>SUM('[18]Произв. прогр. Вода (СВОД)'!T70)</f>
        <v>33.106666666666662</v>
      </c>
      <c r="BF68" s="51">
        <f>SUM('[18]ПОЛНАЯ СЕБЕСТОИМОСТЬ ВОДА 2017'!Y209)</f>
        <v>0</v>
      </c>
      <c r="BG68" s="29">
        <v>0</v>
      </c>
      <c r="BH68" s="51">
        <f>SUM('[18]Произв. прогр. Вода (СВОД)'!U70)</f>
        <v>33.106666666666662</v>
      </c>
      <c r="BI68" s="51">
        <f>SUM('[18]ПОЛНАЯ СЕБЕСТОИМОСТЬ ВОДА 2017'!Z209)</f>
        <v>0</v>
      </c>
      <c r="BJ68" s="29">
        <v>0</v>
      </c>
      <c r="BK68" s="93">
        <f t="shared" si="132"/>
        <v>99.32</v>
      </c>
      <c r="BL68" s="93">
        <f t="shared" si="132"/>
        <v>0</v>
      </c>
      <c r="BM68" s="93">
        <f t="shared" si="132"/>
        <v>0</v>
      </c>
      <c r="BN68" s="94">
        <f t="shared" si="104"/>
        <v>-99.32</v>
      </c>
      <c r="BO68" s="94">
        <f t="shared" si="105"/>
        <v>-100</v>
      </c>
      <c r="BP68" s="93">
        <f t="shared" si="133"/>
        <v>397.28</v>
      </c>
      <c r="BQ68" s="93">
        <f t="shared" si="133"/>
        <v>0</v>
      </c>
      <c r="BR68" s="93">
        <f t="shared" si="133"/>
        <v>0</v>
      </c>
      <c r="BS68" s="94">
        <f t="shared" si="108"/>
        <v>-397.28</v>
      </c>
      <c r="BT68" s="94">
        <f t="shared" si="109"/>
        <v>-100</v>
      </c>
      <c r="BU68" s="84"/>
      <c r="BV68" s="84"/>
      <c r="BW68" s="84"/>
      <c r="BX68" s="84"/>
    </row>
    <row r="69" spans="1:76" ht="18.75">
      <c r="A69" s="117" t="s">
        <v>69</v>
      </c>
      <c r="B69" s="118">
        <f>SUM(B39+B40+B41+B42+B43+B44+B45+B47+B52+B57+B64+B68)</f>
        <v>10388.943328519104</v>
      </c>
      <c r="C69" s="118">
        <f t="shared" ref="C69:J69" si="135">SUM(C39+C40+C41+C42+C43+C44+C45+C47+C52+C57+C64+C68)</f>
        <v>9822.2800000000007</v>
      </c>
      <c r="D69" s="118">
        <f t="shared" si="135"/>
        <v>9373.4599999999991</v>
      </c>
      <c r="E69" s="118">
        <f t="shared" si="135"/>
        <v>10293.16779910797</v>
      </c>
      <c r="F69" s="118">
        <f t="shared" si="135"/>
        <v>9093.91</v>
      </c>
      <c r="G69" s="118">
        <f t="shared" si="135"/>
        <v>8898.4399999999987</v>
      </c>
      <c r="H69" s="118">
        <f t="shared" si="135"/>
        <v>11159.65375582767</v>
      </c>
      <c r="I69" s="118">
        <f t="shared" si="135"/>
        <v>10025.089999999998</v>
      </c>
      <c r="J69" s="118">
        <f t="shared" si="135"/>
        <v>9645.7100000000009</v>
      </c>
      <c r="K69" s="119">
        <f t="shared" si="111"/>
        <v>31841.764883454744</v>
      </c>
      <c r="L69" s="119">
        <f t="shared" si="111"/>
        <v>28941.279999999999</v>
      </c>
      <c r="M69" s="119">
        <f t="shared" si="111"/>
        <v>27917.61</v>
      </c>
      <c r="N69" s="17">
        <f t="shared" si="87"/>
        <v>-2900.4848834547447</v>
      </c>
      <c r="O69" s="17">
        <f t="shared" si="88"/>
        <v>-9.1090581632987995</v>
      </c>
      <c r="P69" s="118">
        <f t="shared" ref="P69:X69" si="136">SUM(P39+P40+P41+P42+P43+P44+P45+P47+P52+P57+P64+P68)</f>
        <v>10096.90299007019</v>
      </c>
      <c r="Q69" s="118">
        <f t="shared" si="136"/>
        <v>0</v>
      </c>
      <c r="R69" s="118">
        <f t="shared" si="136"/>
        <v>10386.83</v>
      </c>
      <c r="S69" s="118">
        <f t="shared" si="136"/>
        <v>9789.7189061356603</v>
      </c>
      <c r="T69" s="118">
        <f t="shared" si="136"/>
        <v>0</v>
      </c>
      <c r="U69" s="118">
        <f t="shared" si="136"/>
        <v>10003.280000000002</v>
      </c>
      <c r="V69" s="118">
        <f t="shared" si="136"/>
        <v>10580.561090419236</v>
      </c>
      <c r="W69" s="118">
        <f t="shared" si="136"/>
        <v>0</v>
      </c>
      <c r="X69" s="118">
        <f t="shared" si="136"/>
        <v>9702.1299999999974</v>
      </c>
      <c r="Y69" s="119">
        <f t="shared" ref="Y69:AA70" si="137">SUM(P69+S69+V69)</f>
        <v>30467.182986625085</v>
      </c>
      <c r="Z69" s="119">
        <f t="shared" si="137"/>
        <v>0</v>
      </c>
      <c r="AA69" s="119">
        <f t="shared" si="137"/>
        <v>30092.239999999998</v>
      </c>
      <c r="AB69" s="17">
        <f t="shared" si="90"/>
        <v>-30467.182986625085</v>
      </c>
      <c r="AC69" s="17">
        <f t="shared" si="91"/>
        <v>-100</v>
      </c>
      <c r="AD69" s="119">
        <f t="shared" si="129"/>
        <v>62308.947870079828</v>
      </c>
      <c r="AE69" s="119">
        <f t="shared" si="129"/>
        <v>28941.279999999999</v>
      </c>
      <c r="AF69" s="119">
        <f t="shared" si="129"/>
        <v>58009.85</v>
      </c>
      <c r="AG69" s="17">
        <f t="shared" si="94"/>
        <v>-33367.667870079829</v>
      </c>
      <c r="AH69" s="17">
        <f t="shared" si="95"/>
        <v>-53.551968073116299</v>
      </c>
      <c r="AI69" s="118">
        <f t="shared" ref="AI69:AQ69" si="138">SUM(AI39+AI40+AI41+AI42+AI43+AI44+AI45+AI47+AI52+AI57+AI64+AI68)</f>
        <v>10118.426311213148</v>
      </c>
      <c r="AJ69" s="118">
        <f t="shared" si="138"/>
        <v>0</v>
      </c>
      <c r="AK69" s="118">
        <f t="shared" si="138"/>
        <v>10194.27</v>
      </c>
      <c r="AL69" s="118">
        <f t="shared" si="138"/>
        <v>10144.716467556069</v>
      </c>
      <c r="AM69" s="118">
        <f t="shared" si="138"/>
        <v>0</v>
      </c>
      <c r="AN69" s="118">
        <f t="shared" si="138"/>
        <v>9755.3799999999992</v>
      </c>
      <c r="AO69" s="118">
        <f t="shared" si="138"/>
        <v>11247.481611751649</v>
      </c>
      <c r="AP69" s="118">
        <f t="shared" si="138"/>
        <v>0</v>
      </c>
      <c r="AQ69" s="118">
        <f t="shared" si="138"/>
        <v>9965.4900000000016</v>
      </c>
      <c r="AR69" s="120">
        <f>SUM(AR39+AR40+AR41+AR42+AR43+AR44+AR45+AR47+AR52+AR57+AR64+AR68)</f>
        <v>31510.624390520868</v>
      </c>
      <c r="AS69" s="120">
        <f t="shared" ref="AS69:AT69" si="139">SUM(AS39+AS40+AS41+AS42+AS43+AS44+AS45+AS47+AS52+AS57+AS64+AS68)</f>
        <v>0</v>
      </c>
      <c r="AT69" s="120">
        <f t="shared" si="139"/>
        <v>29915.139999999996</v>
      </c>
      <c r="AU69" s="17">
        <f t="shared" si="97"/>
        <v>-31510.624390520868</v>
      </c>
      <c r="AV69" s="17">
        <f t="shared" si="98"/>
        <v>-100</v>
      </c>
      <c r="AW69" s="120">
        <f t="shared" ref="AW69:AY69" si="140">SUM(AW39+AW40+AW41+AW42+AW43+AW44+AW45+AW47+AW52+AW57+AW64+AW68)</f>
        <v>93819.572260600718</v>
      </c>
      <c r="AX69" s="120">
        <f t="shared" si="140"/>
        <v>28941.279999999999</v>
      </c>
      <c r="AY69" s="120">
        <f t="shared" si="140"/>
        <v>87924.989999999991</v>
      </c>
      <c r="AZ69" s="17">
        <f t="shared" si="101"/>
        <v>-64878.29226060072</v>
      </c>
      <c r="BA69" s="17">
        <f t="shared" si="102"/>
        <v>-69.152193617329232</v>
      </c>
      <c r="BB69" s="118">
        <f t="shared" ref="BB69:BM69" si="141">SUM(BB39+BB40+BB41+BB42+BB43+BB44+BB45+BB47+BB52+BB57+BB64+BB68)</f>
        <v>10598.50854568425</v>
      </c>
      <c r="BC69" s="118">
        <f t="shared" si="141"/>
        <v>0</v>
      </c>
      <c r="BD69" s="22">
        <f t="shared" si="141"/>
        <v>9642.7799999999988</v>
      </c>
      <c r="BE69" s="22">
        <f t="shared" si="141"/>
        <v>10704.337126557302</v>
      </c>
      <c r="BF69" s="22">
        <f t="shared" si="141"/>
        <v>0</v>
      </c>
      <c r="BG69" s="22">
        <f t="shared" si="141"/>
        <v>10765.09</v>
      </c>
      <c r="BH69" s="22">
        <f t="shared" si="141"/>
        <v>11741.838549566855</v>
      </c>
      <c r="BI69" s="22">
        <f t="shared" si="141"/>
        <v>0</v>
      </c>
      <c r="BJ69" s="22">
        <f t="shared" si="141"/>
        <v>10248.76</v>
      </c>
      <c r="BK69" s="23">
        <f t="shared" si="141"/>
        <v>33044.684221808406</v>
      </c>
      <c r="BL69" s="23">
        <f t="shared" si="141"/>
        <v>0</v>
      </c>
      <c r="BM69" s="23">
        <f t="shared" si="141"/>
        <v>30656.63</v>
      </c>
      <c r="BN69" s="90">
        <f t="shared" si="104"/>
        <v>-33044.684221808406</v>
      </c>
      <c r="BO69" s="90">
        <f t="shared" si="105"/>
        <v>-100</v>
      </c>
      <c r="BP69" s="23">
        <f t="shared" ref="BP69:BR69" si="142">SUM(BP39+BP40+BP41+BP42+BP43+BP44+BP45+BP47+BP52+BP57+BP64+BP68)</f>
        <v>126864.25648240911</v>
      </c>
      <c r="BQ69" s="23">
        <f t="shared" si="142"/>
        <v>28941.279999999999</v>
      </c>
      <c r="BR69" s="23">
        <f t="shared" si="142"/>
        <v>118581.62000000002</v>
      </c>
      <c r="BS69" s="90">
        <f t="shared" si="108"/>
        <v>-97922.976482409111</v>
      </c>
      <c r="BT69" s="90">
        <f t="shared" si="109"/>
        <v>-77.187207175243273</v>
      </c>
      <c r="BU69" s="84"/>
      <c r="BV69" s="84"/>
      <c r="BW69" s="84"/>
      <c r="BX69" s="84"/>
    </row>
    <row r="70" spans="1:76" ht="18.75">
      <c r="A70" s="117" t="s">
        <v>71</v>
      </c>
      <c r="B70" s="118">
        <f>SUM(B14)</f>
        <v>322.29552269999999</v>
      </c>
      <c r="C70" s="118">
        <f t="shared" ref="C70:BR70" si="143">SUM(C14)</f>
        <v>297.70999999999998</v>
      </c>
      <c r="D70" s="118">
        <f t="shared" si="143"/>
        <v>317.28000000000003</v>
      </c>
      <c r="E70" s="118">
        <f t="shared" si="143"/>
        <v>322.77283950000003</v>
      </c>
      <c r="F70" s="118">
        <f t="shared" si="143"/>
        <v>313.73999999999995</v>
      </c>
      <c r="G70" s="118">
        <f t="shared" si="143"/>
        <v>318.13</v>
      </c>
      <c r="H70" s="118">
        <f t="shared" si="143"/>
        <v>323.98447440000001</v>
      </c>
      <c r="I70" s="118">
        <f t="shared" si="143"/>
        <v>300.90999999999997</v>
      </c>
      <c r="J70" s="118">
        <f t="shared" si="143"/>
        <v>304.47000000000003</v>
      </c>
      <c r="K70" s="119">
        <f t="shared" si="111"/>
        <v>969.05283660000009</v>
      </c>
      <c r="L70" s="119">
        <f t="shared" si="111"/>
        <v>912.3599999999999</v>
      </c>
      <c r="M70" s="119">
        <f t="shared" si="111"/>
        <v>939.88000000000011</v>
      </c>
      <c r="N70" s="17">
        <f t="shared" si="87"/>
        <v>-56.692836600000192</v>
      </c>
      <c r="O70" s="17">
        <f t="shared" si="88"/>
        <v>-5.8503349310561408</v>
      </c>
      <c r="P70" s="118">
        <f t="shared" si="143"/>
        <v>319.50908579999998</v>
      </c>
      <c r="Q70" s="118">
        <f t="shared" si="143"/>
        <v>332.07</v>
      </c>
      <c r="R70" s="118">
        <f t="shared" si="143"/>
        <v>304.7</v>
      </c>
      <c r="S70" s="118">
        <f t="shared" si="143"/>
        <v>313.22822069999995</v>
      </c>
      <c r="T70" s="118">
        <f t="shared" si="143"/>
        <v>0</v>
      </c>
      <c r="U70" s="118">
        <f t="shared" si="143"/>
        <v>291.76</v>
      </c>
      <c r="V70" s="118">
        <f t="shared" si="143"/>
        <v>302.08484820000001</v>
      </c>
      <c r="W70" s="118">
        <f t="shared" si="143"/>
        <v>0</v>
      </c>
      <c r="X70" s="118">
        <f t="shared" si="143"/>
        <v>286.22000000000003</v>
      </c>
      <c r="Y70" s="119">
        <f t="shared" si="137"/>
        <v>934.82215469999994</v>
      </c>
      <c r="Z70" s="119">
        <f t="shared" si="137"/>
        <v>332.07</v>
      </c>
      <c r="AA70" s="119">
        <f t="shared" si="137"/>
        <v>882.68000000000006</v>
      </c>
      <c r="AB70" s="17">
        <f t="shared" si="90"/>
        <v>-602.75215469999989</v>
      </c>
      <c r="AC70" s="17">
        <f t="shared" si="91"/>
        <v>-64.477735328537776</v>
      </c>
      <c r="AD70" s="119">
        <f t="shared" si="129"/>
        <v>1903.8749913000001</v>
      </c>
      <c r="AE70" s="119">
        <f t="shared" si="129"/>
        <v>1244.4299999999998</v>
      </c>
      <c r="AF70" s="119">
        <f t="shared" si="129"/>
        <v>1822.5600000000002</v>
      </c>
      <c r="AG70" s="17">
        <f t="shared" si="94"/>
        <v>-659.44499130000031</v>
      </c>
      <c r="AH70" s="17">
        <f t="shared" si="95"/>
        <v>-34.636990049946469</v>
      </c>
      <c r="AI70" s="118">
        <f t="shared" si="143"/>
        <v>293.92319850000001</v>
      </c>
      <c r="AJ70" s="118">
        <f t="shared" si="143"/>
        <v>0</v>
      </c>
      <c r="AK70" s="118">
        <f t="shared" si="143"/>
        <v>260.41000000000003</v>
      </c>
      <c r="AL70" s="118">
        <f t="shared" si="143"/>
        <v>304.32772199999994</v>
      </c>
      <c r="AM70" s="118">
        <f t="shared" si="143"/>
        <v>0</v>
      </c>
      <c r="AN70" s="118">
        <f t="shared" si="143"/>
        <v>290.77999999999997</v>
      </c>
      <c r="AO70" s="118">
        <f t="shared" si="143"/>
        <v>317.26966499999997</v>
      </c>
      <c r="AP70" s="118">
        <f t="shared" si="143"/>
        <v>0</v>
      </c>
      <c r="AQ70" s="118">
        <f t="shared" si="143"/>
        <v>297.38</v>
      </c>
      <c r="AR70" s="120">
        <f t="shared" si="143"/>
        <v>915.52058549999992</v>
      </c>
      <c r="AS70" s="120">
        <f t="shared" si="143"/>
        <v>0</v>
      </c>
      <c r="AT70" s="120">
        <f t="shared" si="143"/>
        <v>848.56999999999994</v>
      </c>
      <c r="AU70" s="17">
        <f t="shared" si="97"/>
        <v>-915.52058549999992</v>
      </c>
      <c r="AV70" s="17">
        <f t="shared" si="98"/>
        <v>-100</v>
      </c>
      <c r="AW70" s="120">
        <f t="shared" si="143"/>
        <v>2819.3955768000001</v>
      </c>
      <c r="AX70" s="120">
        <f t="shared" si="143"/>
        <v>1244.4299999999998</v>
      </c>
      <c r="AY70" s="120">
        <f t="shared" si="143"/>
        <v>2671.1299999999997</v>
      </c>
      <c r="AZ70" s="17">
        <f t="shared" si="101"/>
        <v>-1574.9655768000002</v>
      </c>
      <c r="BA70" s="17">
        <f t="shared" si="102"/>
        <v>-55.861816261610876</v>
      </c>
      <c r="BB70" s="118">
        <f t="shared" si="143"/>
        <v>323.98447440000001</v>
      </c>
      <c r="BC70" s="118">
        <f t="shared" si="143"/>
        <v>0</v>
      </c>
      <c r="BD70" s="22">
        <f t="shared" si="143"/>
        <v>296.35000000000002</v>
      </c>
      <c r="BE70" s="22">
        <f t="shared" si="143"/>
        <v>323.98447440000001</v>
      </c>
      <c r="BF70" s="22">
        <f t="shared" si="143"/>
        <v>0</v>
      </c>
      <c r="BG70" s="22">
        <f t="shared" si="143"/>
        <v>308.71999999999997</v>
      </c>
      <c r="BH70" s="22">
        <f t="shared" si="143"/>
        <v>323.98447440000001</v>
      </c>
      <c r="BI70" s="22">
        <f t="shared" si="143"/>
        <v>0</v>
      </c>
      <c r="BJ70" s="22">
        <f t="shared" si="143"/>
        <v>292.54000000000002</v>
      </c>
      <c r="BK70" s="23">
        <f t="shared" si="143"/>
        <v>971.95342319999997</v>
      </c>
      <c r="BL70" s="23">
        <f t="shared" si="143"/>
        <v>0</v>
      </c>
      <c r="BM70" s="23">
        <f t="shared" si="143"/>
        <v>897.61000000000013</v>
      </c>
      <c r="BN70" s="90">
        <f t="shared" si="104"/>
        <v>-971.95342319999997</v>
      </c>
      <c r="BO70" s="90">
        <f t="shared" si="105"/>
        <v>-100</v>
      </c>
      <c r="BP70" s="23">
        <f t="shared" si="143"/>
        <v>3791.3490000000002</v>
      </c>
      <c r="BQ70" s="23">
        <f t="shared" si="143"/>
        <v>1244.4299999999998</v>
      </c>
      <c r="BR70" s="23">
        <f t="shared" si="143"/>
        <v>3568.74</v>
      </c>
      <c r="BS70" s="90">
        <f t="shared" si="108"/>
        <v>-2546.9190000000003</v>
      </c>
      <c r="BT70" s="90">
        <f t="shared" si="109"/>
        <v>-67.17711822361909</v>
      </c>
      <c r="BU70" s="84"/>
      <c r="BV70" s="84"/>
      <c r="BW70" s="84"/>
      <c r="BX70" s="84"/>
    </row>
    <row r="71" spans="1:76" ht="18.75">
      <c r="A71" s="67" t="s">
        <v>72</v>
      </c>
      <c r="B71" s="118">
        <f>SUM(B69/B70)</f>
        <v>32.234215484865331</v>
      </c>
      <c r="C71" s="118">
        <f t="shared" ref="C71:BR71" si="144">SUM(C69/C70)</f>
        <v>32.992778206979949</v>
      </c>
      <c r="D71" s="118">
        <f t="shared" si="144"/>
        <v>29.543179525970746</v>
      </c>
      <c r="E71" s="118">
        <f t="shared" si="144"/>
        <v>31.889820144262693</v>
      </c>
      <c r="F71" s="118">
        <f t="shared" si="144"/>
        <v>28.985497545738514</v>
      </c>
      <c r="G71" s="118">
        <f t="shared" si="144"/>
        <v>27.97108100462075</v>
      </c>
      <c r="H71" s="118">
        <f t="shared" si="144"/>
        <v>34.445026344224324</v>
      </c>
      <c r="I71" s="118">
        <f t="shared" si="144"/>
        <v>33.315908411152833</v>
      </c>
      <c r="J71" s="118">
        <f t="shared" si="144"/>
        <v>31.680329753341873</v>
      </c>
      <c r="K71" s="120">
        <f t="shared" si="144"/>
        <v>32.85864679492002</v>
      </c>
      <c r="L71" s="120">
        <f t="shared" si="144"/>
        <v>31.721338068306373</v>
      </c>
      <c r="M71" s="120">
        <f t="shared" si="144"/>
        <v>29.70337702685449</v>
      </c>
      <c r="N71" s="17">
        <f t="shared" si="87"/>
        <v>-1.1373087266136466</v>
      </c>
      <c r="O71" s="17">
        <f t="shared" si="88"/>
        <v>-3.4612159585022098</v>
      </c>
      <c r="P71" s="118">
        <f t="shared" si="144"/>
        <v>31.60130161804053</v>
      </c>
      <c r="Q71" s="118">
        <f t="shared" si="144"/>
        <v>0</v>
      </c>
      <c r="R71" s="118">
        <f t="shared" si="144"/>
        <v>34.088710206760751</v>
      </c>
      <c r="S71" s="118">
        <f t="shared" si="144"/>
        <v>31.2542684827621</v>
      </c>
      <c r="T71" s="118" t="e">
        <f t="shared" si="144"/>
        <v>#DIV/0!</v>
      </c>
      <c r="U71" s="118">
        <f t="shared" si="144"/>
        <v>34.28598848368523</v>
      </c>
      <c r="V71" s="118">
        <f t="shared" si="144"/>
        <v>35.025130037022613</v>
      </c>
      <c r="W71" s="118" t="e">
        <f t="shared" si="144"/>
        <v>#DIV/0!</v>
      </c>
      <c r="X71" s="118">
        <f t="shared" si="144"/>
        <v>33.897456501991464</v>
      </c>
      <c r="Y71" s="120">
        <f t="shared" si="144"/>
        <v>32.591421623295304</v>
      </c>
      <c r="Z71" s="120">
        <f t="shared" si="144"/>
        <v>0</v>
      </c>
      <c r="AA71" s="120">
        <f t="shared" si="144"/>
        <v>34.091901935016082</v>
      </c>
      <c r="AB71" s="17">
        <f t="shared" si="90"/>
        <v>-32.591421623295304</v>
      </c>
      <c r="AC71" s="17">
        <f t="shared" si="91"/>
        <v>-100</v>
      </c>
      <c r="AD71" s="120">
        <f t="shared" si="144"/>
        <v>32.727436493891943</v>
      </c>
      <c r="AE71" s="120">
        <f t="shared" si="144"/>
        <v>23.256655657610313</v>
      </c>
      <c r="AF71" s="120">
        <f t="shared" si="144"/>
        <v>31.828773812659112</v>
      </c>
      <c r="AG71" s="17">
        <f t="shared" si="94"/>
        <v>-9.4707808362816301</v>
      </c>
      <c r="AH71" s="17">
        <f t="shared" si="95"/>
        <v>-28.938352192812903</v>
      </c>
      <c r="AI71" s="118">
        <f t="shared" si="144"/>
        <v>34.425408960065965</v>
      </c>
      <c r="AJ71" s="118" t="e">
        <f t="shared" si="144"/>
        <v>#DIV/0!</v>
      </c>
      <c r="AK71" s="118">
        <f t="shared" si="144"/>
        <v>39.146998963173452</v>
      </c>
      <c r="AL71" s="118">
        <f t="shared" si="144"/>
        <v>33.334841797803982</v>
      </c>
      <c r="AM71" s="118" t="e">
        <f t="shared" si="144"/>
        <v>#DIV/0!</v>
      </c>
      <c r="AN71" s="118">
        <f t="shared" si="144"/>
        <v>33.549006121466398</v>
      </c>
      <c r="AO71" s="118">
        <f t="shared" si="144"/>
        <v>35.450857275471485</v>
      </c>
      <c r="AP71" s="118" t="e">
        <f t="shared" si="144"/>
        <v>#DIV/0!</v>
      </c>
      <c r="AQ71" s="118">
        <f t="shared" si="144"/>
        <v>33.510962405003703</v>
      </c>
      <c r="AR71" s="120">
        <f t="shared" si="144"/>
        <v>34.418258736707422</v>
      </c>
      <c r="AS71" s="120" t="e">
        <f t="shared" si="144"/>
        <v>#DIV/0!</v>
      </c>
      <c r="AT71" s="120">
        <f t="shared" si="144"/>
        <v>35.253591336012349</v>
      </c>
      <c r="AU71" s="17" t="e">
        <f t="shared" si="97"/>
        <v>#DIV/0!</v>
      </c>
      <c r="AV71" s="17" t="e">
        <f t="shared" si="98"/>
        <v>#DIV/0!</v>
      </c>
      <c r="AW71" s="120">
        <f t="shared" si="144"/>
        <v>33.276484162994066</v>
      </c>
      <c r="AX71" s="120">
        <f t="shared" si="144"/>
        <v>23.256655657610313</v>
      </c>
      <c r="AY71" s="120">
        <f t="shared" si="144"/>
        <v>32.916776794839635</v>
      </c>
      <c r="AZ71" s="17">
        <f t="shared" si="101"/>
        <v>-10.019828505383753</v>
      </c>
      <c r="BA71" s="17">
        <f t="shared" si="102"/>
        <v>-30.110838802275119</v>
      </c>
      <c r="BB71" s="118">
        <f t="shared" si="144"/>
        <v>32.713013687807283</v>
      </c>
      <c r="BC71" s="118" t="e">
        <f t="shared" si="144"/>
        <v>#DIV/0!</v>
      </c>
      <c r="BD71" s="22">
        <f t="shared" si="144"/>
        <v>32.538484899611937</v>
      </c>
      <c r="BE71" s="22">
        <f t="shared" si="144"/>
        <v>33.039660762698887</v>
      </c>
      <c r="BF71" s="22" t="e">
        <f t="shared" si="144"/>
        <v>#DIV/0!</v>
      </c>
      <c r="BG71" s="22">
        <f t="shared" si="144"/>
        <v>34.870076444674787</v>
      </c>
      <c r="BH71" s="22">
        <f t="shared" si="144"/>
        <v>36.241979098881338</v>
      </c>
      <c r="BI71" s="22" t="e">
        <f t="shared" si="144"/>
        <v>#DIV/0!</v>
      </c>
      <c r="BJ71" s="22">
        <f t="shared" si="144"/>
        <v>35.033704792507002</v>
      </c>
      <c r="BK71" s="23">
        <f t="shared" si="144"/>
        <v>33.998217849795836</v>
      </c>
      <c r="BL71" s="23" t="e">
        <f t="shared" si="144"/>
        <v>#DIV/0!</v>
      </c>
      <c r="BM71" s="23">
        <f t="shared" si="144"/>
        <v>34.153619055046171</v>
      </c>
      <c r="BN71" s="90" t="e">
        <f t="shared" si="104"/>
        <v>#DIV/0!</v>
      </c>
      <c r="BO71" s="90" t="e">
        <f t="shared" si="105"/>
        <v>#DIV/0!</v>
      </c>
      <c r="BP71" s="23">
        <f t="shared" si="144"/>
        <v>33.461508418879163</v>
      </c>
      <c r="BQ71" s="23">
        <f t="shared" si="144"/>
        <v>23.256655657610313</v>
      </c>
      <c r="BR71" s="23">
        <f t="shared" si="144"/>
        <v>33.227867538683128</v>
      </c>
      <c r="BS71" s="90">
        <f t="shared" si="108"/>
        <v>-10.20485276126885</v>
      </c>
      <c r="BT71" s="90">
        <f t="shared" si="109"/>
        <v>-30.497288506907889</v>
      </c>
      <c r="BU71" s="84"/>
      <c r="BV71" s="84"/>
      <c r="BW71" s="84"/>
      <c r="BX71" s="84"/>
    </row>
    <row r="72" spans="1:76" ht="18.75">
      <c r="A72" s="21" t="s">
        <v>107</v>
      </c>
      <c r="B72" s="118">
        <f>SUM('[18]Произв. прогр. Вода (СВОД)'!E74)</f>
        <v>508.79994408897352</v>
      </c>
      <c r="C72" s="118">
        <f>SUM(C32-C69)</f>
        <v>210.89999999999964</v>
      </c>
      <c r="D72" s="118">
        <f>SUM(D32-D69)</f>
        <v>623.03000000000065</v>
      </c>
      <c r="E72" s="118">
        <f>SUM('[18]Произв. прогр. Вода (СВОД)'!F74)</f>
        <v>504.10932421854795</v>
      </c>
      <c r="F72" s="118">
        <f>SUM(F32-F69)</f>
        <v>1480.33</v>
      </c>
      <c r="G72" s="118">
        <f>SUM(G32-G69)</f>
        <v>1124.6000000000004</v>
      </c>
      <c r="H72" s="118">
        <f>SUM('[18]Произв. прогр. Вода (СВОД)'!G74)</f>
        <v>546.54559443311541</v>
      </c>
      <c r="I72" s="118">
        <f>SUM(I32-I69)</f>
        <v>118.40000000000146</v>
      </c>
      <c r="J72" s="118">
        <f>SUM(J32-J69)</f>
        <v>-52.729999999999563</v>
      </c>
      <c r="K72" s="119">
        <f t="shared" ref="K72:M72" si="145">SUM(B72+E72+H72)</f>
        <v>1559.4548627406368</v>
      </c>
      <c r="L72" s="119">
        <f t="shared" si="145"/>
        <v>1809.630000000001</v>
      </c>
      <c r="M72" s="119">
        <f t="shared" si="145"/>
        <v>1694.9000000000015</v>
      </c>
      <c r="N72" s="17">
        <f t="shared" si="87"/>
        <v>250.17513725936419</v>
      </c>
      <c r="O72" s="17">
        <f t="shared" si="88"/>
        <v>16.042473766742965</v>
      </c>
      <c r="P72" s="118">
        <f>SUM('[18]Произв. прогр. Вода (СВОД)'!I74)</f>
        <v>494.49722790544865</v>
      </c>
      <c r="Q72" s="118">
        <f>SUM(Q32-Q69)</f>
        <v>11193.689999999999</v>
      </c>
      <c r="R72" s="118">
        <f>SUM(R32-R69)</f>
        <v>-787.5</v>
      </c>
      <c r="S72" s="118">
        <f>SUM('[18]Произв. прогр. Вода (СВОД)'!J74)</f>
        <v>479.45284468103944</v>
      </c>
      <c r="T72" s="118">
        <f>SUM(T32-T69)</f>
        <v>0</v>
      </c>
      <c r="U72" s="118">
        <f>SUM(U32-U69)</f>
        <v>-807.45000000000437</v>
      </c>
      <c r="V72" s="118">
        <f>SUM('[18]Произв. прогр. Вода (СВОД)'!K74)</f>
        <v>518.18445062233809</v>
      </c>
      <c r="W72" s="118">
        <f>SUM(W32-W69)</f>
        <v>0</v>
      </c>
      <c r="X72" s="118">
        <f>SUM(X32-X69)</f>
        <v>-681.399999999996</v>
      </c>
      <c r="Y72" s="119">
        <f t="shared" ref="Y72:AA72" si="146">SUM(P72+S72+V72)</f>
        <v>1492.1345232088261</v>
      </c>
      <c r="Z72" s="119">
        <f t="shared" si="146"/>
        <v>11193.689999999999</v>
      </c>
      <c r="AA72" s="119">
        <f t="shared" si="146"/>
        <v>-2276.3500000000004</v>
      </c>
      <c r="AB72" s="17">
        <f t="shared" si="90"/>
        <v>9701.5554767911726</v>
      </c>
      <c r="AC72" s="17">
        <f t="shared" si="91"/>
        <v>650.17968057786356</v>
      </c>
      <c r="AD72" s="119">
        <f t="shared" ref="AD72:AF72" si="147">SUM(K72+Y72)</f>
        <v>3051.5893859494627</v>
      </c>
      <c r="AE72" s="119">
        <f t="shared" si="147"/>
        <v>13003.32</v>
      </c>
      <c r="AF72" s="119">
        <f t="shared" si="147"/>
        <v>-581.44999999999891</v>
      </c>
      <c r="AG72" s="17">
        <f t="shared" si="94"/>
        <v>9951.730614050537</v>
      </c>
      <c r="AH72" s="17">
        <f t="shared" si="95"/>
        <v>326.11630712413773</v>
      </c>
      <c r="AI72" s="118">
        <f>SUM('[18]Произв. прогр. Вода (СВОД)'!N74)</f>
        <v>495.55133555122666</v>
      </c>
      <c r="AJ72" s="118">
        <f>SUM(AJ32-AJ69)</f>
        <v>0</v>
      </c>
      <c r="AK72" s="118">
        <f>SUM(AK32-AK69)</f>
        <v>-1415.0999999999985</v>
      </c>
      <c r="AL72" s="118">
        <f>SUM('[18]Произв. прогр. Вода (СВОД)'!O74)</f>
        <v>496.83889961374769</v>
      </c>
      <c r="AM72" s="118">
        <f>SUM(AM32-AM69)</f>
        <v>0</v>
      </c>
      <c r="AN72" s="118">
        <f>SUM(AN32-AN69)</f>
        <v>48.900000000001455</v>
      </c>
      <c r="AO72" s="118">
        <f>SUM('[18]Произв. прогр. Вода (СВОД)'!P74)</f>
        <v>550.84697588938946</v>
      </c>
      <c r="AP72" s="118">
        <f>SUM(AP32-AP69)</f>
        <v>0</v>
      </c>
      <c r="AQ72" s="118">
        <f>SUM(AQ32-AQ69)</f>
        <v>65.639999999997599</v>
      </c>
      <c r="AR72" s="119">
        <f t="shared" ref="AR72:AT72" si="148">SUM(AI72+AL72+AO72)</f>
        <v>1543.2372110543638</v>
      </c>
      <c r="AS72" s="119">
        <f t="shared" si="148"/>
        <v>0</v>
      </c>
      <c r="AT72" s="119">
        <f t="shared" si="148"/>
        <v>-1300.5599999999995</v>
      </c>
      <c r="AU72" s="17">
        <f t="shared" si="97"/>
        <v>-1543.2372110543638</v>
      </c>
      <c r="AV72" s="17">
        <f t="shared" si="98"/>
        <v>-100</v>
      </c>
      <c r="AW72" s="119">
        <f t="shared" ref="AW72:AY72" si="149">SUM(AD72+AR72)</f>
        <v>4594.8265970038265</v>
      </c>
      <c r="AX72" s="119">
        <f t="shared" si="149"/>
        <v>13003.32</v>
      </c>
      <c r="AY72" s="119">
        <f t="shared" si="149"/>
        <v>-1882.0099999999984</v>
      </c>
      <c r="AZ72" s="17">
        <f t="shared" si="101"/>
        <v>8408.4934029961732</v>
      </c>
      <c r="BA72" s="17">
        <f t="shared" si="102"/>
        <v>182.99914535358408</v>
      </c>
      <c r="BB72" s="118">
        <f>SUM('[18]Произв. прогр. Вода (СВОД)'!S74)</f>
        <v>519.06342973952223</v>
      </c>
      <c r="BC72" s="118">
        <f>SUM(BC32-BC69)</f>
        <v>0</v>
      </c>
      <c r="BD72" s="22">
        <f>SUM(BD32-BD69)</f>
        <v>349.44000000000051</v>
      </c>
      <c r="BE72" s="22">
        <f>SUM('[18]Произв. прогр. Вода (СВОД)'!T74)</f>
        <v>524.24639920316451</v>
      </c>
      <c r="BF72" s="22">
        <f>SUM(BF32-BF69)</f>
        <v>0</v>
      </c>
      <c r="BG72" s="22">
        <f>SUM(BG32-BG69)</f>
        <v>-382.38999999999942</v>
      </c>
      <c r="BH72" s="22">
        <f>SUM('[18]Произв. прогр. Вода (СВОД)'!U74)</f>
        <v>575.05817565884934</v>
      </c>
      <c r="BI72" s="22">
        <f>SUM(BI32-BI69)</f>
        <v>0</v>
      </c>
      <c r="BJ72" s="22">
        <f>SUM(BJ32-BJ69)</f>
        <v>-389.31999999999971</v>
      </c>
      <c r="BK72" s="69">
        <f t="shared" ref="BK72:BM72" si="150">SUM(BB72+BE72+BH72)</f>
        <v>1618.3680046015361</v>
      </c>
      <c r="BL72" s="69">
        <f t="shared" si="150"/>
        <v>0</v>
      </c>
      <c r="BM72" s="69">
        <f t="shared" si="150"/>
        <v>-422.26999999999862</v>
      </c>
      <c r="BN72" s="90">
        <f t="shared" si="104"/>
        <v>-1618.3680046015361</v>
      </c>
      <c r="BO72" s="90">
        <f t="shared" si="105"/>
        <v>-100</v>
      </c>
      <c r="BP72" s="69">
        <f t="shared" ref="BP72:BR72" si="151">SUM(AW72+BK72)</f>
        <v>6213.1946016053625</v>
      </c>
      <c r="BQ72" s="69">
        <f t="shared" si="151"/>
        <v>13003.32</v>
      </c>
      <c r="BR72" s="69">
        <f t="shared" si="151"/>
        <v>-2304.279999999997</v>
      </c>
      <c r="BS72" s="90">
        <f t="shared" si="108"/>
        <v>6790.1253983946372</v>
      </c>
      <c r="BT72" s="90">
        <f t="shared" si="109"/>
        <v>109.28557423004597</v>
      </c>
      <c r="BU72" s="84"/>
      <c r="BV72" s="84"/>
      <c r="BW72" s="84"/>
      <c r="BX72" s="84"/>
    </row>
    <row r="73" spans="1:76" ht="18.75">
      <c r="A73" s="21" t="s">
        <v>74</v>
      </c>
      <c r="B73" s="118">
        <f>SUM(B69+B72)</f>
        <v>10897.743272608079</v>
      </c>
      <c r="C73" s="118">
        <f t="shared" ref="C73:BR73" si="152">SUM(C69+C72)</f>
        <v>10033.18</v>
      </c>
      <c r="D73" s="118">
        <f t="shared" si="152"/>
        <v>9996.49</v>
      </c>
      <c r="E73" s="118">
        <f t="shared" si="152"/>
        <v>10797.277123326519</v>
      </c>
      <c r="F73" s="118">
        <f t="shared" si="152"/>
        <v>10574.24</v>
      </c>
      <c r="G73" s="118">
        <f t="shared" si="152"/>
        <v>10023.039999999999</v>
      </c>
      <c r="H73" s="118">
        <f t="shared" si="152"/>
        <v>11706.199350260786</v>
      </c>
      <c r="I73" s="118">
        <f t="shared" si="152"/>
        <v>10143.49</v>
      </c>
      <c r="J73" s="118">
        <f t="shared" si="152"/>
        <v>9592.9800000000014</v>
      </c>
      <c r="K73" s="120">
        <f t="shared" si="152"/>
        <v>33401.219746195384</v>
      </c>
      <c r="L73" s="120">
        <f t="shared" si="152"/>
        <v>30750.91</v>
      </c>
      <c r="M73" s="120">
        <f t="shared" si="152"/>
        <v>29612.510000000002</v>
      </c>
      <c r="N73" s="17">
        <f t="shared" si="87"/>
        <v>-2650.3097461953839</v>
      </c>
      <c r="O73" s="17">
        <f t="shared" si="88"/>
        <v>-7.9347693477489587</v>
      </c>
      <c r="P73" s="118">
        <f t="shared" si="152"/>
        <v>10591.400217975639</v>
      </c>
      <c r="Q73" s="118">
        <f t="shared" si="152"/>
        <v>11193.689999999999</v>
      </c>
      <c r="R73" s="118">
        <f t="shared" si="152"/>
        <v>9599.33</v>
      </c>
      <c r="S73" s="118">
        <f t="shared" si="152"/>
        <v>10269.1717508167</v>
      </c>
      <c r="T73" s="118">
        <f t="shared" si="152"/>
        <v>0</v>
      </c>
      <c r="U73" s="118">
        <f t="shared" si="152"/>
        <v>9195.8299999999981</v>
      </c>
      <c r="V73" s="118">
        <f t="shared" si="152"/>
        <v>11098.745541041575</v>
      </c>
      <c r="W73" s="118">
        <f t="shared" si="152"/>
        <v>0</v>
      </c>
      <c r="X73" s="118">
        <f t="shared" si="152"/>
        <v>9020.7300000000014</v>
      </c>
      <c r="Y73" s="120">
        <f t="shared" si="152"/>
        <v>31959.317509833912</v>
      </c>
      <c r="Z73" s="120">
        <f t="shared" si="152"/>
        <v>11193.689999999999</v>
      </c>
      <c r="AA73" s="120">
        <f t="shared" si="152"/>
        <v>27815.89</v>
      </c>
      <c r="AB73" s="17">
        <f t="shared" si="90"/>
        <v>-20765.627509833914</v>
      </c>
      <c r="AC73" s="17">
        <f t="shared" si="91"/>
        <v>-64.975190735672967</v>
      </c>
      <c r="AD73" s="120">
        <f t="shared" si="152"/>
        <v>65360.537256029289</v>
      </c>
      <c r="AE73" s="120">
        <f t="shared" si="152"/>
        <v>41944.6</v>
      </c>
      <c r="AF73" s="120">
        <f t="shared" si="152"/>
        <v>57428.4</v>
      </c>
      <c r="AG73" s="17">
        <f t="shared" si="94"/>
        <v>-23415.93725602929</v>
      </c>
      <c r="AH73" s="17">
        <f t="shared" si="95"/>
        <v>-35.825802906583739</v>
      </c>
      <c r="AI73" s="118">
        <f t="shared" si="152"/>
        <v>10613.977646764375</v>
      </c>
      <c r="AJ73" s="118">
        <f t="shared" si="152"/>
        <v>0</v>
      </c>
      <c r="AK73" s="118">
        <f t="shared" si="152"/>
        <v>8779.1700000000019</v>
      </c>
      <c r="AL73" s="118">
        <f t="shared" si="152"/>
        <v>10641.555367169816</v>
      </c>
      <c r="AM73" s="118">
        <f t="shared" si="152"/>
        <v>0</v>
      </c>
      <c r="AN73" s="118">
        <f t="shared" si="152"/>
        <v>9804.2800000000007</v>
      </c>
      <c r="AO73" s="118">
        <f t="shared" si="152"/>
        <v>11798.328587641039</v>
      </c>
      <c r="AP73" s="118">
        <f t="shared" si="152"/>
        <v>0</v>
      </c>
      <c r="AQ73" s="118">
        <f t="shared" si="152"/>
        <v>10031.129999999999</v>
      </c>
      <c r="AR73" s="120">
        <f t="shared" si="152"/>
        <v>33053.861601575234</v>
      </c>
      <c r="AS73" s="120">
        <f t="shared" si="152"/>
        <v>0</v>
      </c>
      <c r="AT73" s="120">
        <f t="shared" si="152"/>
        <v>28614.579999999994</v>
      </c>
      <c r="AU73" s="17">
        <f t="shared" si="97"/>
        <v>-33053.861601575234</v>
      </c>
      <c r="AV73" s="17">
        <f t="shared" si="98"/>
        <v>-100</v>
      </c>
      <c r="AW73" s="120">
        <f t="shared" si="152"/>
        <v>98414.398857604538</v>
      </c>
      <c r="AX73" s="120">
        <f t="shared" si="152"/>
        <v>41944.6</v>
      </c>
      <c r="AY73" s="120">
        <f t="shared" si="152"/>
        <v>86042.98</v>
      </c>
      <c r="AZ73" s="17">
        <f t="shared" si="101"/>
        <v>-56469.798857604539</v>
      </c>
      <c r="BA73" s="17">
        <f t="shared" si="102"/>
        <v>-57.37961061908279</v>
      </c>
      <c r="BB73" s="118">
        <f t="shared" si="152"/>
        <v>11117.571975423773</v>
      </c>
      <c r="BC73" s="118">
        <f t="shared" si="152"/>
        <v>0</v>
      </c>
      <c r="BD73" s="22">
        <f t="shared" si="152"/>
        <v>9992.2199999999993</v>
      </c>
      <c r="BE73" s="22">
        <f t="shared" si="152"/>
        <v>11228.583525760467</v>
      </c>
      <c r="BF73" s="22">
        <f t="shared" si="152"/>
        <v>0</v>
      </c>
      <c r="BG73" s="22">
        <f t="shared" si="152"/>
        <v>10382.700000000001</v>
      </c>
      <c r="BH73" s="22">
        <f t="shared" si="152"/>
        <v>12316.896725225704</v>
      </c>
      <c r="BI73" s="22">
        <f t="shared" si="152"/>
        <v>0</v>
      </c>
      <c r="BJ73" s="22">
        <f t="shared" si="152"/>
        <v>9859.44</v>
      </c>
      <c r="BK73" s="23">
        <f t="shared" si="152"/>
        <v>34663.052226409942</v>
      </c>
      <c r="BL73" s="23">
        <f t="shared" si="152"/>
        <v>0</v>
      </c>
      <c r="BM73" s="23">
        <f t="shared" si="152"/>
        <v>30234.36</v>
      </c>
      <c r="BN73" s="90">
        <f t="shared" si="104"/>
        <v>-34663.052226409942</v>
      </c>
      <c r="BO73" s="90">
        <f t="shared" si="105"/>
        <v>-100</v>
      </c>
      <c r="BP73" s="23">
        <f t="shared" si="152"/>
        <v>133077.45108401446</v>
      </c>
      <c r="BQ73" s="23">
        <f t="shared" si="152"/>
        <v>41944.6</v>
      </c>
      <c r="BR73" s="23">
        <f t="shared" si="152"/>
        <v>116277.34000000003</v>
      </c>
      <c r="BS73" s="90">
        <f t="shared" si="108"/>
        <v>-91132.851084014459</v>
      </c>
      <c r="BT73" s="90">
        <f t="shared" si="109"/>
        <v>-68.48106147335244</v>
      </c>
      <c r="BU73" s="84"/>
      <c r="BV73" s="84"/>
      <c r="BW73" s="84"/>
      <c r="BX73" s="84"/>
    </row>
    <row r="74" spans="1:76" ht="18.75">
      <c r="A74" s="67" t="s">
        <v>75</v>
      </c>
      <c r="B74" s="118">
        <f t="shared" ref="B74:BR74" si="153">SUM(B73/B70)</f>
        <v>33.812890670380014</v>
      </c>
      <c r="C74" s="118">
        <f t="shared" si="153"/>
        <v>33.701185717644691</v>
      </c>
      <c r="D74" s="118">
        <f t="shared" si="153"/>
        <v>31.506839384770547</v>
      </c>
      <c r="E74" s="118">
        <f t="shared" si="153"/>
        <v>33.451628520083453</v>
      </c>
      <c r="F74" s="118">
        <f t="shared" si="153"/>
        <v>33.703831197807105</v>
      </c>
      <c r="G74" s="118">
        <f t="shared" si="153"/>
        <v>31.506113852827458</v>
      </c>
      <c r="H74" s="118">
        <f t="shared" si="153"/>
        <v>36.131976298987695</v>
      </c>
      <c r="I74" s="118">
        <f t="shared" si="153"/>
        <v>33.709381542653951</v>
      </c>
      <c r="J74" s="118">
        <f t="shared" si="153"/>
        <v>31.507143560941966</v>
      </c>
      <c r="K74" s="120">
        <f t="shared" si="153"/>
        <v>34.467903590671334</v>
      </c>
      <c r="L74" s="120">
        <f t="shared" si="153"/>
        <v>33.704798544434219</v>
      </c>
      <c r="M74" s="120">
        <f t="shared" si="153"/>
        <v>31.506692343703449</v>
      </c>
      <c r="N74" s="17">
        <f t="shared" si="87"/>
        <v>-0.76310504623711495</v>
      </c>
      <c r="O74" s="17">
        <f t="shared" si="88"/>
        <v>-2.2139583982231157</v>
      </c>
      <c r="P74" s="118">
        <f t="shared" si="153"/>
        <v>33.148979758921271</v>
      </c>
      <c r="Q74" s="118">
        <f t="shared" si="153"/>
        <v>33.708826452254037</v>
      </c>
      <c r="R74" s="118">
        <f t="shared" si="153"/>
        <v>31.504200853298329</v>
      </c>
      <c r="S74" s="118">
        <f t="shared" si="153"/>
        <v>32.784950627587889</v>
      </c>
      <c r="T74" s="118" t="e">
        <f t="shared" si="153"/>
        <v>#DIV/0!</v>
      </c>
      <c r="U74" s="118">
        <f t="shared" si="153"/>
        <v>31.51847408829174</v>
      </c>
      <c r="V74" s="118">
        <f t="shared" si="153"/>
        <v>36.740490650803764</v>
      </c>
      <c r="W74" s="118" t="e">
        <f t="shared" si="153"/>
        <v>#DIV/0!</v>
      </c>
      <c r="X74" s="118">
        <f t="shared" si="153"/>
        <v>31.516770316539727</v>
      </c>
      <c r="Y74" s="120">
        <f t="shared" si="153"/>
        <v>34.187591029108837</v>
      </c>
      <c r="Z74" s="120">
        <f t="shared" si="153"/>
        <v>33.708826452254037</v>
      </c>
      <c r="AA74" s="120">
        <f t="shared" si="153"/>
        <v>31.512994516699141</v>
      </c>
      <c r="AB74" s="17">
        <f t="shared" si="90"/>
        <v>-0.47876457685480034</v>
      </c>
      <c r="AC74" s="17">
        <f t="shared" si="91"/>
        <v>-1.4004045399020915</v>
      </c>
      <c r="AD74" s="120">
        <f t="shared" si="153"/>
        <v>34.330267246905713</v>
      </c>
      <c r="AE74" s="120">
        <f t="shared" si="153"/>
        <v>33.705873371744495</v>
      </c>
      <c r="AF74" s="120">
        <f t="shared" si="153"/>
        <v>31.509744535159335</v>
      </c>
      <c r="AG74" s="17">
        <f t="shared" si="94"/>
        <v>-0.62439387516121769</v>
      </c>
      <c r="AH74" s="17">
        <f t="shared" si="95"/>
        <v>-1.8187853612397851</v>
      </c>
      <c r="AI74" s="118">
        <f t="shared" si="153"/>
        <v>36.111398150712404</v>
      </c>
      <c r="AJ74" s="118" t="e">
        <f t="shared" si="153"/>
        <v>#DIV/0!</v>
      </c>
      <c r="AK74" s="118">
        <f t="shared" si="153"/>
        <v>33.712875849621753</v>
      </c>
      <c r="AL74" s="118">
        <f t="shared" si="153"/>
        <v>34.967420310036097</v>
      </c>
      <c r="AM74" s="118" t="e">
        <f t="shared" si="153"/>
        <v>#DIV/0!</v>
      </c>
      <c r="AN74" s="118">
        <f t="shared" si="153"/>
        <v>33.717174496182686</v>
      </c>
      <c r="AO74" s="118">
        <f t="shared" si="153"/>
        <v>37.187067939952719</v>
      </c>
      <c r="AP74" s="118" t="e">
        <f t="shared" si="153"/>
        <v>#DIV/0!</v>
      </c>
      <c r="AQ74" s="118">
        <f t="shared" si="153"/>
        <v>33.731690093483081</v>
      </c>
      <c r="AR74" s="120">
        <f t="shared" si="153"/>
        <v>36.103897744170645</v>
      </c>
      <c r="AS74" s="120" t="e">
        <f t="shared" si="153"/>
        <v>#DIV/0!</v>
      </c>
      <c r="AT74" s="120">
        <f t="shared" si="153"/>
        <v>33.720942291148631</v>
      </c>
      <c r="AU74" s="17" t="e">
        <f t="shared" si="97"/>
        <v>#DIV/0!</v>
      </c>
      <c r="AV74" s="17" t="e">
        <f t="shared" si="98"/>
        <v>#DIV/0!</v>
      </c>
      <c r="AW74" s="120">
        <f t="shared" si="153"/>
        <v>34.906204601946776</v>
      </c>
      <c r="AX74" s="120">
        <f t="shared" si="153"/>
        <v>33.705873371744495</v>
      </c>
      <c r="AY74" s="120">
        <f t="shared" si="153"/>
        <v>32.212202326356262</v>
      </c>
      <c r="AZ74" s="17">
        <f t="shared" si="101"/>
        <v>-1.2003312302022806</v>
      </c>
      <c r="BA74" s="17">
        <f t="shared" si="102"/>
        <v>-3.4387331532897054</v>
      </c>
      <c r="BB74" s="118">
        <f t="shared" si="153"/>
        <v>34.315138081887582</v>
      </c>
      <c r="BC74" s="118" t="e">
        <f t="shared" si="153"/>
        <v>#DIV/0!</v>
      </c>
      <c r="BD74" s="22">
        <f t="shared" si="153"/>
        <v>33.717631179348736</v>
      </c>
      <c r="BE74" s="22">
        <f t="shared" si="153"/>
        <v>34.657782742692028</v>
      </c>
      <c r="BF74" s="22" t="e">
        <f t="shared" si="153"/>
        <v>#DIV/0!</v>
      </c>
      <c r="BG74" s="22">
        <f t="shared" si="153"/>
        <v>33.631445970458671</v>
      </c>
      <c r="BH74" s="22">
        <f t="shared" si="153"/>
        <v>38.016935064668964</v>
      </c>
      <c r="BI74" s="22" t="e">
        <f t="shared" si="153"/>
        <v>#DIV/0!</v>
      </c>
      <c r="BJ74" s="22">
        <f t="shared" si="153"/>
        <v>33.702878238873318</v>
      </c>
      <c r="BK74" s="23">
        <f t="shared" si="153"/>
        <v>35.663285296416191</v>
      </c>
      <c r="BL74" s="23" t="e">
        <f t="shared" si="153"/>
        <v>#DIV/0!</v>
      </c>
      <c r="BM74" s="23">
        <f t="shared" si="153"/>
        <v>33.683180891478479</v>
      </c>
      <c r="BN74" s="90" t="e">
        <f t="shared" si="104"/>
        <v>#DIV/0!</v>
      </c>
      <c r="BO74" s="90" t="e">
        <f t="shared" si="105"/>
        <v>#DIV/0!</v>
      </c>
      <c r="BP74" s="23">
        <f t="shared" si="153"/>
        <v>35.100290446491329</v>
      </c>
      <c r="BQ74" s="23">
        <f t="shared" si="153"/>
        <v>33.705873371744495</v>
      </c>
      <c r="BR74" s="23">
        <f t="shared" si="153"/>
        <v>32.582183067413155</v>
      </c>
      <c r="BS74" s="90">
        <f t="shared" si="108"/>
        <v>-1.3944170747468334</v>
      </c>
      <c r="BT74" s="90">
        <f t="shared" si="109"/>
        <v>-3.9726653455262819</v>
      </c>
      <c r="BU74" s="84"/>
      <c r="BV74" s="84"/>
      <c r="BW74" s="84"/>
      <c r="BX74" s="84"/>
    </row>
    <row r="75" spans="1:76" ht="18.75">
      <c r="A75" s="67" t="s">
        <v>76</v>
      </c>
      <c r="B75" s="118">
        <f>SUM('[18]Произв. прогр. Вода (СВОД)'!E77)</f>
        <v>-100.45291666666667</v>
      </c>
      <c r="C75" s="121"/>
      <c r="D75" s="122"/>
      <c r="E75" s="118">
        <f>SUM('[18]Произв. прогр. Вода (СВОД)'!F77)</f>
        <v>-100.45291666666667</v>
      </c>
      <c r="F75" s="121"/>
      <c r="G75" s="122"/>
      <c r="H75" s="118">
        <f>SUM('[18]Произв. прогр. Вода (СВОД)'!G77)</f>
        <v>-100.45291666666667</v>
      </c>
      <c r="I75" s="121"/>
      <c r="J75" s="122"/>
      <c r="K75" s="119">
        <f t="shared" ref="K75:M75" si="154">SUM(B75+E75+H75)</f>
        <v>-301.35874999999999</v>
      </c>
      <c r="L75" s="119">
        <f t="shared" si="154"/>
        <v>0</v>
      </c>
      <c r="M75" s="119">
        <f t="shared" si="154"/>
        <v>0</v>
      </c>
      <c r="N75" s="17">
        <f t="shared" si="87"/>
        <v>301.35874999999999</v>
      </c>
      <c r="O75" s="17">
        <f t="shared" si="88"/>
        <v>-100</v>
      </c>
      <c r="P75" s="118">
        <f>SUM('[18]Произв. прогр. Вода (СВОД)'!I77)</f>
        <v>-100.45291666666667</v>
      </c>
      <c r="Q75" s="121"/>
      <c r="R75" s="122"/>
      <c r="S75" s="118">
        <f>SUM('[18]Произв. прогр. Вода (СВОД)'!J77)</f>
        <v>-100.45291666666667</v>
      </c>
      <c r="T75" s="121"/>
      <c r="U75" s="122"/>
      <c r="V75" s="118">
        <f>SUM('[18]Произв. прогр. Вода (СВОД)'!K77)</f>
        <v>-100.45291666666667</v>
      </c>
      <c r="W75" s="121"/>
      <c r="X75" s="122"/>
      <c r="Y75" s="119">
        <f t="shared" ref="Y75:AA75" si="155">SUM(P75+S75+V75)</f>
        <v>-301.35874999999999</v>
      </c>
      <c r="Z75" s="119">
        <f t="shared" si="155"/>
        <v>0</v>
      </c>
      <c r="AA75" s="119">
        <f t="shared" si="155"/>
        <v>0</v>
      </c>
      <c r="AB75" s="17">
        <f t="shared" si="90"/>
        <v>301.35874999999999</v>
      </c>
      <c r="AC75" s="17">
        <f t="shared" si="91"/>
        <v>-100</v>
      </c>
      <c r="AD75" s="119">
        <f t="shared" ref="AD75:AF75" si="156">SUM(K75+Y75)</f>
        <v>-602.71749999999997</v>
      </c>
      <c r="AE75" s="119">
        <f t="shared" si="156"/>
        <v>0</v>
      </c>
      <c r="AF75" s="119">
        <f t="shared" si="156"/>
        <v>0</v>
      </c>
      <c r="AG75" s="17">
        <f t="shared" si="94"/>
        <v>602.71749999999997</v>
      </c>
      <c r="AH75" s="17">
        <f t="shared" si="95"/>
        <v>-100</v>
      </c>
      <c r="AI75" s="118">
        <f>SUM('[18]Произв. прогр. Вода (СВОД)'!N77)</f>
        <v>-100.45291666666667</v>
      </c>
      <c r="AJ75" s="121"/>
      <c r="AK75" s="122"/>
      <c r="AL75" s="118">
        <f>SUM('[18]Произв. прогр. Вода (СВОД)'!O77)</f>
        <v>-100.45291666666667</v>
      </c>
      <c r="AM75" s="121"/>
      <c r="AN75" s="122"/>
      <c r="AO75" s="118">
        <f>SUM('[18]Произв. прогр. Вода (СВОД)'!P77)</f>
        <v>-100.45291666666667</v>
      </c>
      <c r="AP75" s="121"/>
      <c r="AQ75" s="122"/>
      <c r="AR75" s="119">
        <f t="shared" ref="AR75:AT75" si="157">SUM(AI75+AL75+AO75)</f>
        <v>-301.35874999999999</v>
      </c>
      <c r="AS75" s="119">
        <f t="shared" si="157"/>
        <v>0</v>
      </c>
      <c r="AT75" s="119">
        <f t="shared" si="157"/>
        <v>0</v>
      </c>
      <c r="AU75" s="17">
        <f t="shared" si="97"/>
        <v>301.35874999999999</v>
      </c>
      <c r="AV75" s="17">
        <f t="shared" si="98"/>
        <v>-100</v>
      </c>
      <c r="AW75" s="119">
        <f t="shared" ref="AW75:AY75" si="158">SUM(AD75+AR75)</f>
        <v>-904.07624999999996</v>
      </c>
      <c r="AX75" s="119">
        <f t="shared" si="158"/>
        <v>0</v>
      </c>
      <c r="AY75" s="119">
        <f t="shared" si="158"/>
        <v>0</v>
      </c>
      <c r="AZ75" s="17">
        <f t="shared" si="101"/>
        <v>904.07624999999996</v>
      </c>
      <c r="BA75" s="17">
        <f t="shared" si="102"/>
        <v>-100</v>
      </c>
      <c r="BB75" s="118">
        <f>SUM('[18]Произв. прогр. Вода (СВОД)'!S77)</f>
        <v>-100.45291666666667</v>
      </c>
      <c r="BC75" s="121"/>
      <c r="BD75" s="66"/>
      <c r="BE75" s="22">
        <f>SUM('[18]Произв. прогр. Вода (СВОД)'!T77)</f>
        <v>-100.45291666666667</v>
      </c>
      <c r="BF75" s="123"/>
      <c r="BG75" s="66"/>
      <c r="BH75" s="22">
        <f>SUM('[18]Произв. прогр. Вода (СВОД)'!U77)</f>
        <v>-100.45291666666667</v>
      </c>
      <c r="BI75" s="123"/>
      <c r="BJ75" s="66"/>
      <c r="BK75" s="69">
        <f t="shared" ref="BK75:BM75" si="159">SUM(BB75+BE75+BH75)</f>
        <v>-301.35874999999999</v>
      </c>
      <c r="BL75" s="69">
        <f t="shared" si="159"/>
        <v>0</v>
      </c>
      <c r="BM75" s="69">
        <f t="shared" si="159"/>
        <v>0</v>
      </c>
      <c r="BN75" s="90">
        <f t="shared" si="104"/>
        <v>301.35874999999999</v>
      </c>
      <c r="BO75" s="90">
        <f t="shared" si="105"/>
        <v>-100</v>
      </c>
      <c r="BP75" s="69">
        <f t="shared" ref="BP75:BR75" si="160">SUM(AW75+BK75)</f>
        <v>-1205.4349999999999</v>
      </c>
      <c r="BQ75" s="69">
        <f t="shared" si="160"/>
        <v>0</v>
      </c>
      <c r="BR75" s="69">
        <f t="shared" si="160"/>
        <v>0</v>
      </c>
      <c r="BS75" s="90">
        <f t="shared" si="108"/>
        <v>1205.4349999999999</v>
      </c>
      <c r="BT75" s="90">
        <f t="shared" si="109"/>
        <v>-100</v>
      </c>
      <c r="BU75" s="84"/>
      <c r="BV75" s="84"/>
      <c r="BW75" s="84"/>
      <c r="BX75" s="84"/>
    </row>
    <row r="76" spans="1:76" ht="18.75">
      <c r="A76" s="21" t="s">
        <v>108</v>
      </c>
      <c r="B76" s="118">
        <f>SUM(B75+B73)</f>
        <v>10797.290355941412</v>
      </c>
      <c r="C76" s="118">
        <f t="shared" ref="C76:BR76" si="161">SUM(C75+C73)</f>
        <v>10033.18</v>
      </c>
      <c r="D76" s="118">
        <f t="shared" si="161"/>
        <v>9996.49</v>
      </c>
      <c r="E76" s="118">
        <f t="shared" si="161"/>
        <v>10696.824206659852</v>
      </c>
      <c r="F76" s="118">
        <f t="shared" si="161"/>
        <v>10574.24</v>
      </c>
      <c r="G76" s="118">
        <f t="shared" si="161"/>
        <v>10023.039999999999</v>
      </c>
      <c r="H76" s="118">
        <f t="shared" si="161"/>
        <v>11605.746433594119</v>
      </c>
      <c r="I76" s="118">
        <f t="shared" si="161"/>
        <v>10143.49</v>
      </c>
      <c r="J76" s="118">
        <f t="shared" si="161"/>
        <v>9592.9800000000014</v>
      </c>
      <c r="K76" s="120">
        <f t="shared" si="161"/>
        <v>33099.860996195384</v>
      </c>
      <c r="L76" s="120">
        <f t="shared" si="161"/>
        <v>30750.91</v>
      </c>
      <c r="M76" s="120">
        <f t="shared" si="161"/>
        <v>29612.510000000002</v>
      </c>
      <c r="N76" s="17">
        <f t="shared" si="87"/>
        <v>-2348.9509961953845</v>
      </c>
      <c r="O76" s="17">
        <f t="shared" si="88"/>
        <v>-7.0965584914854514</v>
      </c>
      <c r="P76" s="118">
        <f t="shared" si="161"/>
        <v>10490.947301308972</v>
      </c>
      <c r="Q76" s="118">
        <f t="shared" si="161"/>
        <v>11193.689999999999</v>
      </c>
      <c r="R76" s="118">
        <f t="shared" si="161"/>
        <v>9599.33</v>
      </c>
      <c r="S76" s="118">
        <f t="shared" si="161"/>
        <v>10168.718834150033</v>
      </c>
      <c r="T76" s="118">
        <f t="shared" si="161"/>
        <v>0</v>
      </c>
      <c r="U76" s="118">
        <f t="shared" si="161"/>
        <v>9195.8299999999981</v>
      </c>
      <c r="V76" s="118">
        <f t="shared" si="161"/>
        <v>10998.292624374908</v>
      </c>
      <c r="W76" s="118">
        <f t="shared" si="161"/>
        <v>0</v>
      </c>
      <c r="X76" s="118">
        <f t="shared" si="161"/>
        <v>9020.7300000000014</v>
      </c>
      <c r="Y76" s="120">
        <f t="shared" si="161"/>
        <v>31657.958759833913</v>
      </c>
      <c r="Z76" s="120">
        <f t="shared" si="161"/>
        <v>11193.689999999999</v>
      </c>
      <c r="AA76" s="120">
        <f t="shared" si="161"/>
        <v>27815.89</v>
      </c>
      <c r="AB76" s="17">
        <f t="shared" si="90"/>
        <v>-20464.268759833914</v>
      </c>
      <c r="AC76" s="17">
        <f t="shared" si="91"/>
        <v>-64.641782229491014</v>
      </c>
      <c r="AD76" s="120">
        <f t="shared" si="161"/>
        <v>64757.81975602929</v>
      </c>
      <c r="AE76" s="120">
        <f t="shared" si="161"/>
        <v>41944.6</v>
      </c>
      <c r="AF76" s="120">
        <f t="shared" si="161"/>
        <v>57428.4</v>
      </c>
      <c r="AG76" s="17">
        <f t="shared" si="94"/>
        <v>-22813.219756029292</v>
      </c>
      <c r="AH76" s="17">
        <f t="shared" si="95"/>
        <v>-35.228517331152524</v>
      </c>
      <c r="AI76" s="118">
        <f t="shared" si="161"/>
        <v>10513.524730097708</v>
      </c>
      <c r="AJ76" s="118">
        <f t="shared" si="161"/>
        <v>0</v>
      </c>
      <c r="AK76" s="118">
        <f t="shared" si="161"/>
        <v>8779.1700000000019</v>
      </c>
      <c r="AL76" s="118">
        <f t="shared" si="161"/>
        <v>10541.102450503149</v>
      </c>
      <c r="AM76" s="118">
        <f t="shared" si="161"/>
        <v>0</v>
      </c>
      <c r="AN76" s="118">
        <f t="shared" si="161"/>
        <v>9804.2800000000007</v>
      </c>
      <c r="AO76" s="118">
        <f t="shared" si="161"/>
        <v>11697.875670974372</v>
      </c>
      <c r="AP76" s="118">
        <f t="shared" si="161"/>
        <v>0</v>
      </c>
      <c r="AQ76" s="118">
        <f t="shared" si="161"/>
        <v>10031.129999999999</v>
      </c>
      <c r="AR76" s="120">
        <f t="shared" si="161"/>
        <v>32752.502851575235</v>
      </c>
      <c r="AS76" s="120">
        <f t="shared" si="161"/>
        <v>0</v>
      </c>
      <c r="AT76" s="120">
        <f t="shared" si="161"/>
        <v>28614.579999999994</v>
      </c>
      <c r="AU76" s="17">
        <f t="shared" si="97"/>
        <v>-32752.502851575235</v>
      </c>
      <c r="AV76" s="17">
        <f t="shared" si="98"/>
        <v>-100</v>
      </c>
      <c r="AW76" s="120">
        <f t="shared" si="161"/>
        <v>97510.322607604539</v>
      </c>
      <c r="AX76" s="120">
        <f t="shared" si="161"/>
        <v>41944.6</v>
      </c>
      <c r="AY76" s="120">
        <f t="shared" si="161"/>
        <v>86042.98</v>
      </c>
      <c r="AZ76" s="17">
        <f t="shared" si="101"/>
        <v>-55565.722607604541</v>
      </c>
      <c r="BA76" s="17">
        <f t="shared" si="102"/>
        <v>-56.984451616685696</v>
      </c>
      <c r="BB76" s="118">
        <f t="shared" si="161"/>
        <v>11017.119058757105</v>
      </c>
      <c r="BC76" s="118">
        <f t="shared" si="161"/>
        <v>0</v>
      </c>
      <c r="BD76" s="22">
        <f t="shared" si="161"/>
        <v>9992.2199999999993</v>
      </c>
      <c r="BE76" s="22">
        <f t="shared" si="161"/>
        <v>11128.1306090938</v>
      </c>
      <c r="BF76" s="22">
        <f t="shared" si="161"/>
        <v>0</v>
      </c>
      <c r="BG76" s="22">
        <f t="shared" si="161"/>
        <v>10382.700000000001</v>
      </c>
      <c r="BH76" s="22">
        <f t="shared" si="161"/>
        <v>12216.443808559037</v>
      </c>
      <c r="BI76" s="22">
        <f t="shared" si="161"/>
        <v>0</v>
      </c>
      <c r="BJ76" s="22">
        <f t="shared" si="161"/>
        <v>9859.44</v>
      </c>
      <c r="BK76" s="23">
        <f t="shared" si="161"/>
        <v>34361.693476409942</v>
      </c>
      <c r="BL76" s="23">
        <f t="shared" si="161"/>
        <v>0</v>
      </c>
      <c r="BM76" s="23">
        <f t="shared" si="161"/>
        <v>30234.36</v>
      </c>
      <c r="BN76" s="90">
        <f t="shared" si="104"/>
        <v>-34361.693476409942</v>
      </c>
      <c r="BO76" s="90">
        <f t="shared" si="105"/>
        <v>-100</v>
      </c>
      <c r="BP76" s="23">
        <f t="shared" si="161"/>
        <v>131872.01608401447</v>
      </c>
      <c r="BQ76" s="23">
        <f t="shared" si="161"/>
        <v>41944.6</v>
      </c>
      <c r="BR76" s="23">
        <f t="shared" si="161"/>
        <v>116277.34000000003</v>
      </c>
      <c r="BS76" s="90">
        <f t="shared" si="108"/>
        <v>-89927.416084014461</v>
      </c>
      <c r="BT76" s="90">
        <f t="shared" si="109"/>
        <v>-68.192948553029268</v>
      </c>
      <c r="BU76" s="84"/>
      <c r="BV76" s="84"/>
      <c r="BW76" s="84"/>
      <c r="BX76" s="84"/>
    </row>
    <row r="77" spans="1:76" ht="18.75">
      <c r="A77" s="21" t="s">
        <v>78</v>
      </c>
      <c r="B77" s="118">
        <f t="shared" ref="B77:BR77" si="162">SUM(B76/B70)</f>
        <v>33.501211141526703</v>
      </c>
      <c r="C77" s="118">
        <f t="shared" si="162"/>
        <v>33.701185717644691</v>
      </c>
      <c r="D77" s="118">
        <f t="shared" si="162"/>
        <v>31.506839384770547</v>
      </c>
      <c r="E77" s="118">
        <f t="shared" si="162"/>
        <v>33.140409903231188</v>
      </c>
      <c r="F77" s="118">
        <f t="shared" si="162"/>
        <v>33.703831197807105</v>
      </c>
      <c r="G77" s="118">
        <f t="shared" si="162"/>
        <v>31.506113852827458</v>
      </c>
      <c r="H77" s="118">
        <f t="shared" si="162"/>
        <v>35.821921575369537</v>
      </c>
      <c r="I77" s="118">
        <f t="shared" si="162"/>
        <v>33.709381542653951</v>
      </c>
      <c r="J77" s="118">
        <f t="shared" si="162"/>
        <v>31.507143560941966</v>
      </c>
      <c r="K77" s="120">
        <f t="shared" si="162"/>
        <v>34.156920805607371</v>
      </c>
      <c r="L77" s="120">
        <f t="shared" si="162"/>
        <v>33.704798544434219</v>
      </c>
      <c r="M77" s="120">
        <f t="shared" si="162"/>
        <v>31.506692343703449</v>
      </c>
      <c r="N77" s="17">
        <f t="shared" si="87"/>
        <v>-0.45212226117315168</v>
      </c>
      <c r="O77" s="17">
        <f t="shared" si="88"/>
        <v>-1.3236622345036706</v>
      </c>
      <c r="P77" s="118">
        <f t="shared" si="162"/>
        <v>32.834582074689074</v>
      </c>
      <c r="Q77" s="118">
        <f t="shared" si="162"/>
        <v>33.708826452254037</v>
      </c>
      <c r="R77" s="118">
        <f t="shared" si="162"/>
        <v>31.504200853298329</v>
      </c>
      <c r="S77" s="118">
        <f t="shared" si="162"/>
        <v>32.464248628125077</v>
      </c>
      <c r="T77" s="118" t="e">
        <f t="shared" si="162"/>
        <v>#DIV/0!</v>
      </c>
      <c r="U77" s="118">
        <f t="shared" si="162"/>
        <v>31.51847408829174</v>
      </c>
      <c r="V77" s="118">
        <f t="shared" si="162"/>
        <v>36.407958525259488</v>
      </c>
      <c r="W77" s="118" t="e">
        <f t="shared" si="162"/>
        <v>#DIV/0!</v>
      </c>
      <c r="X77" s="118">
        <f t="shared" si="162"/>
        <v>31.516770316539727</v>
      </c>
      <c r="Y77" s="120">
        <f t="shared" si="162"/>
        <v>33.865220887916891</v>
      </c>
      <c r="Z77" s="120">
        <f t="shared" si="162"/>
        <v>33.708826452254037</v>
      </c>
      <c r="AA77" s="120">
        <f t="shared" si="162"/>
        <v>31.512994516699141</v>
      </c>
      <c r="AB77" s="17">
        <f t="shared" si="90"/>
        <v>-0.15639443566285394</v>
      </c>
      <c r="AC77" s="17">
        <f t="shared" si="91"/>
        <v>-0.46181430849209515</v>
      </c>
      <c r="AD77" s="120">
        <f t="shared" si="162"/>
        <v>34.013693153147351</v>
      </c>
      <c r="AE77" s="120">
        <f t="shared" si="162"/>
        <v>33.705873371744495</v>
      </c>
      <c r="AF77" s="120">
        <f t="shared" si="162"/>
        <v>31.509744535159335</v>
      </c>
      <c r="AG77" s="17">
        <f t="shared" si="94"/>
        <v>-0.3078197814028556</v>
      </c>
      <c r="AH77" s="17">
        <f t="shared" si="95"/>
        <v>-0.90498782363000307</v>
      </c>
      <c r="AI77" s="118">
        <f t="shared" si="162"/>
        <v>35.76963228405296</v>
      </c>
      <c r="AJ77" s="118" t="e">
        <f t="shared" si="162"/>
        <v>#DIV/0!</v>
      </c>
      <c r="AK77" s="118">
        <f t="shared" si="162"/>
        <v>33.712875849621753</v>
      </c>
      <c r="AL77" s="118">
        <f t="shared" si="162"/>
        <v>34.637338922752335</v>
      </c>
      <c r="AM77" s="118" t="e">
        <f t="shared" si="162"/>
        <v>#DIV/0!</v>
      </c>
      <c r="AN77" s="118">
        <f t="shared" si="162"/>
        <v>33.717174496182686</v>
      </c>
      <c r="AO77" s="118">
        <f t="shared" si="162"/>
        <v>36.87045110655118</v>
      </c>
      <c r="AP77" s="118" t="e">
        <f t="shared" si="162"/>
        <v>#DIV/0!</v>
      </c>
      <c r="AQ77" s="118">
        <f t="shared" si="162"/>
        <v>33.731690093483081</v>
      </c>
      <c r="AR77" s="120">
        <f t="shared" si="162"/>
        <v>35.774731196992008</v>
      </c>
      <c r="AS77" s="120" t="e">
        <f t="shared" si="162"/>
        <v>#DIV/0!</v>
      </c>
      <c r="AT77" s="120">
        <f t="shared" si="162"/>
        <v>33.720942291148631</v>
      </c>
      <c r="AU77" s="17" t="e">
        <f t="shared" si="97"/>
        <v>#DIV/0!</v>
      </c>
      <c r="AV77" s="17" t="e">
        <f t="shared" si="98"/>
        <v>#DIV/0!</v>
      </c>
      <c r="AW77" s="120">
        <f t="shared" si="162"/>
        <v>34.585541457888738</v>
      </c>
      <c r="AX77" s="120">
        <f t="shared" si="162"/>
        <v>33.705873371744495</v>
      </c>
      <c r="AY77" s="120">
        <f t="shared" si="162"/>
        <v>32.212202326356262</v>
      </c>
      <c r="AZ77" s="17">
        <f t="shared" si="101"/>
        <v>-0.87966808614424252</v>
      </c>
      <c r="BA77" s="17">
        <f t="shared" si="102"/>
        <v>-2.543456164233612</v>
      </c>
      <c r="BB77" s="118">
        <f t="shared" si="162"/>
        <v>34.005083358269424</v>
      </c>
      <c r="BC77" s="118" t="e">
        <f t="shared" si="162"/>
        <v>#DIV/0!</v>
      </c>
      <c r="BD77" s="22">
        <f t="shared" si="162"/>
        <v>33.717631179348736</v>
      </c>
      <c r="BE77" s="22">
        <f t="shared" si="162"/>
        <v>34.347728019073863</v>
      </c>
      <c r="BF77" s="22" t="e">
        <f t="shared" si="162"/>
        <v>#DIV/0!</v>
      </c>
      <c r="BG77" s="22">
        <f t="shared" si="162"/>
        <v>33.631445970458671</v>
      </c>
      <c r="BH77" s="22">
        <f t="shared" si="162"/>
        <v>37.706880341050805</v>
      </c>
      <c r="BI77" s="22" t="e">
        <f t="shared" si="162"/>
        <v>#DIV/0!</v>
      </c>
      <c r="BJ77" s="22">
        <f t="shared" si="162"/>
        <v>33.702878238873318</v>
      </c>
      <c r="BK77" s="23">
        <f t="shared" si="162"/>
        <v>35.353230572798033</v>
      </c>
      <c r="BL77" s="23" t="e">
        <f t="shared" si="162"/>
        <v>#DIV/0!</v>
      </c>
      <c r="BM77" s="23">
        <f t="shared" si="162"/>
        <v>33.683180891478479</v>
      </c>
      <c r="BN77" s="90" t="e">
        <f t="shared" si="104"/>
        <v>#DIV/0!</v>
      </c>
      <c r="BO77" s="90" t="e">
        <f t="shared" si="105"/>
        <v>#DIV/0!</v>
      </c>
      <c r="BP77" s="23">
        <f t="shared" si="162"/>
        <v>34.782346886033032</v>
      </c>
      <c r="BQ77" s="23">
        <f t="shared" si="162"/>
        <v>33.705873371744495</v>
      </c>
      <c r="BR77" s="23">
        <f t="shared" si="162"/>
        <v>32.582183067413155</v>
      </c>
      <c r="BS77" s="90">
        <f t="shared" si="108"/>
        <v>-1.0764735142885371</v>
      </c>
      <c r="BT77" s="90">
        <f t="shared" si="109"/>
        <v>-3.0948846488584665</v>
      </c>
      <c r="BU77" s="84"/>
      <c r="BV77" s="84"/>
      <c r="BW77" s="84"/>
      <c r="BX77" s="84"/>
    </row>
    <row r="78" spans="1:76" ht="18.75">
      <c r="A78" s="67" t="s">
        <v>109</v>
      </c>
      <c r="B78" s="124">
        <f>SUM(B79:B80)</f>
        <v>0</v>
      </c>
      <c r="C78" s="124">
        <f>SUM('[18]ПОЛНАЯ СЕБЕСТОИМОСТЬ ВОДА 2017'!C213)</f>
        <v>0</v>
      </c>
      <c r="D78" s="124">
        <f t="shared" ref="D78:BH78" si="163">SUM(D79:D80)</f>
        <v>0</v>
      </c>
      <c r="E78" s="124">
        <f t="shared" si="163"/>
        <v>0</v>
      </c>
      <c r="F78" s="118">
        <f>SUM('[18]ПОЛНАЯ СЕБЕСТОИМОСТЬ ВОДА 2017'!D213)</f>
        <v>0</v>
      </c>
      <c r="G78" s="124">
        <f t="shared" ref="G78" si="164">SUM(G79:G80)</f>
        <v>0</v>
      </c>
      <c r="H78" s="124">
        <f t="shared" si="163"/>
        <v>0</v>
      </c>
      <c r="I78" s="124">
        <f>SUM('[18]ПОЛНАЯ СЕБЕСТОИМОСТЬ ВОДА 2017'!E213)</f>
        <v>0</v>
      </c>
      <c r="J78" s="124">
        <f t="shared" ref="J78" si="165">SUM(J79:J80)</f>
        <v>0</v>
      </c>
      <c r="K78" s="119">
        <f t="shared" ref="K78:M81" si="166">SUM(B78+E78+H78)</f>
        <v>0</v>
      </c>
      <c r="L78" s="119">
        <f t="shared" si="166"/>
        <v>0</v>
      </c>
      <c r="M78" s="119">
        <f t="shared" si="166"/>
        <v>0</v>
      </c>
      <c r="N78" s="17">
        <f t="shared" si="87"/>
        <v>0</v>
      </c>
      <c r="O78" s="17"/>
      <c r="P78" s="124">
        <f t="shared" si="163"/>
        <v>0</v>
      </c>
      <c r="Q78" s="124">
        <f>SUM('[18]ПОЛНАЯ СЕБЕСТОИМОСТЬ ВОДА 2017'!H213)</f>
        <v>0</v>
      </c>
      <c r="R78" s="124">
        <f t="shared" ref="R78" si="167">SUM(R79:R80)</f>
        <v>0</v>
      </c>
      <c r="S78" s="124">
        <f t="shared" si="163"/>
        <v>0</v>
      </c>
      <c r="T78" s="124">
        <f>SUM('[18]ПОЛНАЯ СЕБЕСТОИМОСТЬ ВОДА 2017'!I213)</f>
        <v>0</v>
      </c>
      <c r="U78" s="124">
        <f t="shared" ref="U78" si="168">SUM(U79:U80)</f>
        <v>0</v>
      </c>
      <c r="V78" s="124">
        <f t="shared" si="163"/>
        <v>0</v>
      </c>
      <c r="W78" s="124">
        <f>SUM('[18]ПОЛНАЯ СЕБЕСТОИМОСТЬ ВОДА 2017'!J213)</f>
        <v>0</v>
      </c>
      <c r="X78" s="124">
        <f t="shared" ref="X78" si="169">SUM(X79:X80)</f>
        <v>0</v>
      </c>
      <c r="Y78" s="119">
        <f t="shared" ref="Y78:AA81" si="170">SUM(P78+S78+V78)</f>
        <v>0</v>
      </c>
      <c r="Z78" s="119">
        <f t="shared" si="170"/>
        <v>0</v>
      </c>
      <c r="AA78" s="119">
        <f t="shared" si="170"/>
        <v>0</v>
      </c>
      <c r="AB78" s="17">
        <f t="shared" si="90"/>
        <v>0</v>
      </c>
      <c r="AC78" s="17"/>
      <c r="AD78" s="119">
        <f t="shared" ref="AD78:AF81" si="171">SUM(K78+Y78)</f>
        <v>0</v>
      </c>
      <c r="AE78" s="119">
        <f t="shared" si="171"/>
        <v>0</v>
      </c>
      <c r="AF78" s="119">
        <f t="shared" si="171"/>
        <v>0</v>
      </c>
      <c r="AG78" s="17">
        <f t="shared" si="94"/>
        <v>0</v>
      </c>
      <c r="AH78" s="17"/>
      <c r="AI78" s="124">
        <f t="shared" si="163"/>
        <v>0</v>
      </c>
      <c r="AJ78" s="124">
        <f>SUM('[18]ПОЛНАЯ СЕБЕСТОИМОСТЬ ВОДА 2017'!P213)</f>
        <v>0</v>
      </c>
      <c r="AK78" s="124">
        <f t="shared" ref="AK78" si="172">SUM(AK79:AK80)</f>
        <v>0</v>
      </c>
      <c r="AL78" s="124">
        <f t="shared" si="163"/>
        <v>0</v>
      </c>
      <c r="AM78" s="124">
        <f>SUM('[18]ПОЛНАЯ СЕБЕСТОИМОСТЬ ВОДА 2017'!Q213)</f>
        <v>0</v>
      </c>
      <c r="AN78" s="124">
        <f t="shared" ref="AN78" si="173">SUM(AN79:AN80)</f>
        <v>0</v>
      </c>
      <c r="AO78" s="124">
        <f t="shared" si="163"/>
        <v>0</v>
      </c>
      <c r="AP78" s="124">
        <f>SUM('[18]ПОЛНАЯ СЕБЕСТОИМОСТЬ ВОДА 2017'!R213)</f>
        <v>0</v>
      </c>
      <c r="AQ78" s="124">
        <f t="shared" ref="AQ78" si="174">SUM(AQ79:AQ80)</f>
        <v>0</v>
      </c>
      <c r="AR78" s="119">
        <f t="shared" ref="AR78:AT81" si="175">SUM(AI78+AL78+AO78)</f>
        <v>0</v>
      </c>
      <c r="AS78" s="119">
        <f t="shared" si="175"/>
        <v>0</v>
      </c>
      <c r="AT78" s="119">
        <f t="shared" si="175"/>
        <v>0</v>
      </c>
      <c r="AU78" s="17">
        <f t="shared" si="97"/>
        <v>0</v>
      </c>
      <c r="AV78" s="17"/>
      <c r="AW78" s="119">
        <f t="shared" ref="AW78:AY81" si="176">SUM(AD78+AR78)</f>
        <v>0</v>
      </c>
      <c r="AX78" s="119">
        <f t="shared" si="176"/>
        <v>0</v>
      </c>
      <c r="AY78" s="119">
        <f t="shared" si="176"/>
        <v>0</v>
      </c>
      <c r="AZ78" s="17">
        <f t="shared" si="101"/>
        <v>0</v>
      </c>
      <c r="BA78" s="17"/>
      <c r="BB78" s="124">
        <f t="shared" si="163"/>
        <v>0</v>
      </c>
      <c r="BC78" s="124">
        <f>SUM('[18]ПОЛНАЯ СЕБЕСТОИМОСТЬ ВОДА 2017'!W213)</f>
        <v>0</v>
      </c>
      <c r="BD78" s="68">
        <f t="shared" ref="BD78" si="177">SUM(BD79:BD80)</f>
        <v>0</v>
      </c>
      <c r="BE78" s="68">
        <f t="shared" si="163"/>
        <v>0</v>
      </c>
      <c r="BF78" s="68">
        <f>SUM('[18]ПОЛНАЯ СЕБЕСТОИМОСТЬ ВОДА 2017'!Y213)</f>
        <v>0</v>
      </c>
      <c r="BG78" s="68">
        <f t="shared" ref="BG78" si="178">SUM(BG79:BG80)</f>
        <v>0</v>
      </c>
      <c r="BH78" s="68">
        <f t="shared" si="163"/>
        <v>0</v>
      </c>
      <c r="BI78" s="68">
        <f>SUM('[18]ПОЛНАЯ СЕБЕСТОИМОСТЬ ВОДА 2017'!Z213)</f>
        <v>0</v>
      </c>
      <c r="BJ78" s="68">
        <f t="shared" ref="BJ78" si="179">SUM(BJ79:BJ80)</f>
        <v>0</v>
      </c>
      <c r="BK78" s="69">
        <f t="shared" ref="BK78:BM81" si="180">SUM(BB78+BE78+BH78)</f>
        <v>0</v>
      </c>
      <c r="BL78" s="69">
        <f t="shared" si="180"/>
        <v>0</v>
      </c>
      <c r="BM78" s="69">
        <f t="shared" si="180"/>
        <v>0</v>
      </c>
      <c r="BN78" s="90">
        <f t="shared" si="104"/>
        <v>0</v>
      </c>
      <c r="BO78" s="90"/>
      <c r="BP78" s="69">
        <f t="shared" ref="BP78:BR81" si="181">SUM(AW78+BK78)</f>
        <v>0</v>
      </c>
      <c r="BQ78" s="69">
        <f t="shared" si="181"/>
        <v>0</v>
      </c>
      <c r="BR78" s="69">
        <f t="shared" si="181"/>
        <v>0</v>
      </c>
      <c r="BS78" s="90">
        <f t="shared" si="108"/>
        <v>0</v>
      </c>
      <c r="BT78" s="90"/>
      <c r="BU78" s="84"/>
      <c r="BV78" s="84"/>
      <c r="BW78" s="84"/>
      <c r="BX78" s="84"/>
    </row>
    <row r="79" spans="1:76" ht="18.75">
      <c r="A79" s="108" t="s">
        <v>110</v>
      </c>
      <c r="B79" s="125">
        <v>0</v>
      </c>
      <c r="C79" s="125">
        <f>SUM('[18]ПОЛНАЯ СЕБЕСТОИМОСТЬ ВОДА 2017'!C214)</f>
        <v>0</v>
      </c>
      <c r="D79" s="125">
        <v>0</v>
      </c>
      <c r="E79" s="125">
        <v>0</v>
      </c>
      <c r="F79" s="112">
        <f>SUM('[18]ПОЛНАЯ СЕБЕСТОИМОСТЬ ВОДА 2017'!D214)</f>
        <v>0</v>
      </c>
      <c r="G79" s="125">
        <v>0</v>
      </c>
      <c r="H79" s="125">
        <v>0</v>
      </c>
      <c r="I79" s="125">
        <f>SUM('[18]ПОЛНАЯ СЕБЕСТОИМОСТЬ ВОДА 2017'!E214)</f>
        <v>0</v>
      </c>
      <c r="J79" s="125">
        <v>0</v>
      </c>
      <c r="K79" s="114">
        <f t="shared" si="166"/>
        <v>0</v>
      </c>
      <c r="L79" s="114">
        <f t="shared" si="166"/>
        <v>0</v>
      </c>
      <c r="M79" s="114">
        <f t="shared" si="166"/>
        <v>0</v>
      </c>
      <c r="N79" s="44">
        <f t="shared" si="87"/>
        <v>0</v>
      </c>
      <c r="O79" s="44"/>
      <c r="P79" s="125">
        <v>0</v>
      </c>
      <c r="Q79" s="125">
        <f>SUM('[18]ПОЛНАЯ СЕБЕСТОИМОСТЬ ВОДА 2017'!H214)</f>
        <v>0</v>
      </c>
      <c r="R79" s="125">
        <v>0</v>
      </c>
      <c r="S79" s="125">
        <v>0</v>
      </c>
      <c r="T79" s="125">
        <f>SUM('[18]ПОЛНАЯ СЕБЕСТОИМОСТЬ ВОДА 2017'!I214)</f>
        <v>0</v>
      </c>
      <c r="U79" s="125">
        <v>0</v>
      </c>
      <c r="V79" s="125">
        <v>0</v>
      </c>
      <c r="W79" s="125">
        <f>SUM('[18]ПОЛНАЯ СЕБЕСТОИМОСТЬ ВОДА 2017'!J214)</f>
        <v>0</v>
      </c>
      <c r="X79" s="125">
        <v>0</v>
      </c>
      <c r="Y79" s="114">
        <f t="shared" si="170"/>
        <v>0</v>
      </c>
      <c r="Z79" s="114">
        <f t="shared" si="170"/>
        <v>0</v>
      </c>
      <c r="AA79" s="114">
        <f t="shared" si="170"/>
        <v>0</v>
      </c>
      <c r="AB79" s="44">
        <f t="shared" si="90"/>
        <v>0</v>
      </c>
      <c r="AC79" s="44"/>
      <c r="AD79" s="114">
        <f t="shared" si="171"/>
        <v>0</v>
      </c>
      <c r="AE79" s="114">
        <f t="shared" si="171"/>
        <v>0</v>
      </c>
      <c r="AF79" s="114">
        <f t="shared" si="171"/>
        <v>0</v>
      </c>
      <c r="AG79" s="44">
        <f t="shared" si="94"/>
        <v>0</v>
      </c>
      <c r="AH79" s="44"/>
      <c r="AI79" s="125">
        <v>0</v>
      </c>
      <c r="AJ79" s="125">
        <f>SUM('[18]ПОЛНАЯ СЕБЕСТОИМОСТЬ ВОДА 2017'!P214)</f>
        <v>0</v>
      </c>
      <c r="AK79" s="125">
        <v>0</v>
      </c>
      <c r="AL79" s="125">
        <v>0</v>
      </c>
      <c r="AM79" s="125">
        <f>SUM('[18]ПОЛНАЯ СЕБЕСТОИМОСТЬ ВОДА 2017'!Q214)</f>
        <v>0</v>
      </c>
      <c r="AN79" s="125">
        <v>0</v>
      </c>
      <c r="AO79" s="125">
        <v>0</v>
      </c>
      <c r="AP79" s="125">
        <f>SUM('[18]ПОЛНАЯ СЕБЕСТОИМОСТЬ ВОДА 2017'!R214)</f>
        <v>0</v>
      </c>
      <c r="AQ79" s="125">
        <v>0</v>
      </c>
      <c r="AR79" s="114">
        <f t="shared" si="175"/>
        <v>0</v>
      </c>
      <c r="AS79" s="114">
        <f t="shared" si="175"/>
        <v>0</v>
      </c>
      <c r="AT79" s="114">
        <f t="shared" si="175"/>
        <v>0</v>
      </c>
      <c r="AU79" s="44">
        <f t="shared" si="97"/>
        <v>0</v>
      </c>
      <c r="AV79" s="44"/>
      <c r="AW79" s="114">
        <f t="shared" si="176"/>
        <v>0</v>
      </c>
      <c r="AX79" s="114">
        <f t="shared" si="176"/>
        <v>0</v>
      </c>
      <c r="AY79" s="114">
        <f t="shared" si="176"/>
        <v>0</v>
      </c>
      <c r="AZ79" s="44">
        <f t="shared" si="101"/>
        <v>0</v>
      </c>
      <c r="BA79" s="44"/>
      <c r="BB79" s="125">
        <v>0</v>
      </c>
      <c r="BC79" s="125">
        <f>SUM('[18]ПОЛНАЯ СЕБЕСТОИМОСТЬ ВОДА 2017'!W214)</f>
        <v>0</v>
      </c>
      <c r="BD79" s="71">
        <v>0</v>
      </c>
      <c r="BE79" s="71">
        <v>0</v>
      </c>
      <c r="BF79" s="71">
        <f>SUM('[18]ПОЛНАЯ СЕБЕСТОИМОСТЬ ВОДА 2017'!Y214)</f>
        <v>0</v>
      </c>
      <c r="BG79" s="71">
        <v>0</v>
      </c>
      <c r="BH79" s="71">
        <v>0</v>
      </c>
      <c r="BI79" s="71">
        <f>SUM('[18]ПОЛНАЯ СЕБЕСТОИМОСТЬ ВОДА 2017'!Z214)</f>
        <v>0</v>
      </c>
      <c r="BJ79" s="71">
        <v>0</v>
      </c>
      <c r="BK79" s="72">
        <f t="shared" si="180"/>
        <v>0</v>
      </c>
      <c r="BL79" s="72">
        <f t="shared" si="180"/>
        <v>0</v>
      </c>
      <c r="BM79" s="72">
        <f t="shared" si="180"/>
        <v>0</v>
      </c>
      <c r="BN79" s="99">
        <f t="shared" si="104"/>
        <v>0</v>
      </c>
      <c r="BO79" s="99"/>
      <c r="BP79" s="72">
        <f t="shared" si="181"/>
        <v>0</v>
      </c>
      <c r="BQ79" s="72">
        <f t="shared" si="181"/>
        <v>0</v>
      </c>
      <c r="BR79" s="72">
        <f t="shared" si="181"/>
        <v>0</v>
      </c>
      <c r="BS79" s="99">
        <f t="shared" si="108"/>
        <v>0</v>
      </c>
      <c r="BT79" s="99"/>
      <c r="BU79" s="84"/>
      <c r="BV79" s="84"/>
      <c r="BW79" s="84"/>
      <c r="BX79" s="84"/>
    </row>
    <row r="80" spans="1:76" ht="18.75">
      <c r="A80" s="108" t="s">
        <v>80</v>
      </c>
      <c r="B80" s="125">
        <v>0</v>
      </c>
      <c r="C80" s="125">
        <f>SUM('[18]ПОЛНАЯ СЕБЕСТОИМОСТЬ ВОДА 2017'!C215)</f>
        <v>0</v>
      </c>
      <c r="D80" s="125">
        <v>0</v>
      </c>
      <c r="E80" s="125">
        <v>0</v>
      </c>
      <c r="F80" s="112">
        <f>SUM('[18]ПОЛНАЯ СЕБЕСТОИМОСТЬ ВОДА 2017'!D215)</f>
        <v>0</v>
      </c>
      <c r="G80" s="125">
        <v>0</v>
      </c>
      <c r="H80" s="125">
        <v>0</v>
      </c>
      <c r="I80" s="125">
        <f>SUM('[18]ПОЛНАЯ СЕБЕСТОИМОСТЬ ВОДА 2017'!E215)</f>
        <v>0</v>
      </c>
      <c r="J80" s="125">
        <v>0</v>
      </c>
      <c r="K80" s="114">
        <f t="shared" si="166"/>
        <v>0</v>
      </c>
      <c r="L80" s="114">
        <f t="shared" si="166"/>
        <v>0</v>
      </c>
      <c r="M80" s="114">
        <f t="shared" si="166"/>
        <v>0</v>
      </c>
      <c r="N80" s="44">
        <f t="shared" si="87"/>
        <v>0</v>
      </c>
      <c r="O80" s="44"/>
      <c r="P80" s="125">
        <v>0</v>
      </c>
      <c r="Q80" s="125">
        <f>SUM('[18]ПОЛНАЯ СЕБЕСТОИМОСТЬ ВОДА 2017'!H215)</f>
        <v>0</v>
      </c>
      <c r="R80" s="125">
        <v>0</v>
      </c>
      <c r="S80" s="125">
        <v>0</v>
      </c>
      <c r="T80" s="125">
        <f>SUM('[18]ПОЛНАЯ СЕБЕСТОИМОСТЬ ВОДА 2017'!I215)</f>
        <v>0</v>
      </c>
      <c r="U80" s="125">
        <v>0</v>
      </c>
      <c r="V80" s="125">
        <v>0</v>
      </c>
      <c r="W80" s="125">
        <f>SUM('[18]ПОЛНАЯ СЕБЕСТОИМОСТЬ ВОДА 2017'!J215)</f>
        <v>0</v>
      </c>
      <c r="X80" s="125">
        <v>0</v>
      </c>
      <c r="Y80" s="114">
        <f t="shared" si="170"/>
        <v>0</v>
      </c>
      <c r="Z80" s="114">
        <f t="shared" si="170"/>
        <v>0</v>
      </c>
      <c r="AA80" s="114">
        <f t="shared" si="170"/>
        <v>0</v>
      </c>
      <c r="AB80" s="44">
        <f t="shared" si="90"/>
        <v>0</v>
      </c>
      <c r="AC80" s="44"/>
      <c r="AD80" s="114">
        <f t="shared" si="171"/>
        <v>0</v>
      </c>
      <c r="AE80" s="114">
        <f t="shared" si="171"/>
        <v>0</v>
      </c>
      <c r="AF80" s="114">
        <f t="shared" si="171"/>
        <v>0</v>
      </c>
      <c r="AG80" s="44">
        <f t="shared" si="94"/>
        <v>0</v>
      </c>
      <c r="AH80" s="44"/>
      <c r="AI80" s="125">
        <v>0</v>
      </c>
      <c r="AJ80" s="125">
        <f>SUM('[18]ПОЛНАЯ СЕБЕСТОИМОСТЬ ВОДА 2017'!P215)</f>
        <v>0</v>
      </c>
      <c r="AK80" s="125">
        <v>0</v>
      </c>
      <c r="AL80" s="125">
        <v>0</v>
      </c>
      <c r="AM80" s="125">
        <f>SUM('[18]ПОЛНАЯ СЕБЕСТОИМОСТЬ ВОДА 2017'!Q215)</f>
        <v>0</v>
      </c>
      <c r="AN80" s="125">
        <v>0</v>
      </c>
      <c r="AO80" s="125">
        <v>0</v>
      </c>
      <c r="AP80" s="125">
        <f>SUM('[18]ПОЛНАЯ СЕБЕСТОИМОСТЬ ВОДА 2017'!R215)</f>
        <v>0</v>
      </c>
      <c r="AQ80" s="125">
        <v>0</v>
      </c>
      <c r="AR80" s="114">
        <f t="shared" si="175"/>
        <v>0</v>
      </c>
      <c r="AS80" s="114">
        <f t="shared" si="175"/>
        <v>0</v>
      </c>
      <c r="AT80" s="114">
        <f t="shared" si="175"/>
        <v>0</v>
      </c>
      <c r="AU80" s="44">
        <f t="shared" si="97"/>
        <v>0</v>
      </c>
      <c r="AV80" s="44"/>
      <c r="AW80" s="114">
        <f t="shared" si="176"/>
        <v>0</v>
      </c>
      <c r="AX80" s="114">
        <f t="shared" si="176"/>
        <v>0</v>
      </c>
      <c r="AY80" s="114">
        <f t="shared" si="176"/>
        <v>0</v>
      </c>
      <c r="AZ80" s="44">
        <f t="shared" si="101"/>
        <v>0</v>
      </c>
      <c r="BA80" s="44"/>
      <c r="BB80" s="125">
        <v>0</v>
      </c>
      <c r="BC80" s="125">
        <f>SUM('[18]ПОЛНАЯ СЕБЕСТОИМОСТЬ ВОДА 2017'!W215)</f>
        <v>0</v>
      </c>
      <c r="BD80" s="71">
        <v>0</v>
      </c>
      <c r="BE80" s="71">
        <v>0</v>
      </c>
      <c r="BF80" s="71">
        <f>SUM('[18]ПОЛНАЯ СЕБЕСТОИМОСТЬ ВОДА 2017'!Y215)</f>
        <v>0</v>
      </c>
      <c r="BG80" s="71">
        <v>0</v>
      </c>
      <c r="BH80" s="71">
        <v>0</v>
      </c>
      <c r="BI80" s="71">
        <f>SUM('[18]ПОЛНАЯ СЕБЕСТОИМОСТЬ ВОДА 2017'!Z215)</f>
        <v>0</v>
      </c>
      <c r="BJ80" s="71">
        <v>0</v>
      </c>
      <c r="BK80" s="72">
        <f t="shared" si="180"/>
        <v>0</v>
      </c>
      <c r="BL80" s="72">
        <f t="shared" si="180"/>
        <v>0</v>
      </c>
      <c r="BM80" s="72">
        <f t="shared" si="180"/>
        <v>0</v>
      </c>
      <c r="BN80" s="99">
        <f t="shared" si="104"/>
        <v>0</v>
      </c>
      <c r="BO80" s="99"/>
      <c r="BP80" s="72">
        <f t="shared" si="181"/>
        <v>0</v>
      </c>
      <c r="BQ80" s="72">
        <f t="shared" si="181"/>
        <v>0</v>
      </c>
      <c r="BR80" s="72">
        <f t="shared" si="181"/>
        <v>0</v>
      </c>
      <c r="BS80" s="99">
        <f t="shared" si="108"/>
        <v>0</v>
      </c>
      <c r="BT80" s="99"/>
      <c r="BU80" s="84"/>
      <c r="BV80" s="84"/>
      <c r="BW80" s="84"/>
      <c r="BX80" s="84"/>
    </row>
    <row r="81" spans="1:76" ht="18.75">
      <c r="A81" s="67" t="s">
        <v>81</v>
      </c>
      <c r="B81" s="118">
        <f t="shared" ref="B81:BI81" si="182">SUM(B69+B78)</f>
        <v>10388.943328519104</v>
      </c>
      <c r="C81" s="118">
        <f t="shared" si="182"/>
        <v>9822.2800000000007</v>
      </c>
      <c r="D81" s="118">
        <f t="shared" si="182"/>
        <v>9373.4599999999991</v>
      </c>
      <c r="E81" s="118">
        <f t="shared" si="182"/>
        <v>10293.16779910797</v>
      </c>
      <c r="F81" s="118">
        <f t="shared" si="182"/>
        <v>9093.91</v>
      </c>
      <c r="G81" s="118">
        <f t="shared" si="182"/>
        <v>8898.4399999999987</v>
      </c>
      <c r="H81" s="118">
        <f t="shared" si="182"/>
        <v>11159.65375582767</v>
      </c>
      <c r="I81" s="118">
        <f t="shared" si="182"/>
        <v>10025.089999999998</v>
      </c>
      <c r="J81" s="118">
        <f t="shared" si="182"/>
        <v>9645.7100000000009</v>
      </c>
      <c r="K81" s="119">
        <f t="shared" si="166"/>
        <v>31841.764883454744</v>
      </c>
      <c r="L81" s="119">
        <f t="shared" si="166"/>
        <v>28941.279999999999</v>
      </c>
      <c r="M81" s="119">
        <f t="shared" si="166"/>
        <v>27917.61</v>
      </c>
      <c r="N81" s="17">
        <f t="shared" si="87"/>
        <v>-2900.4848834547447</v>
      </c>
      <c r="O81" s="17">
        <f t="shared" si="88"/>
        <v>-9.1090581632987995</v>
      </c>
      <c r="P81" s="118">
        <f t="shared" si="182"/>
        <v>10096.90299007019</v>
      </c>
      <c r="Q81" s="118">
        <f t="shared" si="182"/>
        <v>0</v>
      </c>
      <c r="R81" s="118">
        <f t="shared" si="182"/>
        <v>10386.83</v>
      </c>
      <c r="S81" s="118">
        <f t="shared" si="182"/>
        <v>9789.7189061356603</v>
      </c>
      <c r="T81" s="118">
        <f t="shared" si="182"/>
        <v>0</v>
      </c>
      <c r="U81" s="118">
        <f t="shared" si="182"/>
        <v>10003.280000000002</v>
      </c>
      <c r="V81" s="118">
        <f t="shared" si="182"/>
        <v>10580.561090419236</v>
      </c>
      <c r="W81" s="118">
        <f t="shared" si="182"/>
        <v>0</v>
      </c>
      <c r="X81" s="118">
        <f t="shared" si="182"/>
        <v>9702.1299999999974</v>
      </c>
      <c r="Y81" s="119">
        <f t="shared" si="170"/>
        <v>30467.182986625085</v>
      </c>
      <c r="Z81" s="119">
        <f t="shared" si="170"/>
        <v>0</v>
      </c>
      <c r="AA81" s="119">
        <f t="shared" si="170"/>
        <v>30092.239999999998</v>
      </c>
      <c r="AB81" s="17">
        <f t="shared" si="90"/>
        <v>-30467.182986625085</v>
      </c>
      <c r="AC81" s="17">
        <f t="shared" ref="AC81" si="183">SUM(AB81/Y81*100)</f>
        <v>-100</v>
      </c>
      <c r="AD81" s="119">
        <f t="shared" si="171"/>
        <v>62308.947870079828</v>
      </c>
      <c r="AE81" s="119">
        <f t="shared" si="171"/>
        <v>28941.279999999999</v>
      </c>
      <c r="AF81" s="119">
        <f t="shared" si="171"/>
        <v>58009.85</v>
      </c>
      <c r="AG81" s="17">
        <f t="shared" si="94"/>
        <v>-33367.667870079829</v>
      </c>
      <c r="AH81" s="17">
        <f t="shared" ref="AH81" si="184">SUM(AG81/AD81*100)</f>
        <v>-53.551968073116299</v>
      </c>
      <c r="AI81" s="118">
        <f t="shared" si="182"/>
        <v>10118.426311213148</v>
      </c>
      <c r="AJ81" s="118">
        <f t="shared" si="182"/>
        <v>0</v>
      </c>
      <c r="AK81" s="118">
        <f t="shared" ref="AK81" si="185">SUM(AK69+AK78)</f>
        <v>10194.27</v>
      </c>
      <c r="AL81" s="118">
        <f t="shared" si="182"/>
        <v>10144.716467556069</v>
      </c>
      <c r="AM81" s="118">
        <f t="shared" si="182"/>
        <v>0</v>
      </c>
      <c r="AN81" s="118">
        <f t="shared" ref="AN81" si="186">SUM(AN69+AN78)</f>
        <v>9755.3799999999992</v>
      </c>
      <c r="AO81" s="118">
        <f t="shared" si="182"/>
        <v>11247.481611751649</v>
      </c>
      <c r="AP81" s="118">
        <f t="shared" si="182"/>
        <v>0</v>
      </c>
      <c r="AQ81" s="118">
        <f t="shared" ref="AQ81" si="187">SUM(AQ69+AQ78)</f>
        <v>9965.4900000000016</v>
      </c>
      <c r="AR81" s="119">
        <f t="shared" si="175"/>
        <v>31510.624390520865</v>
      </c>
      <c r="AS81" s="119">
        <f t="shared" si="175"/>
        <v>0</v>
      </c>
      <c r="AT81" s="119">
        <f t="shared" si="175"/>
        <v>29915.140000000003</v>
      </c>
      <c r="AU81" s="17">
        <f t="shared" si="97"/>
        <v>-31510.624390520865</v>
      </c>
      <c r="AV81" s="17">
        <f t="shared" ref="AV81" si="188">SUM(AU81/AR81*100)</f>
        <v>-100</v>
      </c>
      <c r="AW81" s="119">
        <f t="shared" si="176"/>
        <v>93819.572260600689</v>
      </c>
      <c r="AX81" s="119">
        <f t="shared" si="176"/>
        <v>28941.279999999999</v>
      </c>
      <c r="AY81" s="119">
        <f t="shared" si="176"/>
        <v>87924.99</v>
      </c>
      <c r="AZ81" s="17">
        <f t="shared" si="101"/>
        <v>-64878.29226060069</v>
      </c>
      <c r="BA81" s="17">
        <f t="shared" ref="BA81" si="189">SUM(AZ81/AW81*100)</f>
        <v>-69.152193617329232</v>
      </c>
      <c r="BB81" s="118">
        <f t="shared" si="182"/>
        <v>10598.50854568425</v>
      </c>
      <c r="BC81" s="118">
        <f t="shared" si="182"/>
        <v>0</v>
      </c>
      <c r="BD81" s="22">
        <f t="shared" ref="BD81" si="190">SUM(BD69+BD78)</f>
        <v>9642.7799999999988</v>
      </c>
      <c r="BE81" s="22">
        <f t="shared" si="182"/>
        <v>10704.337126557302</v>
      </c>
      <c r="BF81" s="118">
        <f t="shared" si="182"/>
        <v>0</v>
      </c>
      <c r="BG81" s="22">
        <f t="shared" ref="BG81" si="191">SUM(BG69+BG78)</f>
        <v>10765.09</v>
      </c>
      <c r="BH81" s="22">
        <f t="shared" si="182"/>
        <v>11741.838549566855</v>
      </c>
      <c r="BI81" s="118">
        <f t="shared" si="182"/>
        <v>0</v>
      </c>
      <c r="BJ81" s="22">
        <f t="shared" ref="BJ81" si="192">SUM(BJ69+BJ78)</f>
        <v>10248.76</v>
      </c>
      <c r="BK81" s="69">
        <f t="shared" si="180"/>
        <v>33044.684221808406</v>
      </c>
      <c r="BL81" s="69">
        <f t="shared" si="180"/>
        <v>0</v>
      </c>
      <c r="BM81" s="69">
        <f t="shared" si="180"/>
        <v>30656.629999999997</v>
      </c>
      <c r="BN81" s="90">
        <f t="shared" si="104"/>
        <v>-33044.684221808406</v>
      </c>
      <c r="BO81" s="90">
        <f t="shared" ref="BO81" si="193">SUM(BN81/BK81*100)</f>
        <v>-100</v>
      </c>
      <c r="BP81" s="69">
        <f t="shared" si="181"/>
        <v>126864.2564824091</v>
      </c>
      <c r="BQ81" s="69">
        <f t="shared" si="181"/>
        <v>28941.279999999999</v>
      </c>
      <c r="BR81" s="69">
        <f t="shared" si="181"/>
        <v>118581.62</v>
      </c>
      <c r="BS81" s="90">
        <f t="shared" si="108"/>
        <v>-97922.976482409096</v>
      </c>
      <c r="BT81" s="90">
        <f t="shared" ref="BT81" si="194">SUM(BS81/BP81*100)</f>
        <v>-77.187207175243273</v>
      </c>
      <c r="BU81" s="84"/>
      <c r="BV81" s="84"/>
      <c r="BW81" s="84"/>
      <c r="BX81" s="84"/>
    </row>
    <row r="82" spans="1:76" ht="18.75">
      <c r="A82" s="82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126"/>
      <c r="AJ82" s="126"/>
      <c r="AK82" s="126"/>
      <c r="AL82" s="126"/>
      <c r="AM82" s="126"/>
      <c r="AN82" s="126"/>
      <c r="AO82" s="126"/>
      <c r="AP82" s="126"/>
      <c r="AQ82" s="126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126"/>
      <c r="BC82" s="126"/>
      <c r="BD82" s="126"/>
      <c r="BE82" s="126"/>
      <c r="BF82" s="126"/>
      <c r="BG82" s="126"/>
      <c r="BH82" s="126"/>
      <c r="BI82" s="126"/>
      <c r="BJ82" s="126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</row>
    <row r="83" spans="1:76" ht="18.75">
      <c r="A83" s="82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126"/>
      <c r="AJ83" s="126"/>
      <c r="AK83" s="126"/>
      <c r="AL83" s="126"/>
      <c r="AM83" s="126"/>
      <c r="AN83" s="126"/>
      <c r="AO83" s="126"/>
      <c r="AP83" s="126"/>
      <c r="AQ83" s="126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126"/>
      <c r="BC83" s="126"/>
      <c r="BD83" s="126"/>
      <c r="BE83" s="126"/>
      <c r="BF83" s="126"/>
      <c r="BG83" s="126"/>
      <c r="BH83" s="126"/>
      <c r="BI83" s="126"/>
      <c r="BJ83" s="126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</row>
    <row r="84" spans="1:76" ht="18.75">
      <c r="A84" s="82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126"/>
      <c r="AJ84" s="126"/>
      <c r="AK84" s="126"/>
      <c r="AL84" s="126"/>
      <c r="AM84" s="126"/>
      <c r="AN84" s="126"/>
      <c r="AO84" s="126"/>
      <c r="AP84" s="126"/>
      <c r="AQ84" s="126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126"/>
      <c r="BC84" s="126"/>
      <c r="BD84" s="126"/>
      <c r="BE84" s="126"/>
      <c r="BF84" s="126"/>
      <c r="BG84" s="126"/>
      <c r="BH84" s="126"/>
      <c r="BI84" s="126"/>
      <c r="BJ84" s="126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</row>
    <row r="85" spans="1:76" ht="18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126"/>
      <c r="AJ85" s="126"/>
      <c r="AK85" s="126"/>
      <c r="AL85" s="126"/>
      <c r="AM85" s="126"/>
      <c r="AN85" s="126"/>
      <c r="AO85" s="126"/>
      <c r="AP85" s="126"/>
      <c r="AQ85" s="126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126"/>
      <c r="BC85" s="126"/>
      <c r="BD85" s="126"/>
      <c r="BE85" s="126"/>
      <c r="BF85" s="126"/>
      <c r="BG85" s="126"/>
      <c r="BH85" s="126"/>
      <c r="BI85" s="126"/>
      <c r="BJ85" s="126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</row>
    <row r="86" spans="1:76" ht="18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126"/>
      <c r="AJ86" s="126"/>
      <c r="AK86" s="126"/>
      <c r="AL86" s="126"/>
      <c r="AM86" s="126"/>
      <c r="AN86" s="126"/>
      <c r="AO86" s="126"/>
      <c r="AP86" s="126"/>
      <c r="AQ86" s="126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126"/>
      <c r="BC86" s="126"/>
      <c r="BD86" s="126"/>
      <c r="BE86" s="126"/>
      <c r="BF86" s="126"/>
      <c r="BG86" s="126"/>
      <c r="BH86" s="126"/>
      <c r="BI86" s="126"/>
      <c r="BJ86" s="126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</row>
    <row r="87" spans="1:76" ht="18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126"/>
      <c r="AJ87" s="126"/>
      <c r="AK87" s="126"/>
      <c r="AL87" s="126"/>
      <c r="AM87" s="126"/>
      <c r="AN87" s="126"/>
      <c r="AO87" s="126"/>
      <c r="AP87" s="126"/>
      <c r="AQ87" s="126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126"/>
      <c r="BC87" s="126"/>
      <c r="BD87" s="126"/>
      <c r="BE87" s="126"/>
      <c r="BF87" s="126"/>
      <c r="BG87" s="126"/>
      <c r="BH87" s="126"/>
      <c r="BI87" s="126"/>
      <c r="BJ87" s="126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</row>
    <row r="88" spans="1:76" ht="18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126"/>
      <c r="AJ88" s="126"/>
      <c r="AK88" s="126"/>
      <c r="AL88" s="126"/>
      <c r="AM88" s="126"/>
      <c r="AN88" s="126"/>
      <c r="AO88" s="126"/>
      <c r="AP88" s="126"/>
      <c r="AQ88" s="126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126"/>
      <c r="BC88" s="126"/>
      <c r="BD88" s="126"/>
      <c r="BE88" s="126"/>
      <c r="BF88" s="126"/>
      <c r="BG88" s="126"/>
      <c r="BH88" s="126"/>
      <c r="BI88" s="126"/>
      <c r="BJ88" s="126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</row>
    <row r="89" spans="1:76" ht="18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126"/>
      <c r="AJ89" s="126"/>
      <c r="AK89" s="126"/>
      <c r="AL89" s="126"/>
      <c r="AM89" s="126"/>
      <c r="AN89" s="126"/>
      <c r="AO89" s="126"/>
      <c r="AP89" s="126"/>
      <c r="AQ89" s="126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126"/>
      <c r="BC89" s="126"/>
      <c r="BD89" s="126"/>
      <c r="BE89" s="126"/>
      <c r="BF89" s="126"/>
      <c r="BG89" s="126"/>
      <c r="BH89" s="126"/>
      <c r="BI89" s="126"/>
      <c r="BJ89" s="126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</row>
    <row r="90" spans="1:76">
      <c r="AI90" s="78"/>
      <c r="AJ90" s="78"/>
      <c r="AK90" s="78"/>
      <c r="AL90" s="78"/>
      <c r="AM90" s="78"/>
      <c r="AN90" s="78"/>
      <c r="AO90" s="78"/>
      <c r="AP90" s="78"/>
      <c r="AQ90" s="78"/>
      <c r="BB90" s="78"/>
      <c r="BC90" s="78"/>
      <c r="BD90" s="78"/>
      <c r="BE90" s="78"/>
      <c r="BF90" s="78"/>
      <c r="BG90" s="78"/>
      <c r="BH90" s="78"/>
      <c r="BI90" s="78"/>
      <c r="BJ90" s="78"/>
    </row>
    <row r="91" spans="1:76">
      <c r="AI91" s="78"/>
      <c r="AJ91" s="78"/>
      <c r="AK91" s="78"/>
      <c r="AL91" s="78"/>
      <c r="AM91" s="78"/>
      <c r="AN91" s="78"/>
      <c r="AO91" s="78"/>
      <c r="AP91" s="78"/>
      <c r="AQ91" s="78"/>
      <c r="BB91" s="78"/>
      <c r="BC91" s="78"/>
      <c r="BD91" s="78"/>
      <c r="BE91" s="78"/>
      <c r="BF91" s="78"/>
      <c r="BG91" s="78"/>
      <c r="BH91" s="78"/>
      <c r="BI91" s="78"/>
      <c r="BJ91" s="78"/>
    </row>
    <row r="92" spans="1:76">
      <c r="BB92" s="78"/>
      <c r="BC92" s="78"/>
      <c r="BD92" s="78"/>
      <c r="BE92" s="78"/>
      <c r="BF92" s="78"/>
      <c r="BG92" s="78"/>
      <c r="BH92" s="78"/>
      <c r="BI92" s="78"/>
      <c r="BJ92" s="78"/>
    </row>
  </sheetData>
  <sheetProtection formatCells="0" formatColumns="0" formatRows="0" insertColumns="0" insertRows="0" insertHyperlinks="0" deleteColumns="0" deleteRows="0" sort="0" autoFilter="0" pivotTables="0"/>
  <mergeCells count="252">
    <mergeCell ref="A5:A7"/>
    <mergeCell ref="B5:D5"/>
    <mergeCell ref="E5:G5"/>
    <mergeCell ref="H5:J5"/>
    <mergeCell ref="K5:O5"/>
    <mergeCell ref="P5:R5"/>
    <mergeCell ref="J6:J7"/>
    <mergeCell ref="K6:K7"/>
    <mergeCell ref="L6:L7"/>
    <mergeCell ref="M6:M7"/>
    <mergeCell ref="BK5:BO5"/>
    <mergeCell ref="BP5:BT5"/>
    <mergeCell ref="B6:B7"/>
    <mergeCell ref="C6:C7"/>
    <mergeCell ref="D6:D7"/>
    <mergeCell ref="E6:E7"/>
    <mergeCell ref="F6:F7"/>
    <mergeCell ref="G6:G7"/>
    <mergeCell ref="H6:H7"/>
    <mergeCell ref="I6:I7"/>
    <mergeCell ref="AO5:AQ5"/>
    <mergeCell ref="AR5:AV5"/>
    <mergeCell ref="AW5:BA5"/>
    <mergeCell ref="BB5:BD5"/>
    <mergeCell ref="BE5:BG5"/>
    <mergeCell ref="BH5:BJ5"/>
    <mergeCell ref="S5:U5"/>
    <mergeCell ref="V5:X5"/>
    <mergeCell ref="Y5:AC5"/>
    <mergeCell ref="AD5:AH5"/>
    <mergeCell ref="AI5:AK5"/>
    <mergeCell ref="AL5:AN5"/>
    <mergeCell ref="U6:U7"/>
    <mergeCell ref="V6:V7"/>
    <mergeCell ref="W6:W7"/>
    <mergeCell ref="X6:X7"/>
    <mergeCell ref="Y6:Y7"/>
    <mergeCell ref="Z6:Z7"/>
    <mergeCell ref="N6:O6"/>
    <mergeCell ref="P6:P7"/>
    <mergeCell ref="Q6:Q7"/>
    <mergeCell ref="R6:R7"/>
    <mergeCell ref="S6:S7"/>
    <mergeCell ref="T6:T7"/>
    <mergeCell ref="AI6:AI7"/>
    <mergeCell ref="AJ6:AJ7"/>
    <mergeCell ref="AK6:AK7"/>
    <mergeCell ref="AL6:AL7"/>
    <mergeCell ref="AM6:AM7"/>
    <mergeCell ref="AN6:AN7"/>
    <mergeCell ref="AA6:AA7"/>
    <mergeCell ref="AB6:AC6"/>
    <mergeCell ref="AD6:AD7"/>
    <mergeCell ref="AE6:AE7"/>
    <mergeCell ref="AF6:AF7"/>
    <mergeCell ref="AG6:AH6"/>
    <mergeCell ref="BG6:BG7"/>
    <mergeCell ref="BH6:BH7"/>
    <mergeCell ref="AU6:AV6"/>
    <mergeCell ref="AW6:AW7"/>
    <mergeCell ref="AX6:AX7"/>
    <mergeCell ref="AY6:AY7"/>
    <mergeCell ref="AZ6:BA6"/>
    <mergeCell ref="BB6:BB7"/>
    <mergeCell ref="AO6:AO7"/>
    <mergeCell ref="AP6:AP7"/>
    <mergeCell ref="AQ6:AQ7"/>
    <mergeCell ref="AR6:AR7"/>
    <mergeCell ref="AS6:AS7"/>
    <mergeCell ref="AT6:AT7"/>
    <mergeCell ref="Y22:AC22"/>
    <mergeCell ref="AD22:AH22"/>
    <mergeCell ref="AI22:AK22"/>
    <mergeCell ref="AL22:AN22"/>
    <mergeCell ref="BP6:BP7"/>
    <mergeCell ref="BQ6:BQ7"/>
    <mergeCell ref="BR6:BR7"/>
    <mergeCell ref="BS6:BT6"/>
    <mergeCell ref="A22:A24"/>
    <mergeCell ref="B22:D22"/>
    <mergeCell ref="E22:G22"/>
    <mergeCell ref="H22:J22"/>
    <mergeCell ref="K22:O22"/>
    <mergeCell ref="P22:R22"/>
    <mergeCell ref="BI6:BI7"/>
    <mergeCell ref="BJ6:BJ7"/>
    <mergeCell ref="BK6:BK7"/>
    <mergeCell ref="BL6:BL7"/>
    <mergeCell ref="BM6:BM7"/>
    <mergeCell ref="BN6:BO6"/>
    <mergeCell ref="BC6:BC7"/>
    <mergeCell ref="BD6:BD7"/>
    <mergeCell ref="BE6:BE7"/>
    <mergeCell ref="BF6:BF7"/>
    <mergeCell ref="J23:J24"/>
    <mergeCell ref="K23:K24"/>
    <mergeCell ref="L23:L24"/>
    <mergeCell ref="M23:M24"/>
    <mergeCell ref="N23:O23"/>
    <mergeCell ref="P23:P24"/>
    <mergeCell ref="BK22:BO22"/>
    <mergeCell ref="BP22:BT22"/>
    <mergeCell ref="B23:B24"/>
    <mergeCell ref="C23:C24"/>
    <mergeCell ref="D23:D24"/>
    <mergeCell ref="E23:E24"/>
    <mergeCell ref="F23:F24"/>
    <mergeCell ref="G23:G24"/>
    <mergeCell ref="H23:H24"/>
    <mergeCell ref="I23:I24"/>
    <mergeCell ref="AO22:AQ22"/>
    <mergeCell ref="AR22:AV22"/>
    <mergeCell ref="AW22:BA22"/>
    <mergeCell ref="BB22:BD22"/>
    <mergeCell ref="BE22:BG22"/>
    <mergeCell ref="BH22:BJ22"/>
    <mergeCell ref="S22:U22"/>
    <mergeCell ref="V22:X22"/>
    <mergeCell ref="W23:W24"/>
    <mergeCell ref="X23:X24"/>
    <mergeCell ref="Y23:Y24"/>
    <mergeCell ref="Z23:Z24"/>
    <mergeCell ref="AA23:AA24"/>
    <mergeCell ref="AB23:AC23"/>
    <mergeCell ref="Q23:Q24"/>
    <mergeCell ref="R23:R24"/>
    <mergeCell ref="S23:S24"/>
    <mergeCell ref="T23:T24"/>
    <mergeCell ref="U23:U24"/>
    <mergeCell ref="V23:V24"/>
    <mergeCell ref="AK23:AK24"/>
    <mergeCell ref="AL23:AL24"/>
    <mergeCell ref="AM23:AM24"/>
    <mergeCell ref="AN23:AN24"/>
    <mergeCell ref="AO23:AO24"/>
    <mergeCell ref="AP23:AP24"/>
    <mergeCell ref="AD23:AD24"/>
    <mergeCell ref="AE23:AE24"/>
    <mergeCell ref="AF23:AF24"/>
    <mergeCell ref="AG23:AH23"/>
    <mergeCell ref="AI23:AI24"/>
    <mergeCell ref="AJ23:AJ24"/>
    <mergeCell ref="AZ23:BA23"/>
    <mergeCell ref="BB23:BB24"/>
    <mergeCell ref="BC23:BC24"/>
    <mergeCell ref="BD23:BD24"/>
    <mergeCell ref="AQ23:AQ24"/>
    <mergeCell ref="AR23:AR24"/>
    <mergeCell ref="AS23:AS24"/>
    <mergeCell ref="AT23:AT24"/>
    <mergeCell ref="AU23:AV23"/>
    <mergeCell ref="AW23:AW24"/>
    <mergeCell ref="BR23:BR24"/>
    <mergeCell ref="BS23:BT23"/>
    <mergeCell ref="A36:A38"/>
    <mergeCell ref="B36:D36"/>
    <mergeCell ref="E36:G36"/>
    <mergeCell ref="H36:J36"/>
    <mergeCell ref="K36:O36"/>
    <mergeCell ref="P36:R36"/>
    <mergeCell ref="S36:U36"/>
    <mergeCell ref="V36:X36"/>
    <mergeCell ref="BK23:BK24"/>
    <mergeCell ref="BL23:BL24"/>
    <mergeCell ref="BM23:BM24"/>
    <mergeCell ref="BN23:BO23"/>
    <mergeCell ref="BP23:BP24"/>
    <mergeCell ref="BQ23:BQ24"/>
    <mergeCell ref="BE23:BE24"/>
    <mergeCell ref="BF23:BF24"/>
    <mergeCell ref="BG23:BG24"/>
    <mergeCell ref="BH23:BH24"/>
    <mergeCell ref="BI23:BI24"/>
    <mergeCell ref="BJ23:BJ24"/>
    <mergeCell ref="AX23:AX24"/>
    <mergeCell ref="AY23:AY24"/>
    <mergeCell ref="BH36:BJ36"/>
    <mergeCell ref="BK36:BO36"/>
    <mergeCell ref="BP36:BT36"/>
    <mergeCell ref="Y36:AC36"/>
    <mergeCell ref="AD36:AH36"/>
    <mergeCell ref="AI36:AK36"/>
    <mergeCell ref="AL36:AN36"/>
    <mergeCell ref="AO36:AQ36"/>
    <mergeCell ref="AR36:AV36"/>
    <mergeCell ref="B37:B38"/>
    <mergeCell ref="C37:C38"/>
    <mergeCell ref="D37:D38"/>
    <mergeCell ref="E37:E38"/>
    <mergeCell ref="F37:F38"/>
    <mergeCell ref="G37:G38"/>
    <mergeCell ref="AW36:BA36"/>
    <mergeCell ref="BB36:BD36"/>
    <mergeCell ref="BE36:BG36"/>
    <mergeCell ref="N37:O37"/>
    <mergeCell ref="P37:P38"/>
    <mergeCell ref="Q37:Q38"/>
    <mergeCell ref="R37:R38"/>
    <mergeCell ref="S37:S38"/>
    <mergeCell ref="T37:T38"/>
    <mergeCell ref="H37:H38"/>
    <mergeCell ref="I37:I38"/>
    <mergeCell ref="J37:J38"/>
    <mergeCell ref="K37:K38"/>
    <mergeCell ref="L37:L38"/>
    <mergeCell ref="M37:M38"/>
    <mergeCell ref="AA37:AA38"/>
    <mergeCell ref="AB37:AC37"/>
    <mergeCell ref="AD37:AD38"/>
    <mergeCell ref="AE37:AE38"/>
    <mergeCell ref="AF37:AF38"/>
    <mergeCell ref="AG37:AH37"/>
    <mergeCell ref="U37:U38"/>
    <mergeCell ref="V37:V38"/>
    <mergeCell ref="W37:W38"/>
    <mergeCell ref="X37:X38"/>
    <mergeCell ref="Y37:Y38"/>
    <mergeCell ref="Z37:Z38"/>
    <mergeCell ref="AO37:AO38"/>
    <mergeCell ref="AP37:AP38"/>
    <mergeCell ref="AQ37:AQ38"/>
    <mergeCell ref="AR37:AR38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BC37:BC38"/>
    <mergeCell ref="BD37:BD38"/>
    <mergeCell ref="BE37:BE38"/>
    <mergeCell ref="BF37:BF38"/>
    <mergeCell ref="BG37:BG38"/>
    <mergeCell ref="BH37:BH38"/>
    <mergeCell ref="AU37:AV37"/>
    <mergeCell ref="AW37:AW38"/>
    <mergeCell ref="AX37:AX38"/>
    <mergeCell ref="AY37:AY38"/>
    <mergeCell ref="AZ37:BA37"/>
    <mergeCell ref="BB37:BB38"/>
    <mergeCell ref="BP37:BP38"/>
    <mergeCell ref="BQ37:BQ38"/>
    <mergeCell ref="BR37:BR38"/>
    <mergeCell ref="BS37:BT37"/>
    <mergeCell ref="BI37:BI38"/>
    <mergeCell ref="BJ37:BJ38"/>
    <mergeCell ref="BK37:BK38"/>
    <mergeCell ref="BL37:BL38"/>
    <mergeCell ref="BM37:BM38"/>
    <mergeCell ref="BN37:BO37"/>
  </mergeCells>
  <printOptions horizontalCentered="1"/>
  <pageMargins left="0.39370078740157483" right="0" top="0.59055118110236227" bottom="0.55118110236220474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BV427"/>
  <sheetViews>
    <sheetView tabSelected="1" zoomScale="80" zoomScaleNormal="80" zoomScalePageLayoutView="90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A71" sqref="A71:A73"/>
    </sheetView>
  </sheetViews>
  <sheetFormatPr defaultRowHeight="12.75"/>
  <cols>
    <col min="1" max="1" width="57" style="2" customWidth="1"/>
    <col min="2" max="10" width="12.7109375" style="2" hidden="1" customWidth="1"/>
    <col min="11" max="13" width="12.7109375" style="2" customWidth="1"/>
    <col min="14" max="14" width="12.140625" style="2" customWidth="1"/>
    <col min="15" max="15" width="11.5703125" style="2" customWidth="1"/>
    <col min="16" max="27" width="12.7109375" style="2" hidden="1" customWidth="1"/>
    <col min="28" max="28" width="11.140625" style="2" hidden="1" customWidth="1"/>
    <col min="29" max="29" width="12" style="2" hidden="1" customWidth="1"/>
    <col min="30" max="33" width="12.7109375" style="2" hidden="1" customWidth="1"/>
    <col min="34" max="34" width="12" style="2" hidden="1" customWidth="1"/>
    <col min="35" max="46" width="12.7109375" style="2" hidden="1" customWidth="1"/>
    <col min="47" max="48" width="10.7109375" style="2" hidden="1" customWidth="1"/>
    <col min="49" max="49" width="12.7109375" style="2" hidden="1" customWidth="1"/>
    <col min="50" max="50" width="13.140625" style="2" hidden="1" customWidth="1"/>
    <col min="51" max="51" width="12.7109375" style="2" hidden="1" customWidth="1"/>
    <col min="52" max="53" width="10.7109375" style="2" hidden="1" customWidth="1"/>
    <col min="54" max="65" width="12.7109375" style="2" hidden="1" customWidth="1"/>
    <col min="66" max="66" width="11.140625" style="2" hidden="1" customWidth="1"/>
    <col min="67" max="67" width="10.7109375" style="2" hidden="1" customWidth="1"/>
    <col min="68" max="69" width="14.28515625" style="2" hidden="1" customWidth="1"/>
    <col min="70" max="70" width="12.7109375" style="2" hidden="1" customWidth="1"/>
    <col min="71" max="71" width="11.140625" style="2" hidden="1" customWidth="1"/>
    <col min="72" max="72" width="10.7109375" style="2" hidden="1" customWidth="1"/>
    <col min="73" max="16384" width="9.140625" style="2"/>
  </cols>
  <sheetData>
    <row r="1" spans="1:72" ht="23.25">
      <c r="A1" s="1" t="s">
        <v>0</v>
      </c>
      <c r="T1" s="3"/>
    </row>
    <row r="2" spans="1:72" ht="23.25">
      <c r="A2" s="1" t="s">
        <v>1</v>
      </c>
      <c r="T2" s="3"/>
    </row>
    <row r="3" spans="1:72" ht="23.25">
      <c r="T3" s="3"/>
    </row>
    <row r="4" spans="1:72" ht="18.75" customHeight="1">
      <c r="A4" s="4" t="s">
        <v>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8"/>
      <c r="BQ4" s="8"/>
      <c r="BR4" s="7"/>
      <c r="BS4" s="7"/>
      <c r="BT4" s="9"/>
    </row>
    <row r="5" spans="1:72" ht="19.5" customHeight="1">
      <c r="A5" s="141" t="s">
        <v>3</v>
      </c>
      <c r="B5" s="136" t="s">
        <v>4</v>
      </c>
      <c r="C5" s="137"/>
      <c r="D5" s="137"/>
      <c r="E5" s="136" t="s">
        <v>5</v>
      </c>
      <c r="F5" s="137"/>
      <c r="G5" s="137"/>
      <c r="H5" s="136" t="s">
        <v>6</v>
      </c>
      <c r="I5" s="137"/>
      <c r="J5" s="137"/>
      <c r="K5" s="132" t="s">
        <v>7</v>
      </c>
      <c r="L5" s="133"/>
      <c r="M5" s="133"/>
      <c r="N5" s="134"/>
      <c r="O5" s="135"/>
      <c r="P5" s="136" t="s">
        <v>8</v>
      </c>
      <c r="Q5" s="137"/>
      <c r="R5" s="137"/>
      <c r="S5" s="136" t="s">
        <v>9</v>
      </c>
      <c r="T5" s="137"/>
      <c r="U5" s="137"/>
      <c r="V5" s="136" t="s">
        <v>10</v>
      </c>
      <c r="W5" s="137"/>
      <c r="X5" s="137"/>
      <c r="Y5" s="132" t="s">
        <v>11</v>
      </c>
      <c r="Z5" s="133"/>
      <c r="AA5" s="133"/>
      <c r="AB5" s="134"/>
      <c r="AC5" s="135"/>
      <c r="AD5" s="132" t="s">
        <v>12</v>
      </c>
      <c r="AE5" s="133"/>
      <c r="AF5" s="133"/>
      <c r="AG5" s="134"/>
      <c r="AH5" s="135"/>
      <c r="AI5" s="136" t="s">
        <v>13</v>
      </c>
      <c r="AJ5" s="137"/>
      <c r="AK5" s="137"/>
      <c r="AL5" s="136" t="s">
        <v>14</v>
      </c>
      <c r="AM5" s="137"/>
      <c r="AN5" s="137"/>
      <c r="AO5" s="136" t="s">
        <v>15</v>
      </c>
      <c r="AP5" s="137"/>
      <c r="AQ5" s="137"/>
      <c r="AR5" s="132" t="s">
        <v>16</v>
      </c>
      <c r="AS5" s="133"/>
      <c r="AT5" s="133"/>
      <c r="AU5" s="134"/>
      <c r="AV5" s="135"/>
      <c r="AW5" s="132" t="s">
        <v>17</v>
      </c>
      <c r="AX5" s="133"/>
      <c r="AY5" s="133"/>
      <c r="AZ5" s="134"/>
      <c r="BA5" s="135"/>
      <c r="BB5" s="136" t="s">
        <v>18</v>
      </c>
      <c r="BC5" s="137"/>
      <c r="BD5" s="137"/>
      <c r="BE5" s="136" t="s">
        <v>19</v>
      </c>
      <c r="BF5" s="137"/>
      <c r="BG5" s="137"/>
      <c r="BH5" s="136" t="s">
        <v>20</v>
      </c>
      <c r="BI5" s="137"/>
      <c r="BJ5" s="137"/>
      <c r="BK5" s="132" t="s">
        <v>21</v>
      </c>
      <c r="BL5" s="133"/>
      <c r="BM5" s="133"/>
      <c r="BN5" s="134"/>
      <c r="BO5" s="135"/>
      <c r="BP5" s="138" t="s">
        <v>22</v>
      </c>
      <c r="BQ5" s="139"/>
      <c r="BR5" s="139"/>
      <c r="BS5" s="140"/>
      <c r="BT5" s="140"/>
    </row>
    <row r="6" spans="1:72" ht="19.5" customHeight="1">
      <c r="A6" s="141"/>
      <c r="B6" s="130" t="s">
        <v>23</v>
      </c>
      <c r="C6" s="130" t="s">
        <v>24</v>
      </c>
      <c r="D6" s="130" t="s">
        <v>25</v>
      </c>
      <c r="E6" s="130" t="s">
        <v>23</v>
      </c>
      <c r="F6" s="130" t="s">
        <v>24</v>
      </c>
      <c r="G6" s="130" t="s">
        <v>25</v>
      </c>
      <c r="H6" s="130" t="s">
        <v>23</v>
      </c>
      <c r="I6" s="130" t="s">
        <v>24</v>
      </c>
      <c r="J6" s="130" t="s">
        <v>25</v>
      </c>
      <c r="K6" s="131" t="s">
        <v>23</v>
      </c>
      <c r="L6" s="131" t="s">
        <v>24</v>
      </c>
      <c r="M6" s="131" t="s">
        <v>25</v>
      </c>
      <c r="N6" s="129" t="s">
        <v>26</v>
      </c>
      <c r="O6" s="129"/>
      <c r="P6" s="130" t="s">
        <v>23</v>
      </c>
      <c r="Q6" s="130" t="s">
        <v>24</v>
      </c>
      <c r="R6" s="130" t="s">
        <v>25</v>
      </c>
      <c r="S6" s="130" t="s">
        <v>23</v>
      </c>
      <c r="T6" s="130" t="s">
        <v>24</v>
      </c>
      <c r="U6" s="130" t="s">
        <v>25</v>
      </c>
      <c r="V6" s="130" t="s">
        <v>23</v>
      </c>
      <c r="W6" s="130" t="s">
        <v>24</v>
      </c>
      <c r="X6" s="130" t="s">
        <v>25</v>
      </c>
      <c r="Y6" s="131" t="s">
        <v>23</v>
      </c>
      <c r="Z6" s="131" t="s">
        <v>24</v>
      </c>
      <c r="AA6" s="131" t="s">
        <v>25</v>
      </c>
      <c r="AB6" s="129" t="s">
        <v>26</v>
      </c>
      <c r="AC6" s="129"/>
      <c r="AD6" s="131" t="s">
        <v>23</v>
      </c>
      <c r="AE6" s="131" t="s">
        <v>24</v>
      </c>
      <c r="AF6" s="131" t="s">
        <v>25</v>
      </c>
      <c r="AG6" s="129" t="s">
        <v>26</v>
      </c>
      <c r="AH6" s="129"/>
      <c r="AI6" s="130" t="s">
        <v>23</v>
      </c>
      <c r="AJ6" s="130" t="s">
        <v>24</v>
      </c>
      <c r="AK6" s="130" t="s">
        <v>25</v>
      </c>
      <c r="AL6" s="130" t="s">
        <v>23</v>
      </c>
      <c r="AM6" s="130" t="s">
        <v>24</v>
      </c>
      <c r="AN6" s="130" t="s">
        <v>25</v>
      </c>
      <c r="AO6" s="130" t="s">
        <v>23</v>
      </c>
      <c r="AP6" s="130" t="s">
        <v>24</v>
      </c>
      <c r="AQ6" s="130" t="s">
        <v>25</v>
      </c>
      <c r="AR6" s="131" t="s">
        <v>23</v>
      </c>
      <c r="AS6" s="131" t="s">
        <v>24</v>
      </c>
      <c r="AT6" s="131" t="s">
        <v>25</v>
      </c>
      <c r="AU6" s="129" t="s">
        <v>26</v>
      </c>
      <c r="AV6" s="129"/>
      <c r="AW6" s="131" t="s">
        <v>23</v>
      </c>
      <c r="AX6" s="131" t="s">
        <v>24</v>
      </c>
      <c r="AY6" s="131" t="s">
        <v>25</v>
      </c>
      <c r="AZ6" s="129" t="s">
        <v>26</v>
      </c>
      <c r="BA6" s="129"/>
      <c r="BB6" s="130" t="s">
        <v>23</v>
      </c>
      <c r="BC6" s="130" t="s">
        <v>24</v>
      </c>
      <c r="BD6" s="130" t="s">
        <v>25</v>
      </c>
      <c r="BE6" s="130" t="s">
        <v>23</v>
      </c>
      <c r="BF6" s="130" t="s">
        <v>24</v>
      </c>
      <c r="BG6" s="130" t="s">
        <v>25</v>
      </c>
      <c r="BH6" s="130" t="s">
        <v>23</v>
      </c>
      <c r="BI6" s="130" t="s">
        <v>24</v>
      </c>
      <c r="BJ6" s="130" t="s">
        <v>25</v>
      </c>
      <c r="BK6" s="131" t="s">
        <v>23</v>
      </c>
      <c r="BL6" s="131" t="s">
        <v>24</v>
      </c>
      <c r="BM6" s="131" t="s">
        <v>25</v>
      </c>
      <c r="BN6" s="129" t="s">
        <v>26</v>
      </c>
      <c r="BO6" s="129"/>
      <c r="BP6" s="127" t="s">
        <v>23</v>
      </c>
      <c r="BQ6" s="127" t="s">
        <v>24</v>
      </c>
      <c r="BR6" s="127" t="s">
        <v>25</v>
      </c>
      <c r="BS6" s="129" t="s">
        <v>26</v>
      </c>
      <c r="BT6" s="129"/>
    </row>
    <row r="7" spans="1:72" ht="24.75" customHeight="1">
      <c r="A7" s="141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0" t="s">
        <v>27</v>
      </c>
      <c r="O7" s="10" t="s">
        <v>28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0" t="s">
        <v>27</v>
      </c>
      <c r="AC7" s="10" t="s">
        <v>28</v>
      </c>
      <c r="AD7" s="128"/>
      <c r="AE7" s="128"/>
      <c r="AF7" s="128"/>
      <c r="AG7" s="10" t="s">
        <v>27</v>
      </c>
      <c r="AH7" s="10" t="s">
        <v>28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0" t="s">
        <v>27</v>
      </c>
      <c r="AV7" s="10" t="s">
        <v>28</v>
      </c>
      <c r="AW7" s="128"/>
      <c r="AX7" s="128"/>
      <c r="AY7" s="128"/>
      <c r="AZ7" s="10" t="s">
        <v>27</v>
      </c>
      <c r="BA7" s="10" t="s">
        <v>28</v>
      </c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0" t="s">
        <v>27</v>
      </c>
      <c r="BO7" s="10" t="s">
        <v>28</v>
      </c>
      <c r="BP7" s="128"/>
      <c r="BQ7" s="128"/>
      <c r="BR7" s="128"/>
      <c r="BS7" s="10" t="s">
        <v>27</v>
      </c>
      <c r="BT7" s="10" t="s">
        <v>28</v>
      </c>
    </row>
    <row r="8" spans="1:72" ht="18.75" customHeight="1">
      <c r="A8" s="11" t="s">
        <v>29</v>
      </c>
      <c r="B8" s="12">
        <f>SUM('[18]Произв. прогр. Стоки (СВОД)'!E12)</f>
        <v>349.79415625000001</v>
      </c>
      <c r="C8" s="13">
        <f>SUM('[18]ПОЛНАЯ СЕБЕСТОИМОСТЬ СТОКИ 2017'!C7)</f>
        <v>274.05</v>
      </c>
      <c r="D8" s="14">
        <f>SUM('[19]ФАКТИЧЕСКАЯ СЕБЕСТ. СТОКИ 2016'!$C$8)</f>
        <v>267.07</v>
      </c>
      <c r="E8" s="12">
        <f>SUM('[18]Произв. прогр. Стоки (СВОД)'!F12)</f>
        <v>350.78140625000003</v>
      </c>
      <c r="F8" s="15">
        <f>SUM('[18]ПОЛНАЯ СЕБЕСТОИМОСТЬ СТОКИ 2017'!D7)</f>
        <v>241.64</v>
      </c>
      <c r="G8" s="16">
        <v>262.26</v>
      </c>
      <c r="H8" s="12">
        <f>SUM('[18]Произв. прогр. Стоки (СВОД)'!G12)</f>
        <v>352.06450000000007</v>
      </c>
      <c r="I8" s="15">
        <f>SUM('[18]ПОЛНАЯ СЕБЕСТОИМОСТЬ СТОКИ 2017'!E7)</f>
        <v>365.25</v>
      </c>
      <c r="J8" s="16">
        <v>308.64</v>
      </c>
      <c r="K8" s="17">
        <f t="shared" ref="K8:M12" si="0">SUM(B8+E8+H8)</f>
        <v>1052.6400625000001</v>
      </c>
      <c r="L8" s="18">
        <f t="shared" si="0"/>
        <v>880.94</v>
      </c>
      <c r="M8" s="18">
        <f t="shared" si="0"/>
        <v>837.96999999999991</v>
      </c>
      <c r="N8" s="17">
        <f>SUM(L8-K8)</f>
        <v>-171.70006250000006</v>
      </c>
      <c r="O8" s="17">
        <f>SUM(N8/K8*100)</f>
        <v>-16.311374478016319</v>
      </c>
      <c r="P8" s="12">
        <f>SUM('[18]Произв. прогр. Стоки (СВОД)'!I12)</f>
        <v>347.16806249999996</v>
      </c>
      <c r="Q8" s="15">
        <f>SUM('[18]ПОЛНАЯ СЕБЕСТОИМОСТЬ СТОКИ 2017'!H7)</f>
        <v>0</v>
      </c>
      <c r="R8" s="16">
        <v>665.15</v>
      </c>
      <c r="S8" s="12">
        <f>SUM('[18]Произв. прогр. Стоки (СВОД)'!J12)</f>
        <v>340.61103124999994</v>
      </c>
      <c r="T8" s="15">
        <f>SUM('[18]ПОЛНАЯ СЕБЕСТОИМОСТЬ СТОКИ 2017'!I7)</f>
        <v>0</v>
      </c>
      <c r="U8" s="16">
        <v>360.4</v>
      </c>
      <c r="V8" s="12">
        <f>SUM('[18]Произв. прогр. Стоки (СВОД)'!K12)</f>
        <v>328.56956249999996</v>
      </c>
      <c r="W8" s="15">
        <f>SUM('[18]ПОЛНАЯ СЕБЕСТОИМОСТЬ СТОКИ 2017'!J7)</f>
        <v>0</v>
      </c>
      <c r="X8" s="16">
        <v>294.89999999999998</v>
      </c>
      <c r="Y8" s="17">
        <f t="shared" ref="Y8:AA12" si="1">SUM(P8+S8+V8)</f>
        <v>1016.3486562499999</v>
      </c>
      <c r="Z8" s="18">
        <f t="shared" si="1"/>
        <v>0</v>
      </c>
      <c r="AA8" s="18">
        <f t="shared" si="1"/>
        <v>1320.4499999999998</v>
      </c>
      <c r="AB8" s="17">
        <f>SUM(Z8-Y8)</f>
        <v>-1016.3486562499999</v>
      </c>
      <c r="AC8" s="17">
        <f>SUM(AB8/Y8*100)</f>
        <v>-100</v>
      </c>
      <c r="AD8" s="19">
        <f t="shared" ref="AD8:AF12" si="2">SUM(K8+Y8)</f>
        <v>2068.9887187499999</v>
      </c>
      <c r="AE8" s="19">
        <f t="shared" si="2"/>
        <v>880.94</v>
      </c>
      <c r="AF8" s="19">
        <f t="shared" si="2"/>
        <v>2158.4199999999996</v>
      </c>
      <c r="AG8" s="17">
        <f>SUM(AE8-AD8)</f>
        <v>-1188.0487187499998</v>
      </c>
      <c r="AH8" s="17">
        <f>SUM(AG8/AD8*100)</f>
        <v>-57.421710808929461</v>
      </c>
      <c r="AI8" s="12">
        <f>SUM('[18]Произв. прогр. Стоки (СВОД)'!N12)</f>
        <v>319.22134374999996</v>
      </c>
      <c r="AJ8" s="15">
        <f>SUM('[18]ПОЛНАЯ СЕБЕСТОИМОСТЬ СТОКИ 2017'!P7)</f>
        <v>0</v>
      </c>
      <c r="AK8" s="16">
        <v>340.98</v>
      </c>
      <c r="AL8" s="12">
        <f>SUM('[18]Произв. прогр. Стоки (СВОД)'!O12)</f>
        <v>330.33724999999998</v>
      </c>
      <c r="AM8" s="15">
        <f>SUM('[18]ПОЛНАЯ СЕБЕСТОИМОСТЬ СТОКИ 2017'!Q7)</f>
        <v>0</v>
      </c>
      <c r="AN8" s="16">
        <v>329.31</v>
      </c>
      <c r="AO8" s="12">
        <f>SUM('[18]Произв. прогр. Стоки (СВОД)'!P12)</f>
        <v>344.94668750000005</v>
      </c>
      <c r="AP8" s="15">
        <f>SUM('[18]ПОЛНАЯ СЕБЕСТОИМОСТЬ СТОКИ 2017'!R7)</f>
        <v>0</v>
      </c>
      <c r="AQ8" s="16">
        <v>445.2</v>
      </c>
      <c r="AR8" s="17">
        <f t="shared" ref="AR8:AT12" si="3">SUM(AI8+AL8+AO8)</f>
        <v>994.50528125000005</v>
      </c>
      <c r="AS8" s="18">
        <f t="shared" si="3"/>
        <v>0</v>
      </c>
      <c r="AT8" s="18">
        <f t="shared" si="3"/>
        <v>1115.49</v>
      </c>
      <c r="AU8" s="17">
        <f>SUM(AS8-AR8)</f>
        <v>-994.50528125000005</v>
      </c>
      <c r="AV8" s="17">
        <f>SUM(AU8/AR8*100)</f>
        <v>-100</v>
      </c>
      <c r="AW8" s="19">
        <f t="shared" ref="AW8:AY12" si="4">SUM(AD8+AR8)</f>
        <v>3063.4939999999997</v>
      </c>
      <c r="AX8" s="19">
        <f t="shared" si="4"/>
        <v>880.94</v>
      </c>
      <c r="AY8" s="19">
        <f t="shared" si="4"/>
        <v>3273.91</v>
      </c>
      <c r="AZ8" s="17">
        <f>SUM(AX8-AW8)</f>
        <v>-2182.5539999999996</v>
      </c>
      <c r="BA8" s="17">
        <f>SUM(AZ8/AW8*100)</f>
        <v>-71.243945638542129</v>
      </c>
      <c r="BB8" s="12">
        <f>SUM('[18]Произв. прогр. Стоки (СВОД)'!S12)</f>
        <v>352.06450000000007</v>
      </c>
      <c r="BC8" s="15">
        <f>SUM('[18]ПОЛНАЯ СЕБЕСТОИМОСТЬ СТОКИ 2017'!X7)</f>
        <v>0</v>
      </c>
      <c r="BD8" s="16">
        <v>411.39</v>
      </c>
      <c r="BE8" s="12">
        <f>SUM('[18]Произв. прогр. Стоки (СВОД)'!T12)</f>
        <v>352.06450000000007</v>
      </c>
      <c r="BF8" s="15">
        <f>SUM('[18]ПОЛНАЯ СЕБЕСТОИМОСТЬ СТОКИ 2017'!Y7)</f>
        <v>0</v>
      </c>
      <c r="BG8" s="16">
        <v>269.77</v>
      </c>
      <c r="BH8" s="12">
        <f>SUM('[18]Произв. прогр. Стоки (СВОД)'!U12)</f>
        <v>352.06450000000007</v>
      </c>
      <c r="BI8" s="15">
        <f>SUM('[18]ПОЛНАЯ СЕБЕСТОИМОСТЬ СТОКИ 2017'!Z7)</f>
        <v>0</v>
      </c>
      <c r="BJ8" s="16">
        <v>257.3</v>
      </c>
      <c r="BK8" s="17">
        <f t="shared" ref="BK8:BM12" si="5">SUM(BB8+BE8+BH8)</f>
        <v>1056.1935000000003</v>
      </c>
      <c r="BL8" s="18">
        <f t="shared" si="5"/>
        <v>0</v>
      </c>
      <c r="BM8" s="18">
        <f t="shared" si="5"/>
        <v>938.46</v>
      </c>
      <c r="BN8" s="17">
        <f>SUM(BL8-BK8)</f>
        <v>-1056.1935000000003</v>
      </c>
      <c r="BO8" s="17">
        <f>SUM(BN8/BK8*100)</f>
        <v>-100</v>
      </c>
      <c r="BP8" s="20">
        <f t="shared" ref="BP8:BR9" si="6">SUM(AW8+BK8)</f>
        <v>4119.6875</v>
      </c>
      <c r="BQ8" s="20">
        <f t="shared" si="6"/>
        <v>880.94</v>
      </c>
      <c r="BR8" s="20">
        <f t="shared" si="6"/>
        <v>4212.37</v>
      </c>
      <c r="BS8" s="17">
        <f>SUM(BQ8-BP8)</f>
        <v>-3238.7474999999999</v>
      </c>
      <c r="BT8" s="17">
        <f>SUM(BS8/BP8*100)</f>
        <v>-78.616339224759159</v>
      </c>
    </row>
    <row r="9" spans="1:72" ht="18.75" customHeight="1">
      <c r="A9" s="21" t="s">
        <v>30</v>
      </c>
      <c r="B9" s="12">
        <f>SUM('[18]Произв. прогр. Стоки (СВОД)'!E13)</f>
        <v>279.83532500000001</v>
      </c>
      <c r="C9" s="13">
        <f>SUM('[18]ПОЛНАЯ СЕБЕСТОИМОСТЬ СТОКИ 2017'!C8)</f>
        <v>257.02000000000004</v>
      </c>
      <c r="D9" s="22">
        <f>SUM(D10:D12)</f>
        <v>271.95</v>
      </c>
      <c r="E9" s="12">
        <f>SUM('[18]Произв. прогр. Стоки (СВОД)'!F13)</f>
        <v>280.62512500000003</v>
      </c>
      <c r="F9" s="15">
        <f>SUM('[18]ПОЛНАЯ СЕБЕСТОИМОСТЬ СТОКИ 2017'!D8)</f>
        <v>271.67999999999995</v>
      </c>
      <c r="G9" s="22">
        <f>SUM(G10:G12)</f>
        <v>268.63</v>
      </c>
      <c r="H9" s="12">
        <f>SUM('[18]Произв. прогр. Стоки (СВОД)'!G13)</f>
        <v>281.65160000000003</v>
      </c>
      <c r="I9" s="15">
        <f>SUM('[18]ПОЛНАЯ СЕБЕСТОИМОСТЬ СТОКИ 2017'!E8)</f>
        <v>261.83000000000004</v>
      </c>
      <c r="J9" s="22">
        <f>SUM(J10:J12)</f>
        <v>268.42</v>
      </c>
      <c r="K9" s="23">
        <f t="shared" si="0"/>
        <v>842.11205000000007</v>
      </c>
      <c r="L9" s="23">
        <f t="shared" si="0"/>
        <v>790.53000000000009</v>
      </c>
      <c r="M9" s="23">
        <f t="shared" si="0"/>
        <v>809</v>
      </c>
      <c r="N9" s="17">
        <f t="shared" ref="N9:N12" si="7">SUM(L9-K9)</f>
        <v>-51.582049999999981</v>
      </c>
      <c r="O9" s="17">
        <f t="shared" ref="O9:O12" si="8">SUM(N9/K9*100)</f>
        <v>-6.125319071256607</v>
      </c>
      <c r="P9" s="12">
        <f>SUM('[18]Произв. прогр. Стоки (СВОД)'!I13)</f>
        <v>277.73444999999998</v>
      </c>
      <c r="Q9" s="15">
        <f>SUM('[18]ПОЛНАЯ СЕБЕСТОИМОСТЬ СТОКИ 2017'!H8)</f>
        <v>285.02999999999997</v>
      </c>
      <c r="R9" s="22">
        <f>SUM(R10:R12)</f>
        <v>262.69</v>
      </c>
      <c r="S9" s="12">
        <f>SUM('[18]Произв. прогр. Стоки (СВОД)'!J13)</f>
        <v>272.48882499999996</v>
      </c>
      <c r="T9" s="15">
        <f>SUM('[18]ПОЛНАЯ СЕБЕСТОИМОСТЬ СТОКИ 2017'!I8)</f>
        <v>0</v>
      </c>
      <c r="U9" s="22">
        <f>SUM(U10:U12)</f>
        <v>252.23000000000002</v>
      </c>
      <c r="V9" s="12">
        <f>SUM('[18]Произв. прогр. Стоки (СВОД)'!K13)</f>
        <v>262.85564999999997</v>
      </c>
      <c r="W9" s="15">
        <f>SUM('[18]ПОЛНАЯ СЕБЕСТОИМОСТЬ СТОКИ 2017'!J8)</f>
        <v>0</v>
      </c>
      <c r="X9" s="22">
        <f>SUM(X10:X12)</f>
        <v>253.79000000000002</v>
      </c>
      <c r="Y9" s="23">
        <f t="shared" si="1"/>
        <v>813.07892499999991</v>
      </c>
      <c r="Z9" s="23">
        <f t="shared" si="1"/>
        <v>285.02999999999997</v>
      </c>
      <c r="AA9" s="23">
        <f t="shared" si="1"/>
        <v>768.71</v>
      </c>
      <c r="AB9" s="17">
        <f t="shared" ref="AB9:AB12" si="9">SUM(Z9-Y9)</f>
        <v>-528.04892499999994</v>
      </c>
      <c r="AC9" s="17">
        <f t="shared" ref="AC9:AC12" si="10">SUM(AB9/Y9*100)</f>
        <v>-64.944362566032567</v>
      </c>
      <c r="AD9" s="23">
        <f t="shared" si="2"/>
        <v>1655.190975</v>
      </c>
      <c r="AE9" s="23">
        <f t="shared" si="2"/>
        <v>1075.56</v>
      </c>
      <c r="AF9" s="23">
        <f t="shared" si="2"/>
        <v>1577.71</v>
      </c>
      <c r="AG9" s="17">
        <f t="shared" ref="AG9:AG12" si="11">SUM(AE9-AD9)</f>
        <v>-579.63097500000003</v>
      </c>
      <c r="AH9" s="17">
        <f t="shared" ref="AH9:AH12" si="12">SUM(AG9/AD9*100)</f>
        <v>-35.018978701234161</v>
      </c>
      <c r="AI9" s="12">
        <f>SUM('[18]Произв. прогр. Стоки (СВОД)'!N13)</f>
        <v>255.37707499999999</v>
      </c>
      <c r="AJ9" s="15">
        <f>SUM('[18]ПОЛНАЯ СЕБЕСТОИМОСТЬ СТОКИ 2017'!P8)</f>
        <v>0</v>
      </c>
      <c r="AK9" s="22">
        <f>SUM(AK10:AK12)</f>
        <v>223.93</v>
      </c>
      <c r="AL9" s="12">
        <f>SUM('[18]Произв. прогр. Стоки (СВОД)'!O13)</f>
        <v>264.26979999999998</v>
      </c>
      <c r="AM9" s="15">
        <f>SUM('[18]ПОЛНАЯ СЕБЕСТОИМОСТЬ СТОКИ 2017'!Q8)</f>
        <v>0</v>
      </c>
      <c r="AN9" s="22">
        <f>SUM(AN10:AN12)</f>
        <v>245.09</v>
      </c>
      <c r="AO9" s="12">
        <f>SUM('[18]Произв. прогр. Стоки (СВОД)'!P13)</f>
        <v>275.95735000000002</v>
      </c>
      <c r="AP9" s="15">
        <f>SUM('[18]ПОЛНАЯ СЕБЕСТОИМОСТЬ СТОКИ 2017'!R8)</f>
        <v>0</v>
      </c>
      <c r="AQ9" s="22">
        <f>SUM(AQ10:AQ12)</f>
        <v>258.13</v>
      </c>
      <c r="AR9" s="23">
        <f t="shared" si="3"/>
        <v>795.60422499999993</v>
      </c>
      <c r="AS9" s="23">
        <f t="shared" si="3"/>
        <v>0</v>
      </c>
      <c r="AT9" s="23">
        <f t="shared" si="3"/>
        <v>727.15</v>
      </c>
      <c r="AU9" s="17">
        <f t="shared" ref="AU9:AU12" si="13">SUM(AS9-AR9)</f>
        <v>-795.60422499999993</v>
      </c>
      <c r="AV9" s="17">
        <f t="shared" ref="AV9:AV12" si="14">SUM(AU9/AR9*100)</f>
        <v>-100</v>
      </c>
      <c r="AW9" s="23">
        <f t="shared" si="4"/>
        <v>2450.7952</v>
      </c>
      <c r="AX9" s="23">
        <f t="shared" si="4"/>
        <v>1075.56</v>
      </c>
      <c r="AY9" s="23">
        <f t="shared" si="4"/>
        <v>2304.86</v>
      </c>
      <c r="AZ9" s="17">
        <f t="shared" ref="AZ9:AZ12" si="15">SUM(AX9-AW9)</f>
        <v>-1375.2352000000001</v>
      </c>
      <c r="BA9" s="17">
        <f t="shared" ref="BA9:BA12" si="16">SUM(AZ9/AW9*100)</f>
        <v>-56.11383603166842</v>
      </c>
      <c r="BB9" s="12">
        <f>SUM('[18]Произв. прогр. Стоки (СВОД)'!S13)</f>
        <v>281.65160000000003</v>
      </c>
      <c r="BC9" s="15">
        <f>SUM('[18]ПОЛНАЯ СЕБЕСТОИМОСТЬ СТОКИ 2017'!X8)</f>
        <v>0</v>
      </c>
      <c r="BD9" s="22">
        <f>SUM(BD10:BD12)</f>
        <v>247.29000000000002</v>
      </c>
      <c r="BE9" s="12">
        <f>SUM('[18]Произв. прогр. Стоки (СВОД)'!T13)</f>
        <v>281.65160000000003</v>
      </c>
      <c r="BF9" s="15">
        <f>SUM('[18]ПОЛНАЯ СЕБЕСТОИМОСТЬ СТОКИ 2017'!Y8)</f>
        <v>0</v>
      </c>
      <c r="BG9" s="22">
        <f>SUM(BG10:BG12)</f>
        <v>254.73</v>
      </c>
      <c r="BH9" s="12">
        <f>SUM('[18]Произв. прогр. Стоки (СВОД)'!U13)</f>
        <v>281.65160000000003</v>
      </c>
      <c r="BI9" s="15">
        <f>SUM('[18]ПОЛНАЯ СЕБЕСТОИМОСТЬ СТОКИ 2017'!Z8)</f>
        <v>0</v>
      </c>
      <c r="BJ9" s="22">
        <f>SUM(BJ10:BJ12)</f>
        <v>254.61</v>
      </c>
      <c r="BK9" s="23">
        <f t="shared" si="5"/>
        <v>844.95480000000009</v>
      </c>
      <c r="BL9" s="23">
        <f t="shared" si="5"/>
        <v>0</v>
      </c>
      <c r="BM9" s="23">
        <f t="shared" si="5"/>
        <v>756.63</v>
      </c>
      <c r="BN9" s="17">
        <f t="shared" ref="BN9:BN12" si="17">SUM(BL9-BK9)</f>
        <v>-844.95480000000009</v>
      </c>
      <c r="BO9" s="17">
        <f t="shared" ref="BO9:BO12" si="18">SUM(BN9/BK9*100)</f>
        <v>-100</v>
      </c>
      <c r="BP9" s="23">
        <f t="shared" si="6"/>
        <v>3295.75</v>
      </c>
      <c r="BQ9" s="23">
        <f t="shared" si="6"/>
        <v>1075.56</v>
      </c>
      <c r="BR9" s="23">
        <f t="shared" si="6"/>
        <v>3061.4900000000002</v>
      </c>
      <c r="BS9" s="17">
        <f t="shared" ref="BS9:BS12" si="19">SUM(BQ9-BP9)</f>
        <v>-2220.19</v>
      </c>
      <c r="BT9" s="17">
        <f t="shared" ref="BT9:BT12" si="20">SUM(BS9/BP9*100)</f>
        <v>-67.365243116134423</v>
      </c>
    </row>
    <row r="10" spans="1:72" ht="18.75" customHeight="1">
      <c r="A10" s="24" t="s">
        <v>31</v>
      </c>
      <c r="B10" s="25">
        <f>SUM('[18]Произв. прогр. Стоки (СВОД)'!E14)</f>
        <v>197.79999999999998</v>
      </c>
      <c r="C10" s="26">
        <f>SUM('[18]ПОЛНАЯ СЕБЕСТОИМОСТЬ СТОКИ 2017'!C9)</f>
        <v>194.83</v>
      </c>
      <c r="D10" s="27">
        <v>205.15</v>
      </c>
      <c r="E10" s="25">
        <f>SUM('[18]Произв. прогр. Стоки (СВОД)'!F14)</f>
        <v>195.5</v>
      </c>
      <c r="F10" s="28">
        <f>SUM('[18]ПОЛНАЯ СЕБЕСТОИМОСТЬ СТОКИ 2017'!D9)</f>
        <v>199.7</v>
      </c>
      <c r="G10" s="29">
        <v>195.49</v>
      </c>
      <c r="H10" s="25">
        <f>SUM('[18]Произв. прогр. Стоки (СВОД)'!G14)</f>
        <v>196.42</v>
      </c>
      <c r="I10" s="28">
        <f>SUM('[18]ПОЛНАЯ СЕБЕСТОИМОСТЬ СТОКИ 2017'!E9)</f>
        <v>197.02</v>
      </c>
      <c r="J10" s="29">
        <v>193.84</v>
      </c>
      <c r="K10" s="30">
        <f t="shared" si="0"/>
        <v>589.71999999999991</v>
      </c>
      <c r="L10" s="30">
        <f t="shared" si="0"/>
        <v>591.54999999999995</v>
      </c>
      <c r="M10" s="30">
        <f t="shared" si="0"/>
        <v>594.48</v>
      </c>
      <c r="N10" s="31">
        <f t="shared" si="7"/>
        <v>1.8300000000000409</v>
      </c>
      <c r="O10" s="31">
        <f t="shared" si="8"/>
        <v>0.3103167604965138</v>
      </c>
      <c r="P10" s="25">
        <f>SUM('[18]Произв. прогр. Стоки (СВОД)'!I14)</f>
        <v>193.89</v>
      </c>
      <c r="Q10" s="28">
        <f>SUM('[18]ПОЛНАЯ СЕБЕСТОИМОСТЬ СТОКИ 2017'!H9)</f>
        <v>219.04</v>
      </c>
      <c r="R10" s="29">
        <v>189.49</v>
      </c>
      <c r="S10" s="25">
        <f>SUM('[18]Произв. прогр. Стоки (СВОД)'!J14)</f>
        <v>188.59999999999997</v>
      </c>
      <c r="T10" s="28">
        <f>SUM('[18]ПОЛНАЯ СЕБЕСТОИМОСТЬ СТОКИ 2017'!I9)</f>
        <v>0</v>
      </c>
      <c r="U10" s="29">
        <v>183.72</v>
      </c>
      <c r="V10" s="25">
        <f>SUM('[18]Произв. прогр. Стоки (СВОД)'!K14)</f>
        <v>181.47</v>
      </c>
      <c r="W10" s="28">
        <f>SUM('[18]ПОЛНАЯ СЕБЕСТОИМОСТЬ СТОКИ 2017'!J9)</f>
        <v>0</v>
      </c>
      <c r="X10" s="29">
        <v>181.27</v>
      </c>
      <c r="Y10" s="30">
        <f t="shared" si="1"/>
        <v>563.95999999999992</v>
      </c>
      <c r="Z10" s="30">
        <f t="shared" si="1"/>
        <v>219.04</v>
      </c>
      <c r="AA10" s="30">
        <f t="shared" si="1"/>
        <v>554.48</v>
      </c>
      <c r="AB10" s="31">
        <f t="shared" si="9"/>
        <v>-344.91999999999996</v>
      </c>
      <c r="AC10" s="31">
        <f t="shared" si="10"/>
        <v>-61.160365983403075</v>
      </c>
      <c r="AD10" s="30">
        <f t="shared" si="2"/>
        <v>1153.6799999999998</v>
      </c>
      <c r="AE10" s="30">
        <f t="shared" si="2"/>
        <v>810.58999999999992</v>
      </c>
      <c r="AF10" s="30">
        <f t="shared" si="2"/>
        <v>1148.96</v>
      </c>
      <c r="AG10" s="31">
        <f t="shared" si="11"/>
        <v>-343.08999999999992</v>
      </c>
      <c r="AH10" s="31">
        <f t="shared" si="12"/>
        <v>-29.73874904652936</v>
      </c>
      <c r="AI10" s="25">
        <f>SUM('[18]Произв. прогр. Стоки (СВОД)'!N14)</f>
        <v>179.17</v>
      </c>
      <c r="AJ10" s="28">
        <f>SUM('[18]ПОЛНАЯ СЕБЕСТОИМОСТЬ СТОКИ 2017'!P9)</f>
        <v>0</v>
      </c>
      <c r="AK10" s="29">
        <v>166.4</v>
      </c>
      <c r="AL10" s="25">
        <f>SUM('[18]Произв. прогр. Стоки (СВОД)'!O14)</f>
        <v>186.52999999999997</v>
      </c>
      <c r="AM10" s="28">
        <f>SUM('[18]ПОЛНАЯ СЕБЕСТОИМОСТЬ СТОКИ 2017'!Q9)</f>
        <v>0</v>
      </c>
      <c r="AN10" s="29">
        <v>184.84</v>
      </c>
      <c r="AO10" s="25">
        <f>SUM('[18]Произв. прогр. Стоки (СВОД)'!P14)</f>
        <v>191.35999999999999</v>
      </c>
      <c r="AP10" s="28">
        <f>SUM('[18]ПОЛНАЯ СЕБЕСТОИМОСТЬ СТОКИ 2017'!R9)</f>
        <v>0</v>
      </c>
      <c r="AQ10" s="29">
        <v>186.15</v>
      </c>
      <c r="AR10" s="30">
        <f t="shared" si="3"/>
        <v>557.05999999999995</v>
      </c>
      <c r="AS10" s="30">
        <f t="shared" si="3"/>
        <v>0</v>
      </c>
      <c r="AT10" s="30">
        <f t="shared" si="3"/>
        <v>537.39</v>
      </c>
      <c r="AU10" s="31">
        <f t="shared" si="13"/>
        <v>-557.05999999999995</v>
      </c>
      <c r="AV10" s="31">
        <f t="shared" si="14"/>
        <v>-100</v>
      </c>
      <c r="AW10" s="30">
        <f t="shared" si="4"/>
        <v>1710.7399999999998</v>
      </c>
      <c r="AX10" s="30">
        <f t="shared" si="4"/>
        <v>810.58999999999992</v>
      </c>
      <c r="AY10" s="30">
        <f t="shared" si="4"/>
        <v>1686.35</v>
      </c>
      <c r="AZ10" s="31">
        <f t="shared" si="15"/>
        <v>-900.14999999999986</v>
      </c>
      <c r="BA10" s="31">
        <f t="shared" si="16"/>
        <v>-52.617580696073041</v>
      </c>
      <c r="BB10" s="25">
        <f>SUM('[18]Произв. прогр. Стоки (СВОД)'!S14)</f>
        <v>196.42</v>
      </c>
      <c r="BC10" s="28">
        <f>SUM('[18]ПОЛНАЯ СЕБЕСТОИМОСТЬ СТОКИ 2017'!X9)</f>
        <v>0</v>
      </c>
      <c r="BD10" s="29">
        <v>184.72</v>
      </c>
      <c r="BE10" s="25">
        <f>SUM('[18]Произв. прогр. Стоки (СВОД)'!T14)</f>
        <v>196.42</v>
      </c>
      <c r="BF10" s="28">
        <f>SUM('[18]ПОЛНАЯ СЕБЕСТОИМОСТЬ СТОКИ 2017'!Y9)</f>
        <v>0</v>
      </c>
      <c r="BG10" s="29">
        <v>188.89</v>
      </c>
      <c r="BH10" s="25">
        <f>SUM('[18]Произв. прогр. Стоки (СВОД)'!U14)</f>
        <v>196.42</v>
      </c>
      <c r="BI10" s="28">
        <f>SUM('[18]ПОЛНАЯ СЕБЕСТОИМОСТЬ СТОКИ 2017'!Z9)</f>
        <v>0</v>
      </c>
      <c r="BJ10" s="29">
        <v>179.93</v>
      </c>
      <c r="BK10" s="30">
        <f t="shared" si="5"/>
        <v>589.26</v>
      </c>
      <c r="BL10" s="30">
        <f t="shared" si="5"/>
        <v>0</v>
      </c>
      <c r="BM10" s="30">
        <f t="shared" si="5"/>
        <v>553.54</v>
      </c>
      <c r="BN10" s="31">
        <f t="shared" si="17"/>
        <v>-589.26</v>
      </c>
      <c r="BO10" s="31">
        <f t="shared" si="18"/>
        <v>-100</v>
      </c>
      <c r="BP10" s="30">
        <f t="shared" ref="BP10:BR12" si="21">SUM(AW10+BK10)</f>
        <v>2300</v>
      </c>
      <c r="BQ10" s="30">
        <f t="shared" si="21"/>
        <v>810.58999999999992</v>
      </c>
      <c r="BR10" s="30">
        <f t="shared" si="21"/>
        <v>2239.89</v>
      </c>
      <c r="BS10" s="31">
        <f t="shared" si="19"/>
        <v>-1489.41</v>
      </c>
      <c r="BT10" s="31">
        <f t="shared" si="20"/>
        <v>-64.756956521739127</v>
      </c>
    </row>
    <row r="11" spans="1:72" ht="18.75" customHeight="1">
      <c r="A11" s="24" t="s">
        <v>32</v>
      </c>
      <c r="B11" s="25">
        <f>SUM('[18]Произв. прогр. Стоки (СВОД)'!E15)</f>
        <v>1.9779999999999998</v>
      </c>
      <c r="C11" s="26">
        <f>SUM('[18]ПОЛНАЯ СЕБЕСТОИМОСТЬ СТОКИ 2017'!C10)</f>
        <v>0.31</v>
      </c>
      <c r="D11" s="27">
        <v>0.25</v>
      </c>
      <c r="E11" s="25">
        <f>SUM('[18]Произв. прогр. Стоки (СВОД)'!F15)</f>
        <v>1.9550000000000001</v>
      </c>
      <c r="F11" s="28">
        <f>SUM('[18]ПОЛНАЯ СЕБЕСТОИМОСТЬ СТОКИ 2017'!D10)</f>
        <v>0.32</v>
      </c>
      <c r="G11" s="29">
        <v>0.75</v>
      </c>
      <c r="H11" s="25">
        <f>SUM('[18]Произв. прогр. Стоки (СВОД)'!G15)</f>
        <v>1.9641999999999997</v>
      </c>
      <c r="I11" s="28">
        <f>SUM('[18]ПОЛНАЯ СЕБЕСТОИМОСТЬ СТОКИ 2017'!E10)</f>
        <v>3.77</v>
      </c>
      <c r="J11" s="29">
        <v>3.77</v>
      </c>
      <c r="K11" s="30">
        <f t="shared" si="0"/>
        <v>5.8971999999999998</v>
      </c>
      <c r="L11" s="30">
        <f t="shared" si="0"/>
        <v>4.4000000000000004</v>
      </c>
      <c r="M11" s="30">
        <f t="shared" si="0"/>
        <v>4.7699999999999996</v>
      </c>
      <c r="N11" s="31">
        <f t="shared" si="7"/>
        <v>-1.4971999999999994</v>
      </c>
      <c r="O11" s="31">
        <f t="shared" si="8"/>
        <v>-25.388319880621303</v>
      </c>
      <c r="P11" s="25">
        <f>SUM('[18]Произв. прогр. Стоки (СВОД)'!I15)</f>
        <v>1.9389000000000001</v>
      </c>
      <c r="Q11" s="28">
        <f>SUM('[18]ПОЛНАЯ СЕБЕСТОИМОСТЬ СТОКИ 2017'!H10)</f>
        <v>0.43</v>
      </c>
      <c r="R11" s="29">
        <v>0.53</v>
      </c>
      <c r="S11" s="25">
        <f>SUM('[18]Произв. прогр. Стоки (СВОД)'!J15)</f>
        <v>1.8859999999999997</v>
      </c>
      <c r="T11" s="28">
        <f>SUM('[18]ПОЛНАЯ СЕБЕСТОИМОСТЬ СТОКИ 2017'!I10)</f>
        <v>0</v>
      </c>
      <c r="U11" s="29">
        <v>0.75</v>
      </c>
      <c r="V11" s="25">
        <f>SUM('[18]Произв. прогр. Стоки (СВОД)'!K15)</f>
        <v>1.8147</v>
      </c>
      <c r="W11" s="28">
        <f>SUM('[18]ПОЛНАЯ СЕБЕСТОИМОСТЬ СТОКИ 2017'!J10)</f>
        <v>0</v>
      </c>
      <c r="X11" s="29">
        <v>4.18</v>
      </c>
      <c r="Y11" s="30">
        <f t="shared" si="1"/>
        <v>5.6395999999999997</v>
      </c>
      <c r="Z11" s="30">
        <f t="shared" si="1"/>
        <v>0.43</v>
      </c>
      <c r="AA11" s="30">
        <f t="shared" si="1"/>
        <v>5.46</v>
      </c>
      <c r="AB11" s="31">
        <f t="shared" si="9"/>
        <v>-5.2096</v>
      </c>
      <c r="AC11" s="31">
        <f t="shared" si="10"/>
        <v>-92.375345769203506</v>
      </c>
      <c r="AD11" s="30">
        <f t="shared" si="2"/>
        <v>11.536799999999999</v>
      </c>
      <c r="AE11" s="30">
        <f t="shared" si="2"/>
        <v>4.83</v>
      </c>
      <c r="AF11" s="30">
        <f t="shared" si="2"/>
        <v>10.23</v>
      </c>
      <c r="AG11" s="31">
        <f t="shared" si="11"/>
        <v>-6.7067999999999994</v>
      </c>
      <c r="AH11" s="31">
        <f t="shared" si="12"/>
        <v>-58.133971291866025</v>
      </c>
      <c r="AI11" s="25">
        <f>SUM('[18]Произв. прогр. Стоки (СВОД)'!N15)</f>
        <v>1.7916999999999998</v>
      </c>
      <c r="AJ11" s="28">
        <f>SUM('[18]ПОЛНАЯ СЕБЕСТОИМОСТЬ СТОКИ 2017'!P10)</f>
        <v>0</v>
      </c>
      <c r="AK11" s="29">
        <v>0.45</v>
      </c>
      <c r="AL11" s="25">
        <f>SUM('[18]Произв. прогр. Стоки (СВОД)'!O15)</f>
        <v>1.8652999999999997</v>
      </c>
      <c r="AM11" s="28">
        <f>SUM('[18]ПОЛНАЯ СЕБЕСТОИМОСТЬ СТОКИ 2017'!Q10)</f>
        <v>0</v>
      </c>
      <c r="AN11" s="29">
        <v>0.59</v>
      </c>
      <c r="AO11" s="25">
        <f>SUM('[18]Произв. прогр. Стоки (СВОД)'!P15)</f>
        <v>1.9136</v>
      </c>
      <c r="AP11" s="28">
        <f>SUM('[18]ПОЛНАЯ СЕБЕСТОИМОСТЬ СТОКИ 2017'!R10)</f>
        <v>0</v>
      </c>
      <c r="AQ11" s="29">
        <v>4.07</v>
      </c>
      <c r="AR11" s="30">
        <f t="shared" si="3"/>
        <v>5.5705999999999998</v>
      </c>
      <c r="AS11" s="30">
        <f t="shared" si="3"/>
        <v>0</v>
      </c>
      <c r="AT11" s="30">
        <f t="shared" si="3"/>
        <v>5.1100000000000003</v>
      </c>
      <c r="AU11" s="31">
        <f t="shared" si="13"/>
        <v>-5.5705999999999998</v>
      </c>
      <c r="AV11" s="31">
        <f t="shared" si="14"/>
        <v>-100</v>
      </c>
      <c r="AW11" s="30">
        <f t="shared" si="4"/>
        <v>17.107399999999998</v>
      </c>
      <c r="AX11" s="30">
        <f t="shared" si="4"/>
        <v>4.83</v>
      </c>
      <c r="AY11" s="30">
        <f t="shared" si="4"/>
        <v>15.34</v>
      </c>
      <c r="AZ11" s="31">
        <f t="shared" si="15"/>
        <v>-12.277399999999998</v>
      </c>
      <c r="BA11" s="31">
        <f t="shared" si="16"/>
        <v>-71.766603925786498</v>
      </c>
      <c r="BB11" s="25">
        <f>SUM('[18]Произв. прогр. Стоки (СВОД)'!S15)</f>
        <v>1.9641999999999997</v>
      </c>
      <c r="BC11" s="28">
        <f>SUM('[18]ПОЛНАЯ СЕБЕСТОИМОСТЬ СТОКИ 2017'!X10)</f>
        <v>0</v>
      </c>
      <c r="BD11" s="29">
        <v>0.61</v>
      </c>
      <c r="BE11" s="25">
        <f>SUM('[18]Произв. прогр. Стоки (СВОД)'!T15)</f>
        <v>1.9641999999999997</v>
      </c>
      <c r="BF11" s="28">
        <f>SUM('[18]ПОЛНАЯ СЕБЕСТОИМОСТЬ СТОКИ 2017'!Y10)</f>
        <v>0</v>
      </c>
      <c r="BG11" s="29">
        <v>0.81</v>
      </c>
      <c r="BH11" s="25">
        <f>SUM('[18]Произв. прогр. Стоки (СВОД)'!U15)</f>
        <v>1.9641999999999997</v>
      </c>
      <c r="BI11" s="28">
        <f>SUM('[18]ПОЛНАЯ СЕБЕСТОИМОСТЬ СТОКИ 2017'!Z10)</f>
        <v>0</v>
      </c>
      <c r="BJ11" s="29">
        <v>3.89</v>
      </c>
      <c r="BK11" s="30">
        <f t="shared" si="5"/>
        <v>5.8925999999999989</v>
      </c>
      <c r="BL11" s="30">
        <f t="shared" si="5"/>
        <v>0</v>
      </c>
      <c r="BM11" s="30">
        <f t="shared" si="5"/>
        <v>5.3100000000000005</v>
      </c>
      <c r="BN11" s="31">
        <f t="shared" si="17"/>
        <v>-5.8925999999999989</v>
      </c>
      <c r="BO11" s="31">
        <f t="shared" si="18"/>
        <v>-100</v>
      </c>
      <c r="BP11" s="30">
        <f t="shared" si="21"/>
        <v>22.999999999999996</v>
      </c>
      <c r="BQ11" s="30">
        <f t="shared" si="21"/>
        <v>4.83</v>
      </c>
      <c r="BR11" s="30">
        <f t="shared" si="21"/>
        <v>20.65</v>
      </c>
      <c r="BS11" s="31">
        <f t="shared" si="19"/>
        <v>-18.169999999999995</v>
      </c>
      <c r="BT11" s="31">
        <f t="shared" si="20"/>
        <v>-78.999999999999986</v>
      </c>
    </row>
    <row r="12" spans="1:72" ht="18.75" customHeight="1">
      <c r="A12" s="24" t="s">
        <v>33</v>
      </c>
      <c r="B12" s="25">
        <f>SUM('[18]Произв. прогр. Стоки (СВОД)'!E16)</f>
        <v>80.057324999999992</v>
      </c>
      <c r="C12" s="26">
        <f>SUM('[18]ПОЛНАЯ СЕБЕСТОИМОСТЬ СТОКИ 2017'!C11)</f>
        <v>61.88</v>
      </c>
      <c r="D12" s="27">
        <v>66.55</v>
      </c>
      <c r="E12" s="25">
        <f>SUM('[18]Произв. прогр. Стоки (СВОД)'!F16)</f>
        <v>83.170125000000013</v>
      </c>
      <c r="F12" s="28">
        <f>SUM('[18]ПОЛНАЯ СЕБЕСТОИМОСТЬ СТОКИ 2017'!D11)</f>
        <v>71.66</v>
      </c>
      <c r="G12" s="29">
        <v>72.39</v>
      </c>
      <c r="H12" s="25">
        <f>SUM('[18]Произв. прогр. Стоки (СВОД)'!G16)</f>
        <v>83.267400000000009</v>
      </c>
      <c r="I12" s="28">
        <f>SUM('[18]ПОЛНАЯ СЕБЕСТОИМОСТЬ СТОКИ 2017'!E11)</f>
        <v>61.04</v>
      </c>
      <c r="J12" s="29">
        <v>70.81</v>
      </c>
      <c r="K12" s="30">
        <f t="shared" si="0"/>
        <v>246.49485000000001</v>
      </c>
      <c r="L12" s="30">
        <f t="shared" si="0"/>
        <v>194.57999999999998</v>
      </c>
      <c r="M12" s="30">
        <f t="shared" si="0"/>
        <v>209.75</v>
      </c>
      <c r="N12" s="31">
        <f t="shared" si="7"/>
        <v>-51.91485000000003</v>
      </c>
      <c r="O12" s="31">
        <f t="shared" si="8"/>
        <v>-21.061231096714607</v>
      </c>
      <c r="P12" s="25">
        <f>SUM('[18]Произв. прогр. Стоки (СВОД)'!I16)</f>
        <v>81.905549999999991</v>
      </c>
      <c r="Q12" s="28">
        <f>SUM('[18]ПОЛНАЯ СЕБЕСТОИМОСТЬ СТОКИ 2017'!H11)</f>
        <v>65.56</v>
      </c>
      <c r="R12" s="29">
        <v>72.67</v>
      </c>
      <c r="S12" s="25">
        <f>SUM('[18]Произв. прогр. Стоки (СВОД)'!J16)</f>
        <v>82.002825000000001</v>
      </c>
      <c r="T12" s="28">
        <f>SUM('[18]ПОЛНАЯ СЕБЕСТОИМОСТЬ СТОКИ 2017'!I11)</f>
        <v>0</v>
      </c>
      <c r="U12" s="29">
        <v>67.760000000000005</v>
      </c>
      <c r="V12" s="25">
        <f>SUM('[18]Произв. прогр. Стоки (СВОД)'!K16)</f>
        <v>79.570949999999996</v>
      </c>
      <c r="W12" s="28">
        <f>SUM('[18]ПОЛНАЯ СЕБЕСТОИМОСТЬ СТОКИ 2017'!J11)</f>
        <v>0</v>
      </c>
      <c r="X12" s="29">
        <v>68.34</v>
      </c>
      <c r="Y12" s="30">
        <f t="shared" si="1"/>
        <v>243.47932499999996</v>
      </c>
      <c r="Z12" s="30">
        <f t="shared" si="1"/>
        <v>65.56</v>
      </c>
      <c r="AA12" s="30">
        <f t="shared" si="1"/>
        <v>208.77</v>
      </c>
      <c r="AB12" s="31">
        <f t="shared" si="9"/>
        <v>-177.91932499999996</v>
      </c>
      <c r="AC12" s="31">
        <f t="shared" si="10"/>
        <v>-73.073689110974811</v>
      </c>
      <c r="AD12" s="30">
        <f t="shared" si="2"/>
        <v>489.97417499999995</v>
      </c>
      <c r="AE12" s="30">
        <f t="shared" si="2"/>
        <v>260.14</v>
      </c>
      <c r="AF12" s="30">
        <f t="shared" si="2"/>
        <v>418.52</v>
      </c>
      <c r="AG12" s="31">
        <f t="shared" si="11"/>
        <v>-229.83417499999996</v>
      </c>
      <c r="AH12" s="31">
        <f t="shared" si="12"/>
        <v>-46.907405885218331</v>
      </c>
      <c r="AI12" s="25">
        <f>SUM('[18]Произв. прогр. Стоки (СВОД)'!N16)</f>
        <v>74.415374999999997</v>
      </c>
      <c r="AJ12" s="28">
        <f>SUM('[18]ПОЛНАЯ СЕБЕСТОИМОСТЬ СТОКИ 2017'!P11)</f>
        <v>0</v>
      </c>
      <c r="AK12" s="29">
        <v>57.08</v>
      </c>
      <c r="AL12" s="25">
        <f>SUM('[18]Произв. прогр. Стоки (СВОД)'!O16)</f>
        <v>75.874499999999998</v>
      </c>
      <c r="AM12" s="28">
        <f>SUM('[18]ПОЛНАЯ СЕБЕСТОИМОСТЬ СТОКИ 2017'!Q11)</f>
        <v>0</v>
      </c>
      <c r="AN12" s="29">
        <v>59.66</v>
      </c>
      <c r="AO12" s="25">
        <f>SUM('[18]Произв. прогр. Стоки (СВОД)'!P16)</f>
        <v>82.683750000000003</v>
      </c>
      <c r="AP12" s="28">
        <f>SUM('[18]ПОЛНАЯ СЕБЕСТОИМОСТЬ СТОКИ 2017'!R11)</f>
        <v>0</v>
      </c>
      <c r="AQ12" s="29">
        <v>67.91</v>
      </c>
      <c r="AR12" s="30">
        <f t="shared" si="3"/>
        <v>232.973625</v>
      </c>
      <c r="AS12" s="30">
        <f t="shared" si="3"/>
        <v>0</v>
      </c>
      <c r="AT12" s="30">
        <f t="shared" si="3"/>
        <v>184.64999999999998</v>
      </c>
      <c r="AU12" s="31">
        <f t="shared" si="13"/>
        <v>-232.973625</v>
      </c>
      <c r="AV12" s="31">
        <f t="shared" si="14"/>
        <v>-100</v>
      </c>
      <c r="AW12" s="30">
        <f t="shared" si="4"/>
        <v>722.94779999999992</v>
      </c>
      <c r="AX12" s="30">
        <f t="shared" si="4"/>
        <v>260.14</v>
      </c>
      <c r="AY12" s="30">
        <f t="shared" si="4"/>
        <v>603.16999999999996</v>
      </c>
      <c r="AZ12" s="31">
        <f t="shared" si="15"/>
        <v>-462.80779999999993</v>
      </c>
      <c r="BA12" s="31">
        <f t="shared" si="16"/>
        <v>-64.016765802454884</v>
      </c>
      <c r="BB12" s="25">
        <f>SUM('[18]Произв. прогр. Стоки (СВОД)'!S16)</f>
        <v>83.267400000000009</v>
      </c>
      <c r="BC12" s="28">
        <f>SUM('[18]ПОЛНАЯ СЕБЕСТОИМОСТЬ СТОКИ 2017'!X11)</f>
        <v>0</v>
      </c>
      <c r="BD12" s="29">
        <v>61.96</v>
      </c>
      <c r="BE12" s="25">
        <f>SUM('[18]Произв. прогр. Стоки (СВОД)'!T16)</f>
        <v>83.267400000000009</v>
      </c>
      <c r="BF12" s="28">
        <f>SUM('[18]ПОЛНАЯ СЕБЕСТОИМОСТЬ СТОКИ 2017'!Y11)</f>
        <v>0</v>
      </c>
      <c r="BG12" s="29">
        <v>65.03</v>
      </c>
      <c r="BH12" s="25">
        <f>SUM('[18]Произв. прогр. Стоки (СВОД)'!U16)</f>
        <v>83.267400000000009</v>
      </c>
      <c r="BI12" s="28">
        <f>SUM('[18]ПОЛНАЯ СЕБЕСТОИМОСТЬ СТОКИ 2017'!Z11)</f>
        <v>0</v>
      </c>
      <c r="BJ12" s="29">
        <v>70.790000000000006</v>
      </c>
      <c r="BK12" s="30">
        <f t="shared" si="5"/>
        <v>249.80220000000003</v>
      </c>
      <c r="BL12" s="30">
        <f t="shared" si="5"/>
        <v>0</v>
      </c>
      <c r="BM12" s="30">
        <f t="shared" si="5"/>
        <v>197.78000000000003</v>
      </c>
      <c r="BN12" s="31">
        <f t="shared" si="17"/>
        <v>-249.80220000000003</v>
      </c>
      <c r="BO12" s="31">
        <f t="shared" si="18"/>
        <v>-100</v>
      </c>
      <c r="BP12" s="30">
        <f t="shared" si="21"/>
        <v>972.75</v>
      </c>
      <c r="BQ12" s="30">
        <f t="shared" si="21"/>
        <v>260.14</v>
      </c>
      <c r="BR12" s="30">
        <f t="shared" si="21"/>
        <v>800.95</v>
      </c>
      <c r="BS12" s="31">
        <f t="shared" si="19"/>
        <v>-712.61</v>
      </c>
      <c r="BT12" s="31">
        <f t="shared" si="20"/>
        <v>-73.257260344384477</v>
      </c>
    </row>
    <row r="13" spans="1:72" ht="18.75" customHeight="1">
      <c r="A13" s="32" t="s">
        <v>34</v>
      </c>
      <c r="B13" s="33"/>
      <c r="C13" s="33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35"/>
      <c r="BM13" s="35"/>
      <c r="BN13" s="35"/>
      <c r="BO13" s="35"/>
      <c r="BP13" s="35"/>
      <c r="BQ13" s="35"/>
      <c r="BR13" s="35"/>
      <c r="BS13" s="35"/>
      <c r="BT13" s="9"/>
    </row>
    <row r="14" spans="1:72" ht="18.75" customHeight="1">
      <c r="A14" s="141" t="s">
        <v>3</v>
      </c>
      <c r="B14" s="136" t="s">
        <v>4</v>
      </c>
      <c r="C14" s="137"/>
      <c r="D14" s="137"/>
      <c r="E14" s="136" t="s">
        <v>5</v>
      </c>
      <c r="F14" s="137"/>
      <c r="G14" s="137"/>
      <c r="H14" s="136" t="s">
        <v>6</v>
      </c>
      <c r="I14" s="137"/>
      <c r="J14" s="137"/>
      <c r="K14" s="132" t="s">
        <v>7</v>
      </c>
      <c r="L14" s="133"/>
      <c r="M14" s="133"/>
      <c r="N14" s="134"/>
      <c r="O14" s="135"/>
      <c r="P14" s="136" t="s">
        <v>8</v>
      </c>
      <c r="Q14" s="137"/>
      <c r="R14" s="137"/>
      <c r="S14" s="136" t="s">
        <v>9</v>
      </c>
      <c r="T14" s="137"/>
      <c r="U14" s="137"/>
      <c r="V14" s="136" t="s">
        <v>10</v>
      </c>
      <c r="W14" s="137"/>
      <c r="X14" s="137"/>
      <c r="Y14" s="132" t="s">
        <v>11</v>
      </c>
      <c r="Z14" s="133"/>
      <c r="AA14" s="133"/>
      <c r="AB14" s="134"/>
      <c r="AC14" s="135"/>
      <c r="AD14" s="132" t="s">
        <v>12</v>
      </c>
      <c r="AE14" s="133"/>
      <c r="AF14" s="133"/>
      <c r="AG14" s="134"/>
      <c r="AH14" s="135"/>
      <c r="AI14" s="136" t="s">
        <v>13</v>
      </c>
      <c r="AJ14" s="137"/>
      <c r="AK14" s="137"/>
      <c r="AL14" s="136" t="s">
        <v>14</v>
      </c>
      <c r="AM14" s="137"/>
      <c r="AN14" s="137"/>
      <c r="AO14" s="136" t="s">
        <v>15</v>
      </c>
      <c r="AP14" s="137"/>
      <c r="AQ14" s="137"/>
      <c r="AR14" s="132" t="s">
        <v>16</v>
      </c>
      <c r="AS14" s="133"/>
      <c r="AT14" s="133"/>
      <c r="AU14" s="134"/>
      <c r="AV14" s="135"/>
      <c r="AW14" s="132" t="s">
        <v>17</v>
      </c>
      <c r="AX14" s="133"/>
      <c r="AY14" s="133"/>
      <c r="AZ14" s="134"/>
      <c r="BA14" s="135"/>
      <c r="BB14" s="136" t="s">
        <v>18</v>
      </c>
      <c r="BC14" s="137"/>
      <c r="BD14" s="137"/>
      <c r="BE14" s="136" t="s">
        <v>19</v>
      </c>
      <c r="BF14" s="137"/>
      <c r="BG14" s="137"/>
      <c r="BH14" s="136" t="s">
        <v>20</v>
      </c>
      <c r="BI14" s="137"/>
      <c r="BJ14" s="137"/>
      <c r="BK14" s="132" t="s">
        <v>21</v>
      </c>
      <c r="BL14" s="133"/>
      <c r="BM14" s="133"/>
      <c r="BN14" s="134"/>
      <c r="BO14" s="135"/>
      <c r="BP14" s="138" t="s">
        <v>22</v>
      </c>
      <c r="BQ14" s="139"/>
      <c r="BR14" s="139"/>
      <c r="BS14" s="140"/>
      <c r="BT14" s="140"/>
    </row>
    <row r="15" spans="1:72" ht="18.75" customHeight="1">
      <c r="A15" s="141"/>
      <c r="B15" s="130" t="s">
        <v>23</v>
      </c>
      <c r="C15" s="130" t="s">
        <v>24</v>
      </c>
      <c r="D15" s="130" t="s">
        <v>25</v>
      </c>
      <c r="E15" s="130" t="s">
        <v>23</v>
      </c>
      <c r="F15" s="130" t="s">
        <v>24</v>
      </c>
      <c r="G15" s="130" t="s">
        <v>25</v>
      </c>
      <c r="H15" s="130" t="s">
        <v>23</v>
      </c>
      <c r="I15" s="130" t="s">
        <v>24</v>
      </c>
      <c r="J15" s="130" t="s">
        <v>25</v>
      </c>
      <c r="K15" s="131" t="s">
        <v>23</v>
      </c>
      <c r="L15" s="131" t="s">
        <v>24</v>
      </c>
      <c r="M15" s="131" t="s">
        <v>25</v>
      </c>
      <c r="N15" s="129" t="s">
        <v>26</v>
      </c>
      <c r="O15" s="129"/>
      <c r="P15" s="130" t="s">
        <v>23</v>
      </c>
      <c r="Q15" s="130" t="s">
        <v>24</v>
      </c>
      <c r="R15" s="130" t="s">
        <v>25</v>
      </c>
      <c r="S15" s="130" t="s">
        <v>23</v>
      </c>
      <c r="T15" s="130" t="s">
        <v>24</v>
      </c>
      <c r="U15" s="130" t="s">
        <v>25</v>
      </c>
      <c r="V15" s="130" t="s">
        <v>23</v>
      </c>
      <c r="W15" s="130" t="s">
        <v>24</v>
      </c>
      <c r="X15" s="130" t="s">
        <v>25</v>
      </c>
      <c r="Y15" s="131" t="s">
        <v>23</v>
      </c>
      <c r="Z15" s="131" t="s">
        <v>24</v>
      </c>
      <c r="AA15" s="131" t="s">
        <v>25</v>
      </c>
      <c r="AB15" s="129" t="s">
        <v>26</v>
      </c>
      <c r="AC15" s="129"/>
      <c r="AD15" s="131" t="s">
        <v>23</v>
      </c>
      <c r="AE15" s="131" t="s">
        <v>24</v>
      </c>
      <c r="AF15" s="131" t="s">
        <v>25</v>
      </c>
      <c r="AG15" s="129" t="s">
        <v>26</v>
      </c>
      <c r="AH15" s="129"/>
      <c r="AI15" s="130" t="s">
        <v>23</v>
      </c>
      <c r="AJ15" s="130" t="s">
        <v>24</v>
      </c>
      <c r="AK15" s="130" t="s">
        <v>25</v>
      </c>
      <c r="AL15" s="130" t="s">
        <v>23</v>
      </c>
      <c r="AM15" s="130" t="s">
        <v>24</v>
      </c>
      <c r="AN15" s="130" t="s">
        <v>25</v>
      </c>
      <c r="AO15" s="130" t="s">
        <v>23</v>
      </c>
      <c r="AP15" s="130" t="s">
        <v>24</v>
      </c>
      <c r="AQ15" s="130" t="s">
        <v>25</v>
      </c>
      <c r="AR15" s="131" t="s">
        <v>23</v>
      </c>
      <c r="AS15" s="131" t="s">
        <v>24</v>
      </c>
      <c r="AT15" s="131" t="s">
        <v>25</v>
      </c>
      <c r="AU15" s="129" t="s">
        <v>26</v>
      </c>
      <c r="AV15" s="129"/>
      <c r="AW15" s="131" t="s">
        <v>23</v>
      </c>
      <c r="AX15" s="131" t="s">
        <v>24</v>
      </c>
      <c r="AY15" s="131" t="s">
        <v>25</v>
      </c>
      <c r="AZ15" s="129" t="s">
        <v>26</v>
      </c>
      <c r="BA15" s="129"/>
      <c r="BB15" s="130" t="s">
        <v>23</v>
      </c>
      <c r="BC15" s="130" t="s">
        <v>24</v>
      </c>
      <c r="BD15" s="130" t="s">
        <v>25</v>
      </c>
      <c r="BE15" s="130" t="s">
        <v>23</v>
      </c>
      <c r="BF15" s="130" t="s">
        <v>24</v>
      </c>
      <c r="BG15" s="130" t="s">
        <v>25</v>
      </c>
      <c r="BH15" s="130" t="s">
        <v>23</v>
      </c>
      <c r="BI15" s="130" t="s">
        <v>24</v>
      </c>
      <c r="BJ15" s="130" t="s">
        <v>25</v>
      </c>
      <c r="BK15" s="131" t="s">
        <v>23</v>
      </c>
      <c r="BL15" s="131" t="s">
        <v>24</v>
      </c>
      <c r="BM15" s="131" t="s">
        <v>25</v>
      </c>
      <c r="BN15" s="129" t="s">
        <v>26</v>
      </c>
      <c r="BO15" s="129"/>
      <c r="BP15" s="127" t="s">
        <v>23</v>
      </c>
      <c r="BQ15" s="127" t="s">
        <v>24</v>
      </c>
      <c r="BR15" s="127" t="s">
        <v>25</v>
      </c>
      <c r="BS15" s="129" t="s">
        <v>26</v>
      </c>
      <c r="BT15" s="129"/>
    </row>
    <row r="16" spans="1:72" ht="24.75" customHeight="1">
      <c r="A16" s="141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0" t="s">
        <v>27</v>
      </c>
      <c r="O16" s="10" t="s">
        <v>28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0" t="s">
        <v>27</v>
      </c>
      <c r="AC16" s="10" t="s">
        <v>28</v>
      </c>
      <c r="AD16" s="128"/>
      <c r="AE16" s="128"/>
      <c r="AF16" s="128"/>
      <c r="AG16" s="10" t="s">
        <v>27</v>
      </c>
      <c r="AH16" s="10" t="s">
        <v>28</v>
      </c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0" t="s">
        <v>27</v>
      </c>
      <c r="AV16" s="10" t="s">
        <v>28</v>
      </c>
      <c r="AW16" s="128"/>
      <c r="AX16" s="128"/>
      <c r="AY16" s="128"/>
      <c r="AZ16" s="10" t="s">
        <v>27</v>
      </c>
      <c r="BA16" s="10" t="s">
        <v>28</v>
      </c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0" t="s">
        <v>27</v>
      </c>
      <c r="BO16" s="10" t="s">
        <v>28</v>
      </c>
      <c r="BP16" s="128"/>
      <c r="BQ16" s="128"/>
      <c r="BR16" s="128"/>
      <c r="BS16" s="10" t="s">
        <v>27</v>
      </c>
      <c r="BT16" s="10" t="s">
        <v>28</v>
      </c>
    </row>
    <row r="17" spans="1:72" ht="18.75" customHeight="1">
      <c r="A17" s="24" t="s">
        <v>35</v>
      </c>
      <c r="B17" s="36">
        <f>SUM('[18]Произв. прогр. Стоки (СВОД)'!E20)</f>
        <v>4450.5</v>
      </c>
      <c r="C17" s="37">
        <v>4383.74</v>
      </c>
      <c r="D17" s="37">
        <v>4309.82</v>
      </c>
      <c r="E17" s="36">
        <f>SUM('[18]Произв. прогр. Стоки (СВОД)'!F20)</f>
        <v>4398.75</v>
      </c>
      <c r="F17" s="29">
        <v>4493.32</v>
      </c>
      <c r="G17" s="29">
        <v>4106.8599999999997</v>
      </c>
      <c r="H17" s="36">
        <f>SUM('[18]Произв. прогр. Стоки (СВОД)'!G20)</f>
        <v>4419.45</v>
      </c>
      <c r="I17" s="29">
        <v>4432.95</v>
      </c>
      <c r="J17" s="29">
        <v>4072.24</v>
      </c>
      <c r="K17" s="30">
        <f t="shared" ref="K17:M22" si="22">SUM(B17+E17+H17)</f>
        <v>13268.7</v>
      </c>
      <c r="L17" s="30">
        <f t="shared" si="22"/>
        <v>13310.009999999998</v>
      </c>
      <c r="M17" s="30">
        <f t="shared" si="22"/>
        <v>12488.92</v>
      </c>
      <c r="N17" s="31">
        <f t="shared" ref="N17:N23" si="23">SUM(L17-K17)</f>
        <v>41.309999999997672</v>
      </c>
      <c r="O17" s="31">
        <f t="shared" ref="O17:O23" si="24">SUM(N17/K17*100)</f>
        <v>0.31133419249811717</v>
      </c>
      <c r="P17" s="36">
        <f>SUM('[18]Произв. прогр. Стоки (СВОД)'!I20)</f>
        <v>4362.5249999999996</v>
      </c>
      <c r="Q17" s="29">
        <v>4928.5600000000004</v>
      </c>
      <c r="R17" s="29">
        <v>3980.92</v>
      </c>
      <c r="S17" s="36">
        <f>SUM('[18]Произв. прогр. Стоки (СВОД)'!J20)</f>
        <v>4243.4999999999991</v>
      </c>
      <c r="T17" s="29"/>
      <c r="U17" s="29">
        <v>3859.78</v>
      </c>
      <c r="V17" s="36">
        <f>SUM('[18]Произв. прогр. Стоки (СВОД)'!K20)</f>
        <v>4083.0749999999998</v>
      </c>
      <c r="W17" s="29"/>
      <c r="X17" s="29">
        <v>3808.27</v>
      </c>
      <c r="Y17" s="30">
        <f t="shared" ref="Y17:AA22" si="25">SUM(P17+S17+V17)</f>
        <v>12689.099999999999</v>
      </c>
      <c r="Z17" s="30">
        <f t="shared" si="25"/>
        <v>4928.5600000000004</v>
      </c>
      <c r="AA17" s="30">
        <f t="shared" si="25"/>
        <v>11648.970000000001</v>
      </c>
      <c r="AB17" s="31">
        <f t="shared" ref="AB17:AB23" si="26">SUM(Z17-Y17)</f>
        <v>-7760.5399999999981</v>
      </c>
      <c r="AC17" s="31">
        <f t="shared" ref="AC17:AC23" si="27">SUM(AB17/Y17*100)</f>
        <v>-61.159105058672395</v>
      </c>
      <c r="AD17" s="30">
        <f t="shared" ref="AD17:AD22" si="28">SUM(K17+Y17)</f>
        <v>25957.8</v>
      </c>
      <c r="AE17" s="30">
        <f t="shared" ref="AE17:AF22" si="29">SUM(L17+Z17)</f>
        <v>18238.57</v>
      </c>
      <c r="AF17" s="30">
        <f t="shared" si="29"/>
        <v>24137.89</v>
      </c>
      <c r="AG17" s="31">
        <f t="shared" ref="AG17:AG23" si="30">SUM(AE17-AD17)</f>
        <v>-7719.23</v>
      </c>
      <c r="AH17" s="31">
        <f t="shared" ref="AH17:AH23" si="31">SUM(AG17/AD17*100)</f>
        <v>-29.737612586582841</v>
      </c>
      <c r="AI17" s="36">
        <f>SUM('[18]Произв. прогр. Стоки (СВОД)'!N20)</f>
        <v>4205.1198999999997</v>
      </c>
      <c r="AJ17" s="29"/>
      <c r="AK17" s="29">
        <v>3743.95</v>
      </c>
      <c r="AL17" s="36">
        <f>SUM('[18]Произв. прогр. Стоки (СВОД)'!O20)</f>
        <v>4377.8590999999988</v>
      </c>
      <c r="AM17" s="29"/>
      <c r="AN17" s="29">
        <v>4158.87</v>
      </c>
      <c r="AO17" s="36">
        <f>SUM('[18]Произв. прогр. Стоки (СВОД)'!P20)</f>
        <v>4491.2191999999995</v>
      </c>
      <c r="AP17" s="29"/>
      <c r="AQ17" s="29">
        <v>4188.28</v>
      </c>
      <c r="AR17" s="30">
        <f t="shared" ref="AR17:AT22" si="32">SUM(AI17+AL17+AO17)</f>
        <v>13074.198199999999</v>
      </c>
      <c r="AS17" s="30">
        <f t="shared" si="32"/>
        <v>0</v>
      </c>
      <c r="AT17" s="30">
        <f t="shared" si="32"/>
        <v>12091.099999999999</v>
      </c>
      <c r="AU17" s="31">
        <f t="shared" ref="AU17:AU23" si="33">SUM(AS17-AR17)</f>
        <v>-13074.198199999999</v>
      </c>
      <c r="AV17" s="31">
        <f t="shared" ref="AV17:AV23" si="34">SUM(AU17/AR17*100)</f>
        <v>-100</v>
      </c>
      <c r="AW17" s="30">
        <f t="shared" ref="AW17:AW22" si="35">SUM(AD17+AR17)</f>
        <v>39031.998200000002</v>
      </c>
      <c r="AX17" s="30">
        <f t="shared" ref="AX17:AY22" si="36">SUM(AE17+AS17)</f>
        <v>18238.57</v>
      </c>
      <c r="AY17" s="30">
        <f t="shared" si="36"/>
        <v>36228.99</v>
      </c>
      <c r="AZ17" s="31">
        <f t="shared" ref="AZ17:AZ23" si="37">SUM(AX17-AW17)</f>
        <v>-20793.428200000002</v>
      </c>
      <c r="BA17" s="31">
        <f t="shared" ref="BA17:BA23" si="38">SUM(AZ17/AW17*100)</f>
        <v>-53.272774028771096</v>
      </c>
      <c r="BB17" s="36">
        <f>SUM('[18]Произв. прогр. Стоки (СВОД)'!S20)</f>
        <v>4609.9773999999998</v>
      </c>
      <c r="BC17" s="29"/>
      <c r="BD17" s="29">
        <v>4156.2</v>
      </c>
      <c r="BE17" s="36">
        <f>SUM('[18]Произв. прогр. Стоки (СВОД)'!T20)</f>
        <v>4609.9773999999998</v>
      </c>
      <c r="BF17" s="29"/>
      <c r="BG17" s="29">
        <v>4250.28</v>
      </c>
      <c r="BH17" s="36">
        <f>SUM('[18]Произв. прогр. Стоки (СВОД)'!U20)</f>
        <v>4609.9773999999998</v>
      </c>
      <c r="BI17" s="29"/>
      <c r="BJ17" s="29">
        <v>4048.37</v>
      </c>
      <c r="BK17" s="30">
        <f t="shared" ref="BK17:BM22" si="39">SUM(BB17+BE17+BH17)</f>
        <v>13829.932199999999</v>
      </c>
      <c r="BL17" s="30">
        <f t="shared" si="39"/>
        <v>0</v>
      </c>
      <c r="BM17" s="30">
        <f t="shared" si="39"/>
        <v>12454.849999999999</v>
      </c>
      <c r="BN17" s="31">
        <f t="shared" ref="BN17:BN23" si="40">SUM(BL17-BK17)</f>
        <v>-13829.932199999999</v>
      </c>
      <c r="BO17" s="31">
        <f t="shared" ref="BO17:BO23" si="41">SUM(BN17/BK17*100)</f>
        <v>-100</v>
      </c>
      <c r="BP17" s="30">
        <f t="shared" ref="BP17:BP22" si="42">SUM(AW17+BK17)</f>
        <v>52861.930399999997</v>
      </c>
      <c r="BQ17" s="30">
        <f t="shared" ref="BQ17:BR22" si="43">SUM(AX17+BL17)</f>
        <v>18238.57</v>
      </c>
      <c r="BR17" s="30">
        <f t="shared" si="43"/>
        <v>48683.839999999997</v>
      </c>
      <c r="BS17" s="31">
        <f t="shared" ref="BS17:BS23" si="44">SUM(BQ17-BP17)</f>
        <v>-34623.360399999998</v>
      </c>
      <c r="BT17" s="31">
        <f t="shared" ref="BT17:BT23" si="45">SUM(BS17/BP17*100)</f>
        <v>-65.497722345758305</v>
      </c>
    </row>
    <row r="18" spans="1:72" ht="18.75" customHeight="1">
      <c r="A18" s="24" t="s">
        <v>36</v>
      </c>
      <c r="B18" s="36">
        <f>SUM('[18]Произв. прогр. Стоки (СВОД)'!E21)</f>
        <v>520.21399999999971</v>
      </c>
      <c r="C18" s="37">
        <v>512.41</v>
      </c>
      <c r="D18" s="37">
        <v>672.88</v>
      </c>
      <c r="E18" s="36">
        <f>SUM('[18]Произв. прогр. Стоки (СВОД)'!F21)</f>
        <v>514.16499999999985</v>
      </c>
      <c r="F18" s="29">
        <v>525.22</v>
      </c>
      <c r="G18" s="29">
        <v>641.19000000000005</v>
      </c>
      <c r="H18" s="36">
        <f>SUM('[18]Произв. прогр. Стоки (СВОД)'!G21)</f>
        <v>516.5845999999998</v>
      </c>
      <c r="I18" s="29">
        <v>518.16</v>
      </c>
      <c r="J18" s="29">
        <v>635.79</v>
      </c>
      <c r="K18" s="30">
        <f t="shared" si="22"/>
        <v>1550.9635999999991</v>
      </c>
      <c r="L18" s="30">
        <f t="shared" si="22"/>
        <v>1555.79</v>
      </c>
      <c r="M18" s="30">
        <f t="shared" si="22"/>
        <v>1949.8600000000001</v>
      </c>
      <c r="N18" s="31">
        <f t="shared" si="23"/>
        <v>4.8264000000008309</v>
      </c>
      <c r="O18" s="31">
        <f t="shared" si="24"/>
        <v>0.31118718711392285</v>
      </c>
      <c r="P18" s="36">
        <f>SUM('[18]Произв. прогр. Стоки (СВОД)'!I21)</f>
        <v>509.93069999999977</v>
      </c>
      <c r="Q18" s="29">
        <v>576.09</v>
      </c>
      <c r="R18" s="29">
        <v>621.53</v>
      </c>
      <c r="S18" s="36">
        <f>SUM('[18]Произв. прогр. Стоки (СВОД)'!J21)</f>
        <v>496.01799999999974</v>
      </c>
      <c r="T18" s="29"/>
      <c r="U18" s="29">
        <v>602.62</v>
      </c>
      <c r="V18" s="36">
        <f>SUM('[18]Произв. прогр. Стоки (СВОД)'!K21)</f>
        <v>477.26609999999982</v>
      </c>
      <c r="W18" s="29"/>
      <c r="X18" s="29">
        <v>594.58000000000004</v>
      </c>
      <c r="Y18" s="30">
        <f t="shared" si="25"/>
        <v>1483.2147999999993</v>
      </c>
      <c r="Z18" s="30">
        <f t="shared" si="25"/>
        <v>576.09</v>
      </c>
      <c r="AA18" s="30">
        <f t="shared" si="25"/>
        <v>1818.73</v>
      </c>
      <c r="AB18" s="31">
        <f t="shared" si="26"/>
        <v>-907.12479999999925</v>
      </c>
      <c r="AC18" s="31">
        <f t="shared" si="27"/>
        <v>-61.159368150857162</v>
      </c>
      <c r="AD18" s="30">
        <f t="shared" si="28"/>
        <v>3034.1783999999984</v>
      </c>
      <c r="AE18" s="30">
        <f t="shared" si="29"/>
        <v>2131.88</v>
      </c>
      <c r="AF18" s="30">
        <f t="shared" si="29"/>
        <v>3768.59</v>
      </c>
      <c r="AG18" s="31">
        <f t="shared" si="30"/>
        <v>-902.29839999999831</v>
      </c>
      <c r="AH18" s="31">
        <f t="shared" si="31"/>
        <v>-29.737816339342434</v>
      </c>
      <c r="AI18" s="36">
        <f>SUM('[18]Произв. прогр. Стоки (СВОД)'!N21)</f>
        <v>567.9689000000003</v>
      </c>
      <c r="AJ18" s="29"/>
      <c r="AK18" s="29">
        <v>437.62</v>
      </c>
      <c r="AL18" s="36">
        <f>SUM('[18]Произв. прогр. Стоки (СВОД)'!O21)</f>
        <v>591.30010000000027</v>
      </c>
      <c r="AM18" s="29"/>
      <c r="AN18" s="29">
        <v>486.12</v>
      </c>
      <c r="AO18" s="36">
        <f>SUM('[18]Произв. прогр. Стоки (СВОД)'!P21)</f>
        <v>606.61120000000028</v>
      </c>
      <c r="AP18" s="29"/>
      <c r="AQ18" s="29">
        <v>489.56</v>
      </c>
      <c r="AR18" s="30">
        <f t="shared" si="32"/>
        <v>1765.880200000001</v>
      </c>
      <c r="AS18" s="30">
        <f t="shared" si="32"/>
        <v>0</v>
      </c>
      <c r="AT18" s="30">
        <f t="shared" si="32"/>
        <v>1413.3</v>
      </c>
      <c r="AU18" s="31">
        <f t="shared" si="33"/>
        <v>-1765.880200000001</v>
      </c>
      <c r="AV18" s="31">
        <f t="shared" si="34"/>
        <v>-100</v>
      </c>
      <c r="AW18" s="30">
        <f t="shared" si="35"/>
        <v>4800.0585999999994</v>
      </c>
      <c r="AX18" s="30">
        <f t="shared" si="36"/>
        <v>2131.88</v>
      </c>
      <c r="AY18" s="30">
        <f t="shared" si="36"/>
        <v>5181.8900000000003</v>
      </c>
      <c r="AZ18" s="31">
        <f t="shared" si="37"/>
        <v>-2668.1785999999993</v>
      </c>
      <c r="BA18" s="31">
        <f t="shared" si="38"/>
        <v>-55.586375549665156</v>
      </c>
      <c r="BB18" s="36">
        <f>SUM('[18]Произв. прогр. Стоки (СВОД)'!S21)</f>
        <v>622.65140000000031</v>
      </c>
      <c r="BC18" s="29"/>
      <c r="BD18" s="29">
        <v>485.81</v>
      </c>
      <c r="BE18" s="36">
        <f>SUM('[18]Произв. прогр. Стоки (СВОД)'!T21)</f>
        <v>622.65140000000031</v>
      </c>
      <c r="BF18" s="29"/>
      <c r="BG18" s="29">
        <v>496.81</v>
      </c>
      <c r="BH18" s="36">
        <f>SUM('[18]Произв. прогр. Стоки (СВОД)'!U21)</f>
        <v>622.65140000000031</v>
      </c>
      <c r="BI18" s="29"/>
      <c r="BJ18" s="29">
        <v>473.23</v>
      </c>
      <c r="BK18" s="30">
        <f t="shared" si="39"/>
        <v>1867.954200000001</v>
      </c>
      <c r="BL18" s="30">
        <f t="shared" si="39"/>
        <v>0</v>
      </c>
      <c r="BM18" s="30">
        <f t="shared" si="39"/>
        <v>1455.85</v>
      </c>
      <c r="BN18" s="31">
        <f t="shared" si="40"/>
        <v>-1867.954200000001</v>
      </c>
      <c r="BO18" s="31">
        <f t="shared" si="41"/>
        <v>-100</v>
      </c>
      <c r="BP18" s="30">
        <f t="shared" si="42"/>
        <v>6668.0128000000004</v>
      </c>
      <c r="BQ18" s="30">
        <f t="shared" si="43"/>
        <v>2131.88</v>
      </c>
      <c r="BR18" s="30">
        <f t="shared" si="43"/>
        <v>6637.74</v>
      </c>
      <c r="BS18" s="31">
        <f t="shared" si="44"/>
        <v>-4536.1328000000003</v>
      </c>
      <c r="BT18" s="31">
        <f t="shared" si="45"/>
        <v>-68.02825573460207</v>
      </c>
    </row>
    <row r="19" spans="1:72" ht="18.75" customHeight="1">
      <c r="A19" s="24" t="s">
        <v>37</v>
      </c>
      <c r="B19" s="36">
        <f>SUM('[18]Произв. прогр. Стоки (СВОД)'!E22)</f>
        <v>28.245839999999994</v>
      </c>
      <c r="C19" s="37">
        <v>4.3899999999999997</v>
      </c>
      <c r="D19" s="37">
        <v>3.46</v>
      </c>
      <c r="E19" s="36">
        <f>SUM('[18]Произв. прогр. Стоки (СВОД)'!F22)</f>
        <v>27.917400000000001</v>
      </c>
      <c r="F19" s="29">
        <v>4.55</v>
      </c>
      <c r="G19" s="29">
        <v>10.050000000000001</v>
      </c>
      <c r="H19" s="36">
        <f>SUM('[18]Произв. прогр. Стоки (СВОД)'!G22)</f>
        <v>28.048775999999993</v>
      </c>
      <c r="I19" s="29">
        <v>53.82</v>
      </c>
      <c r="J19" s="29">
        <v>52.03</v>
      </c>
      <c r="K19" s="30">
        <f t="shared" si="22"/>
        <v>84.212015999999991</v>
      </c>
      <c r="L19" s="30">
        <f t="shared" si="22"/>
        <v>62.76</v>
      </c>
      <c r="M19" s="30">
        <f t="shared" si="22"/>
        <v>65.540000000000006</v>
      </c>
      <c r="N19" s="31">
        <f t="shared" si="23"/>
        <v>-21.452015999999993</v>
      </c>
      <c r="O19" s="31">
        <f t="shared" si="24"/>
        <v>-25.473818368153061</v>
      </c>
      <c r="P19" s="36">
        <f>SUM('[18]Произв. прогр. Стоки (СВОД)'!I22)</f>
        <v>27.687491999999999</v>
      </c>
      <c r="Q19" s="29">
        <v>6.1</v>
      </c>
      <c r="R19" s="29">
        <v>7.23</v>
      </c>
      <c r="S19" s="36">
        <f>SUM('[18]Произв. прогр. Стоки (СВОД)'!J22)</f>
        <v>26.932079999999996</v>
      </c>
      <c r="T19" s="29"/>
      <c r="U19" s="29">
        <v>10.39</v>
      </c>
      <c r="V19" s="36">
        <f>SUM('[18]Произв. прогр. Стоки (СВОД)'!K22)</f>
        <v>25.913915999999997</v>
      </c>
      <c r="W19" s="29"/>
      <c r="X19" s="29">
        <v>57.59</v>
      </c>
      <c r="Y19" s="30">
        <f t="shared" si="25"/>
        <v>80.533487999999991</v>
      </c>
      <c r="Z19" s="30">
        <f t="shared" si="25"/>
        <v>6.1</v>
      </c>
      <c r="AA19" s="30">
        <f t="shared" si="25"/>
        <v>75.210000000000008</v>
      </c>
      <c r="AB19" s="31">
        <f t="shared" si="26"/>
        <v>-74.433487999999997</v>
      </c>
      <c r="AC19" s="31">
        <f t="shared" si="27"/>
        <v>-92.425511235773129</v>
      </c>
      <c r="AD19" s="30">
        <f t="shared" si="28"/>
        <v>164.74550399999998</v>
      </c>
      <c r="AE19" s="30">
        <f t="shared" si="29"/>
        <v>68.86</v>
      </c>
      <c r="AF19" s="30">
        <f t="shared" si="29"/>
        <v>140.75</v>
      </c>
      <c r="AG19" s="31">
        <f t="shared" si="30"/>
        <v>-95.885503999999983</v>
      </c>
      <c r="AH19" s="31">
        <f t="shared" si="31"/>
        <v>-58.202197736455375</v>
      </c>
      <c r="AI19" s="36">
        <f>SUM('[18]Произв. прогр. Стоки (СВОД)'!N22)</f>
        <v>26.642578999999998</v>
      </c>
      <c r="AJ19" s="29"/>
      <c r="AK19" s="29">
        <v>6.42</v>
      </c>
      <c r="AL19" s="36">
        <f>SUM('[18]Произв. прогр. Стоки (СВОД)'!O22)</f>
        <v>27.737010999999995</v>
      </c>
      <c r="AM19" s="29"/>
      <c r="AN19" s="29">
        <v>8.35</v>
      </c>
      <c r="AO19" s="36">
        <f>SUM('[18]Произв. прогр. Стоки (СВОД)'!P22)</f>
        <v>28.455231999999999</v>
      </c>
      <c r="AP19" s="29"/>
      <c r="AQ19" s="29">
        <v>58.16</v>
      </c>
      <c r="AR19" s="30">
        <f t="shared" si="32"/>
        <v>82.834821999999988</v>
      </c>
      <c r="AS19" s="30">
        <f t="shared" si="32"/>
        <v>0</v>
      </c>
      <c r="AT19" s="30">
        <f t="shared" si="32"/>
        <v>72.929999999999993</v>
      </c>
      <c r="AU19" s="31">
        <f t="shared" si="33"/>
        <v>-82.834821999999988</v>
      </c>
      <c r="AV19" s="31">
        <f t="shared" si="34"/>
        <v>-100</v>
      </c>
      <c r="AW19" s="30">
        <f t="shared" si="35"/>
        <v>247.58032599999996</v>
      </c>
      <c r="AX19" s="30">
        <f t="shared" si="36"/>
        <v>68.86</v>
      </c>
      <c r="AY19" s="30">
        <f t="shared" si="36"/>
        <v>213.68</v>
      </c>
      <c r="AZ19" s="31">
        <f t="shared" si="37"/>
        <v>-178.72032599999994</v>
      </c>
      <c r="BA19" s="31">
        <f t="shared" si="38"/>
        <v>-72.186804536318434</v>
      </c>
      <c r="BB19" s="36">
        <f>SUM('[18]Произв. прогр. Стоки (СВОД)'!S22)</f>
        <v>29.207653999999994</v>
      </c>
      <c r="BC19" s="29"/>
      <c r="BD19" s="29">
        <v>8.73</v>
      </c>
      <c r="BE19" s="36">
        <f>SUM('[18]Произв. прогр. Стоки (СВОД)'!T22)</f>
        <v>29.207653999999994</v>
      </c>
      <c r="BF19" s="29"/>
      <c r="BG19" s="29">
        <v>11.57</v>
      </c>
      <c r="BH19" s="36">
        <f>SUM('[18]Произв. прогр. Стоки (СВОД)'!U22)</f>
        <v>29.207653999999994</v>
      </c>
      <c r="BI19" s="29"/>
      <c r="BJ19" s="29">
        <v>55.49</v>
      </c>
      <c r="BK19" s="30">
        <f t="shared" si="39"/>
        <v>87.622961999999987</v>
      </c>
      <c r="BL19" s="30">
        <f t="shared" si="39"/>
        <v>0</v>
      </c>
      <c r="BM19" s="30">
        <f t="shared" si="39"/>
        <v>75.790000000000006</v>
      </c>
      <c r="BN19" s="31">
        <f t="shared" si="40"/>
        <v>-87.622961999999987</v>
      </c>
      <c r="BO19" s="31">
        <f t="shared" si="41"/>
        <v>-100</v>
      </c>
      <c r="BP19" s="30">
        <f t="shared" si="42"/>
        <v>335.20328799999993</v>
      </c>
      <c r="BQ19" s="30">
        <f t="shared" si="43"/>
        <v>68.86</v>
      </c>
      <c r="BR19" s="30">
        <f t="shared" si="43"/>
        <v>289.47000000000003</v>
      </c>
      <c r="BS19" s="31">
        <f t="shared" si="44"/>
        <v>-266.34328799999992</v>
      </c>
      <c r="BT19" s="31">
        <f t="shared" si="45"/>
        <v>-79.457242078126626</v>
      </c>
    </row>
    <row r="20" spans="1:72" ht="18.75" customHeight="1">
      <c r="A20" s="24" t="s">
        <v>38</v>
      </c>
      <c r="B20" s="36">
        <f>SUM('[18]Произв. прогр. Стоки (СВОД)'!E23)</f>
        <v>2011.8405772499998</v>
      </c>
      <c r="C20" s="37">
        <v>1555.09</v>
      </c>
      <c r="D20" s="37">
        <v>1616.42</v>
      </c>
      <c r="E20" s="36">
        <f>SUM('[18]Произв. прогр. Стоки (СВОД)'!F23)</f>
        <v>2090.0652412500003</v>
      </c>
      <c r="F20" s="29">
        <v>1800.71</v>
      </c>
      <c r="G20" s="29">
        <v>1758.47</v>
      </c>
      <c r="H20" s="36">
        <f>SUM('[18]Произв. прогр. Стоки (СВОД)'!G23)</f>
        <v>2092.5097620000001</v>
      </c>
      <c r="I20" s="29">
        <v>1534.09</v>
      </c>
      <c r="J20" s="29">
        <v>1720.08</v>
      </c>
      <c r="K20" s="30">
        <f t="shared" si="22"/>
        <v>6194.4155805000009</v>
      </c>
      <c r="L20" s="30">
        <f t="shared" si="22"/>
        <v>4889.8900000000003</v>
      </c>
      <c r="M20" s="30">
        <f t="shared" si="22"/>
        <v>5094.97</v>
      </c>
      <c r="N20" s="31">
        <f t="shared" si="23"/>
        <v>-1304.5255805000006</v>
      </c>
      <c r="O20" s="31">
        <f t="shared" si="24"/>
        <v>-21.059703914710575</v>
      </c>
      <c r="P20" s="36">
        <f>SUM('[18]Произв. прогр. Стоки (СВОД)'!I23)</f>
        <v>2058.2864714999996</v>
      </c>
      <c r="Q20" s="29">
        <v>1647.49</v>
      </c>
      <c r="R20" s="29">
        <v>1765.14</v>
      </c>
      <c r="S20" s="36">
        <f>SUM('[18]Произв. прогр. Стоки (СВОД)'!J23)</f>
        <v>2060.7309922499999</v>
      </c>
      <c r="T20" s="29"/>
      <c r="U20" s="29">
        <v>1646</v>
      </c>
      <c r="V20" s="36">
        <f>SUM('[18]Произв. прогр. Стоки (СВОД)'!K23)</f>
        <v>1999.6179734999998</v>
      </c>
      <c r="W20" s="29"/>
      <c r="X20" s="29">
        <v>1659.94</v>
      </c>
      <c r="Y20" s="30">
        <f t="shared" si="25"/>
        <v>6118.6354372499991</v>
      </c>
      <c r="Z20" s="30">
        <f t="shared" si="25"/>
        <v>1647.49</v>
      </c>
      <c r="AA20" s="30">
        <f t="shared" si="25"/>
        <v>5071.08</v>
      </c>
      <c r="AB20" s="31">
        <f t="shared" si="26"/>
        <v>-4471.1454372499993</v>
      </c>
      <c r="AC20" s="31">
        <f t="shared" si="27"/>
        <v>-73.074225178212956</v>
      </c>
      <c r="AD20" s="30">
        <f t="shared" si="28"/>
        <v>12313.05101775</v>
      </c>
      <c r="AE20" s="30">
        <f t="shared" si="29"/>
        <v>6537.38</v>
      </c>
      <c r="AF20" s="30">
        <f t="shared" si="29"/>
        <v>10166.049999999999</v>
      </c>
      <c r="AG20" s="31">
        <f t="shared" si="30"/>
        <v>-5775.6710177499999</v>
      </c>
      <c r="AH20" s="31">
        <f t="shared" si="31"/>
        <v>-46.906903978746001</v>
      </c>
      <c r="AI20" s="36">
        <f>SUM('[18]Произв. прогр. Стоки (СВОД)'!N23)</f>
        <v>1982.4255900000001</v>
      </c>
      <c r="AJ20" s="29"/>
      <c r="AK20" s="29">
        <v>1434.06</v>
      </c>
      <c r="AL20" s="36">
        <f>SUM('[18]Произв. прогр. Стоки (СВОД)'!O23)</f>
        <v>2021.2966799999999</v>
      </c>
      <c r="AM20" s="29"/>
      <c r="AN20" s="29">
        <v>1499.34</v>
      </c>
      <c r="AO20" s="36">
        <f>SUM('[18]Произв. прогр. Стоки (СВОД)'!P23)</f>
        <v>2202.6950999999999</v>
      </c>
      <c r="AP20" s="29"/>
      <c r="AQ20" s="29">
        <v>1706.65</v>
      </c>
      <c r="AR20" s="30">
        <f t="shared" si="32"/>
        <v>6206.4173700000001</v>
      </c>
      <c r="AS20" s="30">
        <f t="shared" si="32"/>
        <v>0</v>
      </c>
      <c r="AT20" s="30">
        <f t="shared" si="32"/>
        <v>4640.0499999999993</v>
      </c>
      <c r="AU20" s="31">
        <f t="shared" si="33"/>
        <v>-6206.4173700000001</v>
      </c>
      <c r="AV20" s="31">
        <f t="shared" si="34"/>
        <v>-100</v>
      </c>
      <c r="AW20" s="30">
        <f t="shared" si="35"/>
        <v>18519.468387749999</v>
      </c>
      <c r="AX20" s="30">
        <f t="shared" si="36"/>
        <v>6537.38</v>
      </c>
      <c r="AY20" s="30">
        <f t="shared" si="36"/>
        <v>14806.099999999999</v>
      </c>
      <c r="AZ20" s="31">
        <f t="shared" si="37"/>
        <v>-11982.088387749998</v>
      </c>
      <c r="BA20" s="31">
        <f t="shared" si="38"/>
        <v>-64.699958642850376</v>
      </c>
      <c r="BB20" s="36">
        <f>SUM('[18]Произв. прогр. Стоки (СВОД)'!S23)</f>
        <v>2218.2435360000004</v>
      </c>
      <c r="BC20" s="29"/>
      <c r="BD20" s="29">
        <v>1557.09</v>
      </c>
      <c r="BE20" s="36">
        <f>SUM('[18]Произв. прогр. Стоки (СВОД)'!T23)</f>
        <v>2218.2435360000004</v>
      </c>
      <c r="BF20" s="29"/>
      <c r="BG20" s="29">
        <v>1634.05</v>
      </c>
      <c r="BH20" s="36">
        <f>SUM('[18]Произв. прогр. Стоки (СВОД)'!U23)</f>
        <v>2218.2435360000004</v>
      </c>
      <c r="BI20" s="29"/>
      <c r="BJ20" s="29">
        <v>1778.79</v>
      </c>
      <c r="BK20" s="30">
        <f t="shared" si="39"/>
        <v>6654.7306080000017</v>
      </c>
      <c r="BL20" s="30">
        <f t="shared" si="39"/>
        <v>0</v>
      </c>
      <c r="BM20" s="30">
        <f t="shared" si="39"/>
        <v>4969.93</v>
      </c>
      <c r="BN20" s="31">
        <f t="shared" si="40"/>
        <v>-6654.7306080000017</v>
      </c>
      <c r="BO20" s="31">
        <f t="shared" si="41"/>
        <v>-100</v>
      </c>
      <c r="BP20" s="30">
        <f t="shared" si="42"/>
        <v>25174.198995750001</v>
      </c>
      <c r="BQ20" s="30">
        <f t="shared" si="43"/>
        <v>6537.38</v>
      </c>
      <c r="BR20" s="30">
        <f t="shared" si="43"/>
        <v>19776.03</v>
      </c>
      <c r="BS20" s="31">
        <f t="shared" si="44"/>
        <v>-18636.81899575</v>
      </c>
      <c r="BT20" s="31">
        <f t="shared" si="45"/>
        <v>-74.031427966769996</v>
      </c>
    </row>
    <row r="21" spans="1:72" ht="18.75" customHeight="1">
      <c r="A21" s="21" t="s">
        <v>39</v>
      </c>
      <c r="B21" s="38">
        <f>SUM('[18]Произв. прогр. Стоки (СВОД)'!E24)</f>
        <v>7010.8004172499996</v>
      </c>
      <c r="C21" s="38">
        <f t="shared" ref="C21:J21" si="46">SUM(C17:C20)</f>
        <v>6455.63</v>
      </c>
      <c r="D21" s="38">
        <f t="shared" si="46"/>
        <v>6602.58</v>
      </c>
      <c r="E21" s="38">
        <f>SUM('[18]Произв. прогр. Стоки (СВОД)'!F24)</f>
        <v>7030.8976412500006</v>
      </c>
      <c r="F21" s="38">
        <f t="shared" si="46"/>
        <v>6823.8</v>
      </c>
      <c r="G21" s="38">
        <f t="shared" si="46"/>
        <v>6516.57</v>
      </c>
      <c r="H21" s="38">
        <f>SUM('[18]Произв. прогр. Стоки (СВОД)'!G24)</f>
        <v>7056.5931380000002</v>
      </c>
      <c r="I21" s="38">
        <f t="shared" si="46"/>
        <v>6539.0199999999995</v>
      </c>
      <c r="J21" s="38">
        <f t="shared" si="46"/>
        <v>6480.1399999999994</v>
      </c>
      <c r="K21" s="23">
        <f t="shared" si="22"/>
        <v>21098.291196500002</v>
      </c>
      <c r="L21" s="23">
        <f t="shared" si="22"/>
        <v>19818.45</v>
      </c>
      <c r="M21" s="23">
        <f t="shared" si="22"/>
        <v>19599.29</v>
      </c>
      <c r="N21" s="17">
        <f t="shared" si="23"/>
        <v>-1279.8411965000014</v>
      </c>
      <c r="O21" s="17">
        <f t="shared" si="24"/>
        <v>-6.0660893556740483</v>
      </c>
      <c r="P21" s="38">
        <f>SUM('[18]Произв. прогр. Стоки (СВОД)'!I24)</f>
        <v>6958.4296634999992</v>
      </c>
      <c r="Q21" s="38">
        <f t="shared" ref="Q21:X21" si="47">SUM(Q17:Q20)</f>
        <v>7158.2400000000007</v>
      </c>
      <c r="R21" s="38">
        <f t="shared" si="47"/>
        <v>6374.82</v>
      </c>
      <c r="S21" s="38">
        <f>SUM('[18]Произв. прогр. Стоки (СВОД)'!J24)</f>
        <v>6827.1810722499986</v>
      </c>
      <c r="T21" s="38">
        <f t="shared" si="47"/>
        <v>0</v>
      </c>
      <c r="U21" s="38">
        <f t="shared" si="47"/>
        <v>6118.7900000000009</v>
      </c>
      <c r="V21" s="38">
        <f>SUM('[18]Произв. прогр. Стоки (СВОД)'!K24)</f>
        <v>6585.8729894999997</v>
      </c>
      <c r="W21" s="38">
        <f t="shared" si="47"/>
        <v>0</v>
      </c>
      <c r="X21" s="38">
        <f t="shared" si="47"/>
        <v>6120.380000000001</v>
      </c>
      <c r="Y21" s="23">
        <f t="shared" si="25"/>
        <v>20371.483725249996</v>
      </c>
      <c r="Z21" s="23">
        <f t="shared" si="25"/>
        <v>7158.2400000000007</v>
      </c>
      <c r="AA21" s="23">
        <f t="shared" si="25"/>
        <v>18613.990000000002</v>
      </c>
      <c r="AB21" s="17">
        <f t="shared" si="26"/>
        <v>-13213.243725249995</v>
      </c>
      <c r="AC21" s="17">
        <f t="shared" si="27"/>
        <v>-64.861469608482551</v>
      </c>
      <c r="AD21" s="23">
        <f t="shared" si="28"/>
        <v>41469.774921749995</v>
      </c>
      <c r="AE21" s="23">
        <f t="shared" si="29"/>
        <v>26976.690000000002</v>
      </c>
      <c r="AF21" s="23">
        <f t="shared" si="29"/>
        <v>38213.279999999999</v>
      </c>
      <c r="AG21" s="17">
        <f t="shared" si="30"/>
        <v>-14493.084921749993</v>
      </c>
      <c r="AH21" s="17">
        <f t="shared" si="31"/>
        <v>-34.948549754844912</v>
      </c>
      <c r="AI21" s="38">
        <f>SUM('[18]Произв. прогр. Стоки (СВОД)'!N24)</f>
        <v>6782.1569689999997</v>
      </c>
      <c r="AJ21" s="38">
        <f t="shared" ref="AJ21:AQ21" si="48">SUM(AJ17:AJ20)</f>
        <v>0</v>
      </c>
      <c r="AK21" s="38">
        <f t="shared" si="48"/>
        <v>5622.0499999999993</v>
      </c>
      <c r="AL21" s="38">
        <f>SUM('[18]Произв. прогр. Стоки (СВОД)'!O24)</f>
        <v>7018.1928909999988</v>
      </c>
      <c r="AM21" s="38">
        <f t="shared" si="48"/>
        <v>0</v>
      </c>
      <c r="AN21" s="38">
        <f t="shared" si="48"/>
        <v>6152.68</v>
      </c>
      <c r="AO21" s="38">
        <f>SUM('[18]Произв. прогр. Стоки (СВОД)'!P24)</f>
        <v>7328.980732</v>
      </c>
      <c r="AP21" s="38">
        <f t="shared" si="48"/>
        <v>0</v>
      </c>
      <c r="AQ21" s="38">
        <f t="shared" si="48"/>
        <v>6442.65</v>
      </c>
      <c r="AR21" s="23">
        <f t="shared" si="32"/>
        <v>21129.330591999998</v>
      </c>
      <c r="AS21" s="23">
        <f t="shared" si="32"/>
        <v>0</v>
      </c>
      <c r="AT21" s="23">
        <f t="shared" si="32"/>
        <v>18217.379999999997</v>
      </c>
      <c r="AU21" s="17">
        <f t="shared" si="33"/>
        <v>-21129.330591999998</v>
      </c>
      <c r="AV21" s="17">
        <f t="shared" si="34"/>
        <v>-100</v>
      </c>
      <c r="AW21" s="23">
        <f t="shared" si="35"/>
        <v>62599.105513749993</v>
      </c>
      <c r="AX21" s="23">
        <f t="shared" si="36"/>
        <v>26976.690000000002</v>
      </c>
      <c r="AY21" s="23">
        <f t="shared" si="36"/>
        <v>56430.659999999996</v>
      </c>
      <c r="AZ21" s="17">
        <f t="shared" si="37"/>
        <v>-35622.415513749991</v>
      </c>
      <c r="BA21" s="17">
        <f t="shared" si="38"/>
        <v>-56.905630234485493</v>
      </c>
      <c r="BB21" s="38">
        <f>SUM('[18]Произв. прогр. Стоки (СВОД)'!S24)</f>
        <v>7480.0799900000002</v>
      </c>
      <c r="BC21" s="38">
        <f t="shared" ref="BC21:BJ21" si="49">SUM(BC17:BC20)</f>
        <v>0</v>
      </c>
      <c r="BD21" s="38">
        <f t="shared" si="49"/>
        <v>6207.83</v>
      </c>
      <c r="BE21" s="38">
        <f>SUM('[18]Произв. прогр. Стоки (СВОД)'!T24)</f>
        <v>7480.0799900000002</v>
      </c>
      <c r="BF21" s="38">
        <f t="shared" si="49"/>
        <v>0</v>
      </c>
      <c r="BG21" s="38">
        <f t="shared" si="49"/>
        <v>6392.71</v>
      </c>
      <c r="BH21" s="38">
        <f>SUM('[18]Произв. прогр. Стоки (СВОД)'!U24)</f>
        <v>7480.0799900000002</v>
      </c>
      <c r="BI21" s="38">
        <f t="shared" si="49"/>
        <v>0</v>
      </c>
      <c r="BJ21" s="38">
        <f t="shared" si="49"/>
        <v>6355.88</v>
      </c>
      <c r="BK21" s="23">
        <f t="shared" si="39"/>
        <v>22440.239970000002</v>
      </c>
      <c r="BL21" s="23">
        <f t="shared" si="39"/>
        <v>0</v>
      </c>
      <c r="BM21" s="23">
        <f t="shared" si="39"/>
        <v>18956.420000000002</v>
      </c>
      <c r="BN21" s="17">
        <f t="shared" si="40"/>
        <v>-22440.239970000002</v>
      </c>
      <c r="BO21" s="17">
        <f t="shared" si="41"/>
        <v>-100</v>
      </c>
      <c r="BP21" s="23">
        <f t="shared" si="42"/>
        <v>85039.345483749988</v>
      </c>
      <c r="BQ21" s="23">
        <f t="shared" si="43"/>
        <v>26976.690000000002</v>
      </c>
      <c r="BR21" s="23">
        <f t="shared" si="43"/>
        <v>75387.08</v>
      </c>
      <c r="BS21" s="17">
        <f t="shared" si="44"/>
        <v>-58062.655483749986</v>
      </c>
      <c r="BT21" s="17">
        <f t="shared" si="45"/>
        <v>-68.277401658559413</v>
      </c>
    </row>
    <row r="22" spans="1:72" ht="18.75" customHeight="1">
      <c r="A22" s="39" t="s">
        <v>40</v>
      </c>
      <c r="B22" s="40">
        <f>SUM('[18]Произв. прогр. Стоки (СВОД)'!E25)</f>
        <v>0</v>
      </c>
      <c r="C22" s="41"/>
      <c r="D22" s="41"/>
      <c r="E22" s="40">
        <f>SUM('[18]Произв. прогр. Стоки (СВОД)'!F25)</f>
        <v>0</v>
      </c>
      <c r="F22" s="42"/>
      <c r="G22" s="42"/>
      <c r="H22" s="40">
        <f>SUM('[18]Произв. прогр. Стоки (СВОД)'!G25)</f>
        <v>0</v>
      </c>
      <c r="I22" s="42"/>
      <c r="J22" s="42"/>
      <c r="K22" s="43">
        <f t="shared" si="22"/>
        <v>0</v>
      </c>
      <c r="L22" s="43">
        <f t="shared" si="22"/>
        <v>0</v>
      </c>
      <c r="M22" s="43">
        <f t="shared" si="22"/>
        <v>0</v>
      </c>
      <c r="N22" s="44">
        <f t="shared" si="23"/>
        <v>0</v>
      </c>
      <c r="O22" s="44" t="e">
        <f t="shared" si="24"/>
        <v>#DIV/0!</v>
      </c>
      <c r="P22" s="40">
        <f>SUM('[18]Произв. прогр. Стоки (СВОД)'!I25)</f>
        <v>0</v>
      </c>
      <c r="Q22" s="42"/>
      <c r="R22" s="42"/>
      <c r="S22" s="40">
        <f>SUM('[18]Произв. прогр. Стоки (СВОД)'!J25)</f>
        <v>0</v>
      </c>
      <c r="T22" s="42"/>
      <c r="U22" s="42"/>
      <c r="V22" s="40">
        <f>SUM('[18]Произв. прогр. Стоки (СВОД)'!K25)</f>
        <v>0</v>
      </c>
      <c r="W22" s="42"/>
      <c r="X22" s="42"/>
      <c r="Y22" s="43">
        <f t="shared" si="25"/>
        <v>0</v>
      </c>
      <c r="Z22" s="43">
        <f t="shared" si="25"/>
        <v>0</v>
      </c>
      <c r="AA22" s="43">
        <f t="shared" si="25"/>
        <v>0</v>
      </c>
      <c r="AB22" s="44">
        <f t="shared" si="26"/>
        <v>0</v>
      </c>
      <c r="AC22" s="44" t="e">
        <f t="shared" si="27"/>
        <v>#DIV/0!</v>
      </c>
      <c r="AD22" s="43">
        <f t="shared" si="28"/>
        <v>0</v>
      </c>
      <c r="AE22" s="43">
        <f t="shared" si="29"/>
        <v>0</v>
      </c>
      <c r="AF22" s="43">
        <f t="shared" si="29"/>
        <v>0</v>
      </c>
      <c r="AG22" s="44">
        <f t="shared" si="30"/>
        <v>0</v>
      </c>
      <c r="AH22" s="44" t="e">
        <f t="shared" si="31"/>
        <v>#DIV/0!</v>
      </c>
      <c r="AI22" s="40">
        <f>SUM('[18]Произв. прогр. Стоки (СВОД)'!N25)</f>
        <v>0</v>
      </c>
      <c r="AJ22" s="42"/>
      <c r="AK22" s="42"/>
      <c r="AL22" s="40">
        <f>SUM('[18]Произв. прогр. Стоки (СВОД)'!O25)</f>
        <v>0</v>
      </c>
      <c r="AM22" s="42"/>
      <c r="AN22" s="42"/>
      <c r="AO22" s="40">
        <f>SUM('[18]Произв. прогр. Стоки (СВОД)'!P25)</f>
        <v>0</v>
      </c>
      <c r="AP22" s="42"/>
      <c r="AQ22" s="42"/>
      <c r="AR22" s="43">
        <f t="shared" si="32"/>
        <v>0</v>
      </c>
      <c r="AS22" s="43">
        <f t="shared" si="32"/>
        <v>0</v>
      </c>
      <c r="AT22" s="43">
        <f t="shared" si="32"/>
        <v>0</v>
      </c>
      <c r="AU22" s="44">
        <f t="shared" si="33"/>
        <v>0</v>
      </c>
      <c r="AV22" s="44" t="e">
        <f t="shared" si="34"/>
        <v>#DIV/0!</v>
      </c>
      <c r="AW22" s="43">
        <f t="shared" si="35"/>
        <v>0</v>
      </c>
      <c r="AX22" s="43">
        <f t="shared" si="36"/>
        <v>0</v>
      </c>
      <c r="AY22" s="43">
        <f t="shared" si="36"/>
        <v>0</v>
      </c>
      <c r="AZ22" s="44">
        <f t="shared" si="37"/>
        <v>0</v>
      </c>
      <c r="BA22" s="44" t="e">
        <f t="shared" si="38"/>
        <v>#DIV/0!</v>
      </c>
      <c r="BB22" s="40">
        <f>SUM('[18]Произв. прогр. Стоки (СВОД)'!S25)</f>
        <v>0</v>
      </c>
      <c r="BC22" s="42"/>
      <c r="BD22" s="42"/>
      <c r="BE22" s="40">
        <f>SUM('[18]Произв. прогр. Стоки (СВОД)'!T25)</f>
        <v>0</v>
      </c>
      <c r="BF22" s="42"/>
      <c r="BG22" s="42"/>
      <c r="BH22" s="40">
        <f>SUM('[18]Произв. прогр. Стоки (СВОД)'!U25)</f>
        <v>0</v>
      </c>
      <c r="BI22" s="42"/>
      <c r="BJ22" s="42"/>
      <c r="BK22" s="43">
        <f t="shared" si="39"/>
        <v>0</v>
      </c>
      <c r="BL22" s="43">
        <f t="shared" si="39"/>
        <v>0</v>
      </c>
      <c r="BM22" s="43">
        <f t="shared" si="39"/>
        <v>0</v>
      </c>
      <c r="BN22" s="44">
        <f t="shared" si="40"/>
        <v>0</v>
      </c>
      <c r="BO22" s="44" t="e">
        <f t="shared" si="41"/>
        <v>#DIV/0!</v>
      </c>
      <c r="BP22" s="43">
        <f t="shared" si="42"/>
        <v>0</v>
      </c>
      <c r="BQ22" s="43">
        <f t="shared" si="43"/>
        <v>0</v>
      </c>
      <c r="BR22" s="43">
        <f t="shared" si="43"/>
        <v>0</v>
      </c>
      <c r="BS22" s="44">
        <f t="shared" si="44"/>
        <v>0</v>
      </c>
      <c r="BT22" s="44" t="e">
        <f t="shared" si="45"/>
        <v>#DIV/0!</v>
      </c>
    </row>
    <row r="23" spans="1:72" ht="18.75" customHeight="1">
      <c r="A23" s="21" t="s">
        <v>41</v>
      </c>
      <c r="B23" s="38">
        <f>SUM('[18]Произв. прогр. Стоки (СВОД)'!E26)</f>
        <v>25.053307395161777</v>
      </c>
      <c r="C23" s="38">
        <f t="shared" ref="C23:BR23" si="50">SUM(C21/C9)</f>
        <v>25.117228231266047</v>
      </c>
      <c r="D23" s="38">
        <f t="shared" si="50"/>
        <v>24.278654164368451</v>
      </c>
      <c r="E23" s="38">
        <f>SUM('[18]Произв. прогр. Стоки (СВОД)'!F26)</f>
        <v>25.054412505829617</v>
      </c>
      <c r="F23" s="38">
        <f t="shared" si="50"/>
        <v>25.11704946996467</v>
      </c>
      <c r="G23" s="38">
        <f t="shared" si="50"/>
        <v>24.25853404310762</v>
      </c>
      <c r="H23" s="38">
        <f>SUM('[18]Произв. прогр. Стоки (СВОД)'!G26)</f>
        <v>25.054333573819569</v>
      </c>
      <c r="I23" s="38">
        <f t="shared" si="50"/>
        <v>24.974296299125381</v>
      </c>
      <c r="J23" s="38">
        <f t="shared" si="50"/>
        <v>24.141792712912597</v>
      </c>
      <c r="K23" s="45">
        <f t="shared" si="50"/>
        <v>25.054018876110369</v>
      </c>
      <c r="L23" s="45">
        <f t="shared" si="50"/>
        <v>25.069826572046601</v>
      </c>
      <c r="M23" s="45">
        <f t="shared" si="50"/>
        <v>24.226563658838074</v>
      </c>
      <c r="N23" s="17">
        <f t="shared" si="23"/>
        <v>1.580769593623188E-2</v>
      </c>
      <c r="O23" s="17">
        <f t="shared" si="24"/>
        <v>6.3094452089300979E-2</v>
      </c>
      <c r="P23" s="38">
        <f>SUM('[18]Произв. прогр. Стоки (СВОД)'!I26)</f>
        <v>25.054254751256099</v>
      </c>
      <c r="Q23" s="38">
        <f t="shared" si="50"/>
        <v>25.113988001263031</v>
      </c>
      <c r="R23" s="38">
        <f t="shared" si="50"/>
        <v>24.26746355019224</v>
      </c>
      <c r="S23" s="38">
        <f>SUM('[18]Произв. прогр. Стоки (СВОД)'!J26)</f>
        <v>25.054902975378898</v>
      </c>
      <c r="T23" s="38" t="e">
        <f t="shared" si="50"/>
        <v>#DIV/0!</v>
      </c>
      <c r="U23" s="38">
        <f t="shared" si="50"/>
        <v>24.258771755937044</v>
      </c>
      <c r="V23" s="38">
        <f>SUM('[18]Произв. прогр. Стоки (СВОД)'!K26)</f>
        <v>25.055093887082133</v>
      </c>
      <c r="W23" s="38" t="e">
        <f t="shared" si="50"/>
        <v>#DIV/0!</v>
      </c>
      <c r="X23" s="38">
        <f t="shared" si="50"/>
        <v>24.115922613184132</v>
      </c>
      <c r="Y23" s="45">
        <f t="shared" si="50"/>
        <v>25.054743271386599</v>
      </c>
      <c r="Z23" s="45">
        <f t="shared" si="50"/>
        <v>25.113988001263031</v>
      </c>
      <c r="AA23" s="45">
        <f t="shared" si="50"/>
        <v>24.214580270843364</v>
      </c>
      <c r="AB23" s="17">
        <f t="shared" si="26"/>
        <v>5.92447298764327E-2</v>
      </c>
      <c r="AC23" s="17">
        <f t="shared" si="27"/>
        <v>0.23646113326610002</v>
      </c>
      <c r="AD23" s="45">
        <f t="shared" si="50"/>
        <v>25.054374720566607</v>
      </c>
      <c r="AE23" s="45">
        <f t="shared" si="50"/>
        <v>25.081529621778426</v>
      </c>
      <c r="AF23" s="45">
        <f t="shared" si="50"/>
        <v>24.220724974805254</v>
      </c>
      <c r="AG23" s="17">
        <f t="shared" si="30"/>
        <v>2.7154901211819293E-2</v>
      </c>
      <c r="AH23" s="17">
        <f t="shared" si="31"/>
        <v>0.10838387113899278</v>
      </c>
      <c r="AI23" s="38">
        <f>SUM('[18]Произв. прогр. Стоки (СВОД)'!N26)</f>
        <v>26.557422857944474</v>
      </c>
      <c r="AJ23" s="38" t="e">
        <f t="shared" si="50"/>
        <v>#DIV/0!</v>
      </c>
      <c r="AK23" s="38">
        <f t="shared" si="50"/>
        <v>25.106283213504216</v>
      </c>
      <c r="AL23" s="38">
        <f>SUM('[18]Произв. прогр. Стоки (СВОД)'!O26)</f>
        <v>26.55692360988656</v>
      </c>
      <c r="AM23" s="38" t="e">
        <f t="shared" si="50"/>
        <v>#DIV/0!</v>
      </c>
      <c r="AN23" s="38">
        <f t="shared" si="50"/>
        <v>25.103757803255949</v>
      </c>
      <c r="AO23" s="38">
        <f>SUM('[18]Произв. прогр. Стоки (СВОД)'!P26)</f>
        <v>26.55838205432832</v>
      </c>
      <c r="AP23" s="38" t="e">
        <f t="shared" si="50"/>
        <v>#DIV/0!</v>
      </c>
      <c r="AQ23" s="38">
        <f t="shared" si="50"/>
        <v>24.958935420137138</v>
      </c>
      <c r="AR23" s="45">
        <f t="shared" si="50"/>
        <v>26.557589726223487</v>
      </c>
      <c r="AS23" s="45" t="e">
        <f t="shared" si="50"/>
        <v>#DIV/0!</v>
      </c>
      <c r="AT23" s="45">
        <f t="shared" si="50"/>
        <v>25.053125214880009</v>
      </c>
      <c r="AU23" s="17" t="e">
        <f t="shared" si="33"/>
        <v>#DIV/0!</v>
      </c>
      <c r="AV23" s="17" t="e">
        <f t="shared" si="34"/>
        <v>#DIV/0!</v>
      </c>
      <c r="AW23" s="45">
        <f t="shared" si="50"/>
        <v>25.542364989840845</v>
      </c>
      <c r="AX23" s="45">
        <f t="shared" si="50"/>
        <v>25.081529621778426</v>
      </c>
      <c r="AY23" s="45">
        <f t="shared" si="50"/>
        <v>24.483335213418599</v>
      </c>
      <c r="AZ23" s="17">
        <f t="shared" si="37"/>
        <v>-0.46083536806241909</v>
      </c>
      <c r="BA23" s="17">
        <f t="shared" si="38"/>
        <v>-1.8042000740562221</v>
      </c>
      <c r="BB23" s="38">
        <f>SUM('[18]Произв. прогр. Стоки (СВОД)'!S26)</f>
        <v>26.557917618788601</v>
      </c>
      <c r="BC23" s="38" t="e">
        <f t="shared" si="50"/>
        <v>#DIV/0!</v>
      </c>
      <c r="BD23" s="38">
        <f t="shared" si="50"/>
        <v>25.103441303732456</v>
      </c>
      <c r="BE23" s="38">
        <f>SUM('[18]Произв. прогр. Стоки (СВОД)'!T26)</f>
        <v>26.557917618788601</v>
      </c>
      <c r="BF23" s="38" t="e">
        <f t="shared" si="50"/>
        <v>#DIV/0!</v>
      </c>
      <c r="BG23" s="38">
        <f t="shared" si="50"/>
        <v>25.096023240293647</v>
      </c>
      <c r="BH23" s="38">
        <f>SUM('[18]Произв. прогр. Стоки (СВОД)'!U26)</f>
        <v>26.557917618788601</v>
      </c>
      <c r="BI23" s="38" t="e">
        <f t="shared" si="50"/>
        <v>#DIV/0!</v>
      </c>
      <c r="BJ23" s="38">
        <f t="shared" si="50"/>
        <v>24.963198617493422</v>
      </c>
      <c r="BK23" s="45">
        <f t="shared" si="50"/>
        <v>26.557917618788604</v>
      </c>
      <c r="BL23" s="45" t="e">
        <f t="shared" si="50"/>
        <v>#DIV/0!</v>
      </c>
      <c r="BM23" s="45">
        <f t="shared" si="50"/>
        <v>25.053751503376819</v>
      </c>
      <c r="BN23" s="17" t="e">
        <f t="shared" si="40"/>
        <v>#DIV/0!</v>
      </c>
      <c r="BO23" s="17" t="e">
        <f t="shared" si="41"/>
        <v>#DIV/0!</v>
      </c>
      <c r="BP23" s="45">
        <f t="shared" si="50"/>
        <v>25.802729419327918</v>
      </c>
      <c r="BQ23" s="45">
        <f t="shared" si="50"/>
        <v>25.081529621778426</v>
      </c>
      <c r="BR23" s="45">
        <f t="shared" si="50"/>
        <v>24.624310384812624</v>
      </c>
      <c r="BS23" s="17">
        <f t="shared" si="44"/>
        <v>-0.72119979754949171</v>
      </c>
      <c r="BT23" s="17">
        <f t="shared" si="45"/>
        <v>-2.7950523598843242</v>
      </c>
    </row>
    <row r="24" spans="1:72" ht="18.75" customHeight="1">
      <c r="A24" s="46" t="s">
        <v>42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35"/>
      <c r="BM24" s="35"/>
      <c r="BN24" s="35"/>
      <c r="BO24" s="35"/>
      <c r="BP24" s="35"/>
      <c r="BQ24" s="35"/>
      <c r="BR24" s="35"/>
      <c r="BS24" s="35"/>
      <c r="BT24" s="9"/>
    </row>
    <row r="25" spans="1:72" ht="19.5" customHeight="1">
      <c r="A25" s="141" t="s">
        <v>3</v>
      </c>
      <c r="B25" s="136" t="s">
        <v>4</v>
      </c>
      <c r="C25" s="137"/>
      <c r="D25" s="137"/>
      <c r="E25" s="136" t="s">
        <v>5</v>
      </c>
      <c r="F25" s="137"/>
      <c r="G25" s="137"/>
      <c r="H25" s="136" t="s">
        <v>6</v>
      </c>
      <c r="I25" s="137"/>
      <c r="J25" s="137"/>
      <c r="K25" s="132" t="s">
        <v>7</v>
      </c>
      <c r="L25" s="133"/>
      <c r="M25" s="133"/>
      <c r="N25" s="134"/>
      <c r="O25" s="135"/>
      <c r="P25" s="136" t="s">
        <v>8</v>
      </c>
      <c r="Q25" s="137"/>
      <c r="R25" s="137"/>
      <c r="S25" s="136" t="s">
        <v>9</v>
      </c>
      <c r="T25" s="137"/>
      <c r="U25" s="137"/>
      <c r="V25" s="136" t="s">
        <v>10</v>
      </c>
      <c r="W25" s="137"/>
      <c r="X25" s="137"/>
      <c r="Y25" s="132" t="s">
        <v>11</v>
      </c>
      <c r="Z25" s="133"/>
      <c r="AA25" s="133"/>
      <c r="AB25" s="134"/>
      <c r="AC25" s="135"/>
      <c r="AD25" s="132" t="s">
        <v>12</v>
      </c>
      <c r="AE25" s="133"/>
      <c r="AF25" s="133"/>
      <c r="AG25" s="134"/>
      <c r="AH25" s="135"/>
      <c r="AI25" s="136" t="s">
        <v>13</v>
      </c>
      <c r="AJ25" s="137"/>
      <c r="AK25" s="137"/>
      <c r="AL25" s="136" t="s">
        <v>14</v>
      </c>
      <c r="AM25" s="137"/>
      <c r="AN25" s="137"/>
      <c r="AO25" s="136" t="s">
        <v>15</v>
      </c>
      <c r="AP25" s="137"/>
      <c r="AQ25" s="137"/>
      <c r="AR25" s="132" t="s">
        <v>16</v>
      </c>
      <c r="AS25" s="133"/>
      <c r="AT25" s="133"/>
      <c r="AU25" s="134"/>
      <c r="AV25" s="135"/>
      <c r="AW25" s="132" t="s">
        <v>17</v>
      </c>
      <c r="AX25" s="133"/>
      <c r="AY25" s="133"/>
      <c r="AZ25" s="134"/>
      <c r="BA25" s="135"/>
      <c r="BB25" s="136" t="s">
        <v>18</v>
      </c>
      <c r="BC25" s="137"/>
      <c r="BD25" s="137"/>
      <c r="BE25" s="136" t="s">
        <v>19</v>
      </c>
      <c r="BF25" s="137"/>
      <c r="BG25" s="137"/>
      <c r="BH25" s="136" t="s">
        <v>20</v>
      </c>
      <c r="BI25" s="137"/>
      <c r="BJ25" s="137"/>
      <c r="BK25" s="132" t="s">
        <v>21</v>
      </c>
      <c r="BL25" s="133"/>
      <c r="BM25" s="133"/>
      <c r="BN25" s="134"/>
      <c r="BO25" s="135"/>
      <c r="BP25" s="138" t="s">
        <v>22</v>
      </c>
      <c r="BQ25" s="139"/>
      <c r="BR25" s="139"/>
      <c r="BS25" s="140"/>
      <c r="BT25" s="140"/>
    </row>
    <row r="26" spans="1:72" ht="19.5" customHeight="1">
      <c r="A26" s="141"/>
      <c r="B26" s="130" t="s">
        <v>23</v>
      </c>
      <c r="C26" s="130" t="s">
        <v>24</v>
      </c>
      <c r="D26" s="130" t="s">
        <v>25</v>
      </c>
      <c r="E26" s="130" t="s">
        <v>23</v>
      </c>
      <c r="F26" s="130" t="s">
        <v>24</v>
      </c>
      <c r="G26" s="130" t="s">
        <v>25</v>
      </c>
      <c r="H26" s="130" t="s">
        <v>23</v>
      </c>
      <c r="I26" s="130" t="s">
        <v>24</v>
      </c>
      <c r="J26" s="130" t="s">
        <v>25</v>
      </c>
      <c r="K26" s="131" t="s">
        <v>23</v>
      </c>
      <c r="L26" s="131" t="s">
        <v>24</v>
      </c>
      <c r="M26" s="131" t="s">
        <v>25</v>
      </c>
      <c r="N26" s="129" t="s">
        <v>26</v>
      </c>
      <c r="O26" s="129"/>
      <c r="P26" s="130" t="s">
        <v>23</v>
      </c>
      <c r="Q26" s="130" t="s">
        <v>24</v>
      </c>
      <c r="R26" s="130" t="s">
        <v>25</v>
      </c>
      <c r="S26" s="130" t="s">
        <v>23</v>
      </c>
      <c r="T26" s="130" t="s">
        <v>24</v>
      </c>
      <c r="U26" s="130" t="s">
        <v>25</v>
      </c>
      <c r="V26" s="130" t="s">
        <v>23</v>
      </c>
      <c r="W26" s="130" t="s">
        <v>24</v>
      </c>
      <c r="X26" s="130" t="s">
        <v>25</v>
      </c>
      <c r="Y26" s="131" t="s">
        <v>23</v>
      </c>
      <c r="Z26" s="131" t="s">
        <v>24</v>
      </c>
      <c r="AA26" s="131" t="s">
        <v>25</v>
      </c>
      <c r="AB26" s="129" t="s">
        <v>26</v>
      </c>
      <c r="AC26" s="129"/>
      <c r="AD26" s="131" t="s">
        <v>23</v>
      </c>
      <c r="AE26" s="131" t="s">
        <v>24</v>
      </c>
      <c r="AF26" s="131" t="s">
        <v>25</v>
      </c>
      <c r="AG26" s="129" t="s">
        <v>26</v>
      </c>
      <c r="AH26" s="129"/>
      <c r="AI26" s="130" t="s">
        <v>23</v>
      </c>
      <c r="AJ26" s="130" t="s">
        <v>24</v>
      </c>
      <c r="AK26" s="130" t="s">
        <v>25</v>
      </c>
      <c r="AL26" s="130" t="s">
        <v>23</v>
      </c>
      <c r="AM26" s="130" t="s">
        <v>24</v>
      </c>
      <c r="AN26" s="130" t="s">
        <v>25</v>
      </c>
      <c r="AO26" s="130" t="s">
        <v>23</v>
      </c>
      <c r="AP26" s="130" t="s">
        <v>24</v>
      </c>
      <c r="AQ26" s="130" t="s">
        <v>25</v>
      </c>
      <c r="AR26" s="131" t="s">
        <v>23</v>
      </c>
      <c r="AS26" s="131" t="s">
        <v>24</v>
      </c>
      <c r="AT26" s="131" t="s">
        <v>25</v>
      </c>
      <c r="AU26" s="129" t="s">
        <v>26</v>
      </c>
      <c r="AV26" s="129"/>
      <c r="AW26" s="131" t="s">
        <v>23</v>
      </c>
      <c r="AX26" s="131" t="s">
        <v>24</v>
      </c>
      <c r="AY26" s="131" t="s">
        <v>25</v>
      </c>
      <c r="AZ26" s="129" t="s">
        <v>26</v>
      </c>
      <c r="BA26" s="129"/>
      <c r="BB26" s="130" t="s">
        <v>23</v>
      </c>
      <c r="BC26" s="130" t="s">
        <v>24</v>
      </c>
      <c r="BD26" s="130" t="s">
        <v>25</v>
      </c>
      <c r="BE26" s="130" t="s">
        <v>23</v>
      </c>
      <c r="BF26" s="130" t="s">
        <v>24</v>
      </c>
      <c r="BG26" s="130" t="s">
        <v>25</v>
      </c>
      <c r="BH26" s="130" t="s">
        <v>23</v>
      </c>
      <c r="BI26" s="130" t="s">
        <v>24</v>
      </c>
      <c r="BJ26" s="130" t="s">
        <v>25</v>
      </c>
      <c r="BK26" s="131" t="s">
        <v>23</v>
      </c>
      <c r="BL26" s="131" t="s">
        <v>24</v>
      </c>
      <c r="BM26" s="131" t="s">
        <v>25</v>
      </c>
      <c r="BN26" s="129" t="s">
        <v>26</v>
      </c>
      <c r="BO26" s="129"/>
      <c r="BP26" s="127" t="s">
        <v>23</v>
      </c>
      <c r="BQ26" s="127" t="s">
        <v>24</v>
      </c>
      <c r="BR26" s="127" t="s">
        <v>25</v>
      </c>
      <c r="BS26" s="129" t="s">
        <v>26</v>
      </c>
      <c r="BT26" s="129"/>
    </row>
    <row r="27" spans="1:72" ht="24.75" customHeight="1">
      <c r="A27" s="141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0" t="s">
        <v>27</v>
      </c>
      <c r="O27" s="10" t="s">
        <v>28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0" t="s">
        <v>27</v>
      </c>
      <c r="AC27" s="10" t="s">
        <v>28</v>
      </c>
      <c r="AD27" s="128"/>
      <c r="AE27" s="128"/>
      <c r="AF27" s="128"/>
      <c r="AG27" s="10" t="s">
        <v>27</v>
      </c>
      <c r="AH27" s="10" t="s">
        <v>28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0" t="s">
        <v>27</v>
      </c>
      <c r="AV27" s="10" t="s">
        <v>28</v>
      </c>
      <c r="AW27" s="128"/>
      <c r="AX27" s="128"/>
      <c r="AY27" s="128"/>
      <c r="AZ27" s="10" t="s">
        <v>27</v>
      </c>
      <c r="BA27" s="10" t="s">
        <v>28</v>
      </c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0" t="s">
        <v>27</v>
      </c>
      <c r="BO27" s="10" t="s">
        <v>28</v>
      </c>
      <c r="BP27" s="128"/>
      <c r="BQ27" s="128"/>
      <c r="BR27" s="128"/>
      <c r="BS27" s="10" t="s">
        <v>27</v>
      </c>
      <c r="BT27" s="10" t="s">
        <v>28</v>
      </c>
    </row>
    <row r="28" spans="1:72" ht="18.75" customHeight="1">
      <c r="A28" s="50" t="s">
        <v>43</v>
      </c>
      <c r="B28" s="51">
        <f>SUM('[18]Произв. прогр. Стоки (СВОД)'!E34)</f>
        <v>618.45494198187612</v>
      </c>
      <c r="C28" s="51">
        <f>SUM('[18]ПОЛНАЯ СЕБЕСТОИМОСТЬ СТОКИ 2017'!C144)</f>
        <v>927.85</v>
      </c>
      <c r="D28" s="29">
        <v>958.36</v>
      </c>
      <c r="E28" s="51">
        <f>SUM('[18]Произв. прогр. Стоки (СВОД)'!F34)</f>
        <v>620.20045325061005</v>
      </c>
      <c r="F28" s="51">
        <f>SUM('[18]ПОЛНАЯ СЕБЕСТОИМОСТЬ СТОКИ 2017'!D144)</f>
        <v>811.47</v>
      </c>
      <c r="G28" s="29">
        <v>857.51</v>
      </c>
      <c r="H28" s="51">
        <f>SUM('[18]Произв. прогр. Стоки (СВОД)'!G34)</f>
        <v>622.46903223209074</v>
      </c>
      <c r="I28" s="51">
        <f>SUM('[18]ПОЛНАЯ СЕБЕСТОИМОСТЬ СТОКИ 2017'!E144)</f>
        <v>932.88</v>
      </c>
      <c r="J28" s="29">
        <v>923.15</v>
      </c>
      <c r="K28" s="30">
        <f t="shared" ref="K28:M34" si="51">SUM(B28+E28+H28)</f>
        <v>1861.1244274645769</v>
      </c>
      <c r="L28" s="30">
        <f t="shared" si="51"/>
        <v>2672.2000000000003</v>
      </c>
      <c r="M28" s="30">
        <f t="shared" si="51"/>
        <v>2739.02</v>
      </c>
      <c r="N28" s="31">
        <f t="shared" ref="N28:N69" si="52">SUM(L28-K28)</f>
        <v>811.07557253542336</v>
      </c>
      <c r="O28" s="31">
        <f t="shared" ref="O28:O69" si="53">SUM(N28/K28*100)</f>
        <v>43.579868200448985</v>
      </c>
      <c r="P28" s="51">
        <f>SUM('[18]Произв. прогр. Стоки (СВОД)'!I34)</f>
        <v>613.8118665365721</v>
      </c>
      <c r="Q28" s="51">
        <f>SUM('[18]ПОЛНАЯ СЕБЕСТОИМОСТЬ СТОКИ 2017'!H144)</f>
        <v>0</v>
      </c>
      <c r="R28" s="29">
        <v>906.48</v>
      </c>
      <c r="S28" s="51">
        <f>SUM('[18]Произв. прогр. Стоки (СВОД)'!J34)</f>
        <v>602.21868149092541</v>
      </c>
      <c r="T28" s="51">
        <f>SUM('[18]ПОЛНАЯ СЕБЕСТОИМОСТЬ СТОКИ 2017'!I144)</f>
        <v>0</v>
      </c>
      <c r="U28" s="29">
        <v>794.36</v>
      </c>
      <c r="V28" s="51">
        <f>SUM('[18]Произв. прогр. Стоки (СВОД)'!K34)</f>
        <v>580.92871502323135</v>
      </c>
      <c r="W28" s="51">
        <f>SUM('[18]ПОЛНАЯ СЕБЕСТОИМОСТЬ СТОКИ 2017'!J144)</f>
        <v>0</v>
      </c>
      <c r="X28" s="29">
        <v>665.35</v>
      </c>
      <c r="Y28" s="30">
        <f t="shared" ref="Y28:AA34" si="54">SUM(P28+S28+V28)</f>
        <v>1796.9592630507286</v>
      </c>
      <c r="Z28" s="30">
        <f t="shared" si="54"/>
        <v>0</v>
      </c>
      <c r="AA28" s="30">
        <f t="shared" si="54"/>
        <v>2366.19</v>
      </c>
      <c r="AB28" s="31">
        <f t="shared" ref="AB28:AB63" si="55">SUM(Z28-Y28)</f>
        <v>-1796.9592630507286</v>
      </c>
      <c r="AC28" s="31">
        <f t="shared" ref="AC28:AC68" si="56">SUM(AB28/Y28*100)</f>
        <v>-100</v>
      </c>
      <c r="AD28" s="30">
        <f t="shared" ref="AD28:AD34" si="57">SUM(K28+Y28)</f>
        <v>3658.0836905153055</v>
      </c>
      <c r="AE28" s="30">
        <f t="shared" ref="AE28:AF34" si="58">SUM(L28+Z28)</f>
        <v>2672.2000000000003</v>
      </c>
      <c r="AF28" s="52">
        <f t="shared" si="58"/>
        <v>5105.21</v>
      </c>
      <c r="AG28" s="31">
        <f t="shared" ref="AG28:AG63" si="59">SUM(AE28-AD28)</f>
        <v>-985.88369051530526</v>
      </c>
      <c r="AH28" s="31">
        <f t="shared" ref="AH28:AH69" si="60">SUM(AG28/AD28*100)</f>
        <v>-26.95082381716713</v>
      </c>
      <c r="AI28" s="51">
        <f>SUM('[18]Произв. прогр. Стоки (СВОД)'!N34)</f>
        <v>603.72148793483666</v>
      </c>
      <c r="AJ28" s="51">
        <f>SUM('[18]ПОЛНАЯ СЕБЕСТОИМОСТЬ СТОКИ 2017'!P144)</f>
        <v>0</v>
      </c>
      <c r="AK28" s="29">
        <v>693.79</v>
      </c>
      <c r="AL28" s="51">
        <f>SUM('[18]Произв. прогр. Стоки (СВОД)'!O34)</f>
        <v>624.74424093173468</v>
      </c>
      <c r="AM28" s="51">
        <f>SUM('[18]ПОЛНАЯ СЕБЕСТОИМОСТЬ СТОКИ 2017'!Q144)</f>
        <v>0</v>
      </c>
      <c r="AN28" s="29">
        <v>694.54</v>
      </c>
      <c r="AO28" s="51">
        <f>SUM('[18]Произв. прогр. Стоки (СВОД)'!P34)</f>
        <v>652.37407057213147</v>
      </c>
      <c r="AP28" s="51">
        <f>SUM('[18]ПОЛНАЯ СЕБЕСТОИМОСТЬ СТОКИ 2017'!R144)</f>
        <v>0</v>
      </c>
      <c r="AQ28" s="29">
        <v>755.05</v>
      </c>
      <c r="AR28" s="30">
        <f t="shared" ref="AR28:AT34" si="61">SUM(AI28+AL28+AO28)</f>
        <v>1880.8397994387028</v>
      </c>
      <c r="AS28" s="30">
        <f t="shared" si="61"/>
        <v>0</v>
      </c>
      <c r="AT28" s="30">
        <f t="shared" si="61"/>
        <v>2143.38</v>
      </c>
      <c r="AU28" s="31">
        <f t="shared" ref="AU28:AU63" si="62">SUM(AS28-AR28)</f>
        <v>-1880.8397994387028</v>
      </c>
      <c r="AV28" s="31">
        <f t="shared" ref="AV28:AV65" si="63">SUM(AU28/AR28*100)</f>
        <v>-100</v>
      </c>
      <c r="AW28" s="30">
        <f t="shared" ref="AW28:AW34" si="64">SUM(AD28+AR28)</f>
        <v>5538.9234899540079</v>
      </c>
      <c r="AX28" s="30">
        <f t="shared" ref="AX28:AY34" si="65">SUM(AE28+AS28)</f>
        <v>2672.2000000000003</v>
      </c>
      <c r="AY28" s="30">
        <f t="shared" si="65"/>
        <v>7248.59</v>
      </c>
      <c r="AZ28" s="31">
        <f t="shared" ref="AZ28:AZ63" si="66">SUM(AX28-AW28)</f>
        <v>-2866.7234899540076</v>
      </c>
      <c r="BA28" s="31">
        <f t="shared" ref="BA28:BA65" si="67">SUM(AZ28/AW28*100)</f>
        <v>-51.755968378212991</v>
      </c>
      <c r="BB28" s="51">
        <f>SUM('[18]Произв. прогр. Стоки (СВОД)'!S34)</f>
        <v>665.83550238887904</v>
      </c>
      <c r="BC28" s="51">
        <f>SUM('[18]ПОЛНАЯ СЕБЕСТОИМОСТЬ СТОКИ 2017'!X144)</f>
        <v>0</v>
      </c>
      <c r="BD28" s="29">
        <v>929.23</v>
      </c>
      <c r="BE28" s="51">
        <f>SUM('[18]Произв. прогр. Стоки (СВОД)'!T34)</f>
        <v>665.83550238887904</v>
      </c>
      <c r="BF28" s="51">
        <f>SUM('[18]ПОЛНАЯ СЕБЕСТОИМОСТЬ СТОКИ 2017'!Y144)</f>
        <v>0</v>
      </c>
      <c r="BG28" s="29">
        <v>871.03</v>
      </c>
      <c r="BH28" s="51">
        <f>SUM('[18]Произв. прогр. Стоки (СВОД)'!U34)</f>
        <v>665.83550238887904</v>
      </c>
      <c r="BI28" s="51">
        <f>SUM('[18]ПОЛНАЯ СЕБЕСТОИМОСТЬ СТОКИ 2017'!Z144)</f>
        <v>0</v>
      </c>
      <c r="BJ28" s="29">
        <v>946.38</v>
      </c>
      <c r="BK28" s="30">
        <f t="shared" ref="BK28:BM34" si="68">SUM(BB28+BE28+BH28)</f>
        <v>1997.5065071666372</v>
      </c>
      <c r="BL28" s="30">
        <f t="shared" si="68"/>
        <v>0</v>
      </c>
      <c r="BM28" s="30">
        <f t="shared" si="68"/>
        <v>2746.64</v>
      </c>
      <c r="BN28" s="31">
        <f t="shared" ref="BN28:BN63" si="69">SUM(BL28-BK28)</f>
        <v>-1997.5065071666372</v>
      </c>
      <c r="BO28" s="31">
        <f t="shared" ref="BO28:BO69" si="70">SUM(BN28/BK28*100)</f>
        <v>-100</v>
      </c>
      <c r="BP28" s="30">
        <f t="shared" ref="BP28:BP34" si="71">SUM(AW28+BK28)</f>
        <v>7536.4299971206456</v>
      </c>
      <c r="BQ28" s="30">
        <f t="shared" ref="BQ28:BR34" si="72">SUM(AX28+BL28)</f>
        <v>2672.2000000000003</v>
      </c>
      <c r="BR28" s="30">
        <f t="shared" si="72"/>
        <v>9995.23</v>
      </c>
      <c r="BS28" s="31">
        <f t="shared" ref="BS28:BS63" si="73">SUM(BQ28-BP28)</f>
        <v>-4864.2299971206448</v>
      </c>
      <c r="BT28" s="31">
        <f t="shared" ref="BT28:BT63" si="74">SUM(BS28/BP28*100)</f>
        <v>-64.542893637691364</v>
      </c>
    </row>
    <row r="29" spans="1:72" ht="18.75" customHeight="1">
      <c r="A29" s="50" t="s">
        <v>44</v>
      </c>
      <c r="B29" s="51">
        <f>SUM('[18]Произв. прогр. Стоки (СВОД)'!E35)</f>
        <v>431.7258333333333</v>
      </c>
      <c r="C29" s="51">
        <f>SUM('[18]ПОЛНАЯ СЕБЕСТОИМОСТЬ СТОКИ 2017'!C145)</f>
        <v>420.93</v>
      </c>
      <c r="D29" s="29">
        <v>415.57</v>
      </c>
      <c r="E29" s="51">
        <f>SUM('[18]Произв. прогр. Стоки (СВОД)'!F35)</f>
        <v>431.7258333333333</v>
      </c>
      <c r="F29" s="51">
        <f>SUM('[18]ПОЛНАЯ СЕБЕСТОИМОСТЬ СТОКИ 2017'!D145)</f>
        <v>420.93</v>
      </c>
      <c r="G29" s="29">
        <v>412.38</v>
      </c>
      <c r="H29" s="51">
        <f>SUM('[18]Произв. прогр. Стоки (СВОД)'!G35)</f>
        <v>431.7258333333333</v>
      </c>
      <c r="I29" s="51">
        <f>SUM('[18]ПОЛНАЯ СЕБЕСТОИМОСТЬ СТОКИ 2017'!E145)</f>
        <v>420.93</v>
      </c>
      <c r="J29" s="29">
        <v>421.01</v>
      </c>
      <c r="K29" s="30">
        <f t="shared" si="51"/>
        <v>1295.1774999999998</v>
      </c>
      <c r="L29" s="30">
        <f t="shared" si="51"/>
        <v>1262.79</v>
      </c>
      <c r="M29" s="30">
        <f t="shared" si="51"/>
        <v>1248.96</v>
      </c>
      <c r="N29" s="31">
        <f t="shared" si="52"/>
        <v>-32.387499999999818</v>
      </c>
      <c r="O29" s="31">
        <f t="shared" si="53"/>
        <v>-2.5006225015490018</v>
      </c>
      <c r="P29" s="51">
        <f>SUM('[18]Произв. прогр. Стоки (СВОД)'!I35)</f>
        <v>431.7258333333333</v>
      </c>
      <c r="Q29" s="51">
        <f>SUM('[18]ПОЛНАЯ СЕБЕСТОИМОСТЬ СТОКИ 2017'!H145)</f>
        <v>0</v>
      </c>
      <c r="R29" s="29">
        <v>418.6</v>
      </c>
      <c r="S29" s="51">
        <f>SUM('[18]Произв. прогр. Стоки (СВОД)'!J35)</f>
        <v>431.7258333333333</v>
      </c>
      <c r="T29" s="51">
        <f>SUM('[18]ПОЛНАЯ СЕБЕСТОИМОСТЬ СТОКИ 2017'!I145)</f>
        <v>0</v>
      </c>
      <c r="U29" s="29">
        <v>418.6</v>
      </c>
      <c r="V29" s="51">
        <f>SUM('[18]Произв. прогр. Стоки (СВОД)'!K35)</f>
        <v>431.7258333333333</v>
      </c>
      <c r="W29" s="51">
        <f>SUM('[18]ПОЛНАЯ СЕБЕСТОИМОСТЬ СТОКИ 2017'!J145)</f>
        <v>0</v>
      </c>
      <c r="X29" s="29">
        <v>418.6</v>
      </c>
      <c r="Y29" s="30">
        <f t="shared" si="54"/>
        <v>1295.1774999999998</v>
      </c>
      <c r="Z29" s="30">
        <f t="shared" si="54"/>
        <v>0</v>
      </c>
      <c r="AA29" s="30">
        <f t="shared" si="54"/>
        <v>1255.8000000000002</v>
      </c>
      <c r="AB29" s="31">
        <f t="shared" si="55"/>
        <v>-1295.1774999999998</v>
      </c>
      <c r="AC29" s="31">
        <f t="shared" si="56"/>
        <v>-100</v>
      </c>
      <c r="AD29" s="30">
        <f t="shared" si="57"/>
        <v>2590.3549999999996</v>
      </c>
      <c r="AE29" s="30">
        <f t="shared" si="58"/>
        <v>1262.79</v>
      </c>
      <c r="AF29" s="52">
        <f t="shared" si="58"/>
        <v>2504.7600000000002</v>
      </c>
      <c r="AG29" s="31">
        <f t="shared" si="59"/>
        <v>-1327.5649999999996</v>
      </c>
      <c r="AH29" s="31">
        <f t="shared" si="60"/>
        <v>-51.250311250774502</v>
      </c>
      <c r="AI29" s="51">
        <f>SUM('[18]Произв. прогр. Стоки (СВОД)'!N35)</f>
        <v>431.7258333333333</v>
      </c>
      <c r="AJ29" s="51">
        <f>SUM('[18]ПОЛНАЯ СЕБЕСТОИМОСТЬ СТОКИ 2017'!P145)</f>
        <v>0</v>
      </c>
      <c r="AK29" s="29">
        <v>418.6</v>
      </c>
      <c r="AL29" s="51">
        <f>SUM('[18]Произв. прогр. Стоки (СВОД)'!O35)</f>
        <v>431.7258333333333</v>
      </c>
      <c r="AM29" s="51">
        <f>SUM('[18]ПОЛНАЯ СЕБЕСТОИМОСТЬ СТОКИ 2017'!Q145)</f>
        <v>0</v>
      </c>
      <c r="AN29" s="29">
        <v>418.1</v>
      </c>
      <c r="AO29" s="51">
        <f>SUM('[18]Произв. прогр. Стоки (СВОД)'!P35)</f>
        <v>431.7258333333333</v>
      </c>
      <c r="AP29" s="51">
        <f>SUM('[18]ПОЛНАЯ СЕБЕСТОИМОСТЬ СТОКИ 2017'!R145)</f>
        <v>0</v>
      </c>
      <c r="AQ29" s="29">
        <v>418.1</v>
      </c>
      <c r="AR29" s="30">
        <f t="shared" si="61"/>
        <v>1295.1774999999998</v>
      </c>
      <c r="AS29" s="30">
        <f t="shared" si="61"/>
        <v>0</v>
      </c>
      <c r="AT29" s="30">
        <f t="shared" si="61"/>
        <v>1254.8000000000002</v>
      </c>
      <c r="AU29" s="31">
        <f t="shared" si="62"/>
        <v>-1295.1774999999998</v>
      </c>
      <c r="AV29" s="31">
        <f t="shared" si="63"/>
        <v>-100</v>
      </c>
      <c r="AW29" s="30">
        <f t="shared" si="64"/>
        <v>3885.5324999999993</v>
      </c>
      <c r="AX29" s="30">
        <f t="shared" si="65"/>
        <v>1262.79</v>
      </c>
      <c r="AY29" s="30">
        <f t="shared" si="65"/>
        <v>3759.5600000000004</v>
      </c>
      <c r="AZ29" s="31">
        <f t="shared" si="66"/>
        <v>-2622.7424999999994</v>
      </c>
      <c r="BA29" s="31">
        <f t="shared" si="67"/>
        <v>-67.500207500516325</v>
      </c>
      <c r="BB29" s="51">
        <f>SUM('[18]Произв. прогр. Стоки (СВОД)'!S35)</f>
        <v>431.7258333333333</v>
      </c>
      <c r="BC29" s="51">
        <f>SUM('[18]ПОЛНАЯ СЕБЕСТОИМОСТЬ СТОКИ 2017'!X145)</f>
        <v>0</v>
      </c>
      <c r="BD29" s="29">
        <v>421.92</v>
      </c>
      <c r="BE29" s="51">
        <f>SUM('[18]Произв. прогр. Стоки (СВОД)'!T35)</f>
        <v>431.7258333333333</v>
      </c>
      <c r="BF29" s="51">
        <f>SUM('[18]ПОЛНАЯ СЕБЕСТОИМОСТЬ СТОКИ 2017'!Y145)</f>
        <v>0</v>
      </c>
      <c r="BG29" s="29">
        <v>427.63</v>
      </c>
      <c r="BH29" s="51">
        <f>SUM('[18]Произв. прогр. Стоки (СВОД)'!U35)</f>
        <v>431.7258333333333</v>
      </c>
      <c r="BI29" s="51">
        <f>SUM('[18]ПОЛНАЯ СЕБЕСТОИМОСТЬ СТОКИ 2017'!Z145)</f>
        <v>0</v>
      </c>
      <c r="BJ29" s="29">
        <v>427.77</v>
      </c>
      <c r="BK29" s="30">
        <f t="shared" si="68"/>
        <v>1295.1774999999998</v>
      </c>
      <c r="BL29" s="30">
        <f t="shared" si="68"/>
        <v>0</v>
      </c>
      <c r="BM29" s="30">
        <f t="shared" si="68"/>
        <v>1277.32</v>
      </c>
      <c r="BN29" s="31">
        <f t="shared" si="69"/>
        <v>-1295.1774999999998</v>
      </c>
      <c r="BO29" s="31">
        <f t="shared" si="70"/>
        <v>-100</v>
      </c>
      <c r="BP29" s="30">
        <f t="shared" si="71"/>
        <v>5180.7099999999991</v>
      </c>
      <c r="BQ29" s="30">
        <f t="shared" si="72"/>
        <v>1262.79</v>
      </c>
      <c r="BR29" s="30">
        <f t="shared" si="72"/>
        <v>5036.88</v>
      </c>
      <c r="BS29" s="31">
        <f t="shared" si="73"/>
        <v>-3917.9199999999992</v>
      </c>
      <c r="BT29" s="31">
        <f t="shared" si="74"/>
        <v>-75.625155625387251</v>
      </c>
    </row>
    <row r="30" spans="1:72" ht="18.75" customHeight="1">
      <c r="A30" s="50" t="s">
        <v>45</v>
      </c>
      <c r="B30" s="51">
        <f>SUM('[18]Произв. прогр. Стоки (СВОД)'!E36)</f>
        <v>0</v>
      </c>
      <c r="C30" s="51">
        <f>SUM('[18]ПОЛНАЯ СЕБЕСТОИМОСТЬ СТОКИ 2017'!C146)</f>
        <v>0</v>
      </c>
      <c r="D30" s="29">
        <v>0</v>
      </c>
      <c r="E30" s="51">
        <f>SUM('[18]Произв. прогр. Стоки (СВОД)'!F36)</f>
        <v>0</v>
      </c>
      <c r="F30" s="51">
        <f>SUM('[18]ПОЛНАЯ СЕБЕСТОИМОСТЬ СТОКИ 2017'!D146)</f>
        <v>0</v>
      </c>
      <c r="G30" s="29">
        <v>0</v>
      </c>
      <c r="H30" s="51">
        <f>SUM('[18]Произв. прогр. Стоки (СВОД)'!G36)</f>
        <v>0</v>
      </c>
      <c r="I30" s="51">
        <f>SUM('[18]ПОЛНАЯ СЕБЕСТОИМОСТЬ СТОКИ 2017'!E146)</f>
        <v>0</v>
      </c>
      <c r="J30" s="29">
        <v>0</v>
      </c>
      <c r="K30" s="30">
        <f t="shared" si="51"/>
        <v>0</v>
      </c>
      <c r="L30" s="30">
        <f t="shared" si="51"/>
        <v>0</v>
      </c>
      <c r="M30" s="30">
        <f t="shared" si="51"/>
        <v>0</v>
      </c>
      <c r="N30" s="31">
        <f t="shared" si="52"/>
        <v>0</v>
      </c>
      <c r="O30" s="31" t="e">
        <f t="shared" si="53"/>
        <v>#DIV/0!</v>
      </c>
      <c r="P30" s="51">
        <f>SUM('[18]Произв. прогр. Стоки (СВОД)'!I36)</f>
        <v>0</v>
      </c>
      <c r="Q30" s="51">
        <f>SUM('[18]ПОЛНАЯ СЕБЕСТОИМОСТЬ СТОКИ 2017'!H146)</f>
        <v>0</v>
      </c>
      <c r="R30" s="29">
        <v>0</v>
      </c>
      <c r="S30" s="51">
        <f>SUM('[18]Произв. прогр. Стоки (СВОД)'!J36)</f>
        <v>0</v>
      </c>
      <c r="T30" s="51">
        <f>SUM('[18]ПОЛНАЯ СЕБЕСТОИМОСТЬ СТОКИ 2017'!I146)</f>
        <v>0</v>
      </c>
      <c r="U30" s="29">
        <v>0</v>
      </c>
      <c r="V30" s="51">
        <f>SUM('[18]Произв. прогр. Стоки (СВОД)'!K36)</f>
        <v>0</v>
      </c>
      <c r="W30" s="51">
        <f>SUM('[18]ПОЛНАЯ СЕБЕСТОИМОСТЬ СТОКИ 2017'!J146)</f>
        <v>0</v>
      </c>
      <c r="X30" s="29">
        <v>0</v>
      </c>
      <c r="Y30" s="30">
        <f t="shared" si="54"/>
        <v>0</v>
      </c>
      <c r="Z30" s="30">
        <f t="shared" si="54"/>
        <v>0</v>
      </c>
      <c r="AA30" s="30">
        <f t="shared" si="54"/>
        <v>0</v>
      </c>
      <c r="AB30" s="31">
        <f t="shared" si="55"/>
        <v>0</v>
      </c>
      <c r="AC30" s="31" t="e">
        <f t="shared" si="56"/>
        <v>#DIV/0!</v>
      </c>
      <c r="AD30" s="30">
        <f t="shared" si="57"/>
        <v>0</v>
      </c>
      <c r="AE30" s="30">
        <f t="shared" si="58"/>
        <v>0</v>
      </c>
      <c r="AF30" s="52">
        <f t="shared" si="58"/>
        <v>0</v>
      </c>
      <c r="AG30" s="31">
        <f t="shared" si="59"/>
        <v>0</v>
      </c>
      <c r="AH30" s="31" t="e">
        <f t="shared" si="60"/>
        <v>#DIV/0!</v>
      </c>
      <c r="AI30" s="51">
        <f>SUM('[18]Произв. прогр. Стоки (СВОД)'!N36)</f>
        <v>0</v>
      </c>
      <c r="AJ30" s="51">
        <f>SUM('[18]ПОЛНАЯ СЕБЕСТОИМОСТЬ СТОКИ 2017'!P146)</f>
        <v>0</v>
      </c>
      <c r="AK30" s="29">
        <v>0</v>
      </c>
      <c r="AL30" s="51">
        <f>SUM('[18]Произв. прогр. Стоки (СВОД)'!O36)</f>
        <v>0</v>
      </c>
      <c r="AM30" s="51">
        <f>SUM('[18]ПОЛНАЯ СЕБЕСТОИМОСТЬ СТОКИ 2017'!Q146)</f>
        <v>0</v>
      </c>
      <c r="AN30" s="29">
        <v>0</v>
      </c>
      <c r="AO30" s="51">
        <f>SUM('[18]Произв. прогр. Стоки (СВОД)'!P36)</f>
        <v>0</v>
      </c>
      <c r="AP30" s="51">
        <f>SUM('[18]ПОЛНАЯ СЕБЕСТОИМОСТЬ СТОКИ 2017'!R146)</f>
        <v>0</v>
      </c>
      <c r="AQ30" s="29">
        <v>0</v>
      </c>
      <c r="AR30" s="30">
        <f t="shared" si="61"/>
        <v>0</v>
      </c>
      <c r="AS30" s="30">
        <f t="shared" si="61"/>
        <v>0</v>
      </c>
      <c r="AT30" s="30">
        <f t="shared" si="61"/>
        <v>0</v>
      </c>
      <c r="AU30" s="31">
        <f t="shared" si="62"/>
        <v>0</v>
      </c>
      <c r="AV30" s="31" t="e">
        <f t="shared" si="63"/>
        <v>#DIV/0!</v>
      </c>
      <c r="AW30" s="30">
        <f t="shared" si="64"/>
        <v>0</v>
      </c>
      <c r="AX30" s="30">
        <f t="shared" si="65"/>
        <v>0</v>
      </c>
      <c r="AY30" s="30">
        <f t="shared" si="65"/>
        <v>0</v>
      </c>
      <c r="AZ30" s="31">
        <f t="shared" si="66"/>
        <v>0</v>
      </c>
      <c r="BA30" s="31" t="e">
        <f t="shared" si="67"/>
        <v>#DIV/0!</v>
      </c>
      <c r="BB30" s="51">
        <f>SUM('[18]Произв. прогр. Стоки (СВОД)'!S36)</f>
        <v>0</v>
      </c>
      <c r="BC30" s="51">
        <f>SUM('[18]ПОЛНАЯ СЕБЕСТОИМОСТЬ СТОКИ 2017'!X146)</f>
        <v>0</v>
      </c>
      <c r="BD30" s="29">
        <v>0</v>
      </c>
      <c r="BE30" s="51">
        <f>SUM('[18]Произв. прогр. Стоки (СВОД)'!T36)</f>
        <v>0</v>
      </c>
      <c r="BF30" s="51">
        <f>SUM('[18]ПОЛНАЯ СЕБЕСТОИМОСТЬ СТОКИ 2017'!Y146)</f>
        <v>0</v>
      </c>
      <c r="BG30" s="29">
        <v>0</v>
      </c>
      <c r="BH30" s="51">
        <f>SUM('[18]Произв. прогр. Стоки (СВОД)'!U36)</f>
        <v>0</v>
      </c>
      <c r="BI30" s="51">
        <f>SUM('[18]ПОЛНАЯ СЕБЕСТОИМОСТЬ СТОКИ 2017'!Z146)</f>
        <v>0</v>
      </c>
      <c r="BJ30" s="29">
        <v>0</v>
      </c>
      <c r="BK30" s="30">
        <f t="shared" si="68"/>
        <v>0</v>
      </c>
      <c r="BL30" s="30">
        <f t="shared" si="68"/>
        <v>0</v>
      </c>
      <c r="BM30" s="30">
        <f t="shared" si="68"/>
        <v>0</v>
      </c>
      <c r="BN30" s="31">
        <f t="shared" si="69"/>
        <v>0</v>
      </c>
      <c r="BO30" s="31" t="e">
        <f t="shared" si="70"/>
        <v>#DIV/0!</v>
      </c>
      <c r="BP30" s="30">
        <f t="shared" si="71"/>
        <v>0</v>
      </c>
      <c r="BQ30" s="30">
        <f t="shared" si="72"/>
        <v>0</v>
      </c>
      <c r="BR30" s="30">
        <f t="shared" si="72"/>
        <v>0</v>
      </c>
      <c r="BS30" s="31">
        <f t="shared" si="73"/>
        <v>0</v>
      </c>
      <c r="BT30" s="31" t="e">
        <f t="shared" si="74"/>
        <v>#DIV/0!</v>
      </c>
    </row>
    <row r="31" spans="1:72" ht="18.75" customHeight="1">
      <c r="A31" s="24" t="s">
        <v>46</v>
      </c>
      <c r="B31" s="51">
        <f>SUM('[18]Произв. прогр. Стоки (СВОД)'!E37)</f>
        <v>25.834104082146791</v>
      </c>
      <c r="C31" s="51">
        <f>SUM('[18]ПОЛНАЯ СЕБЕСТОИМОСТЬ СТОКИ 2017'!C147)</f>
        <v>31.4</v>
      </c>
      <c r="D31" s="29">
        <v>48.59</v>
      </c>
      <c r="E31" s="51">
        <f>SUM('[18]Произв. прогр. Стоки (СВОД)'!F37)</f>
        <v>25.834104082146791</v>
      </c>
      <c r="F31" s="51">
        <f>SUM('[18]ПОЛНАЯ СЕБЕСТОИМОСТЬ СТОКИ 2017'!D147)</f>
        <v>28.26</v>
      </c>
      <c r="G31" s="29">
        <v>52.92</v>
      </c>
      <c r="H31" s="51">
        <f>SUM('[18]Произв. прогр. Стоки (СВОД)'!G37)</f>
        <v>25.834104082146791</v>
      </c>
      <c r="I31" s="51">
        <f>SUM('[18]ПОЛНАЯ СЕБЕСТОИМОСТЬ СТОКИ 2017'!E147)</f>
        <v>20.149999999999999</v>
      </c>
      <c r="J31" s="29">
        <v>55.61</v>
      </c>
      <c r="K31" s="30">
        <f t="shared" si="51"/>
        <v>77.502312246440368</v>
      </c>
      <c r="L31" s="30">
        <f t="shared" si="51"/>
        <v>79.81</v>
      </c>
      <c r="M31" s="30">
        <f t="shared" si="51"/>
        <v>157.12</v>
      </c>
      <c r="N31" s="31">
        <f t="shared" si="52"/>
        <v>2.3076877535596338</v>
      </c>
      <c r="O31" s="31">
        <f t="shared" si="53"/>
        <v>2.9775727803084027</v>
      </c>
      <c r="P31" s="51">
        <f>SUM('[18]Произв. прогр. Стоки (СВОД)'!I37)</f>
        <v>25.834104082146791</v>
      </c>
      <c r="Q31" s="51">
        <f>SUM('[18]ПОЛНАЯ СЕБЕСТОИМОСТЬ СТОКИ 2017'!H147)</f>
        <v>0</v>
      </c>
      <c r="R31" s="29">
        <v>95.26</v>
      </c>
      <c r="S31" s="51">
        <f>SUM('[18]Произв. прогр. Стоки (СВОД)'!J37)</f>
        <v>25.834104082146791</v>
      </c>
      <c r="T31" s="51">
        <f>SUM('[18]ПОЛНАЯ СЕБЕСТОИМОСТЬ СТОКИ 2017'!I147)</f>
        <v>0</v>
      </c>
      <c r="U31" s="29">
        <v>15.88</v>
      </c>
      <c r="V31" s="51">
        <f>SUM('[18]Произв. прогр. Стоки (СВОД)'!K37)</f>
        <v>25.834104082146791</v>
      </c>
      <c r="W31" s="51">
        <f>SUM('[18]ПОЛНАЯ СЕБЕСТОИМОСТЬ СТОКИ 2017'!J147)</f>
        <v>0</v>
      </c>
      <c r="X31" s="29">
        <v>0</v>
      </c>
      <c r="Y31" s="30">
        <f t="shared" si="54"/>
        <v>77.502312246440368</v>
      </c>
      <c r="Z31" s="30">
        <f t="shared" si="54"/>
        <v>0</v>
      </c>
      <c r="AA31" s="30">
        <f t="shared" si="54"/>
        <v>111.14</v>
      </c>
      <c r="AB31" s="31">
        <f t="shared" si="55"/>
        <v>-77.502312246440368</v>
      </c>
      <c r="AC31" s="31">
        <f t="shared" si="56"/>
        <v>-100</v>
      </c>
      <c r="AD31" s="30">
        <f t="shared" si="57"/>
        <v>155.00462449288074</v>
      </c>
      <c r="AE31" s="30">
        <f t="shared" si="58"/>
        <v>79.81</v>
      </c>
      <c r="AF31" s="52">
        <f t="shared" si="58"/>
        <v>268.26</v>
      </c>
      <c r="AG31" s="31">
        <f t="shared" si="59"/>
        <v>-75.194624492880735</v>
      </c>
      <c r="AH31" s="31">
        <f t="shared" si="60"/>
        <v>-48.511213609845797</v>
      </c>
      <c r="AI31" s="51">
        <f>SUM('[18]Произв. прогр. Стоки (СВОД)'!N37)</f>
        <v>25.834104082146791</v>
      </c>
      <c r="AJ31" s="51">
        <f>SUM('[18]ПОЛНАЯ СЕБЕСТОИМОСТЬ СТОКИ 2017'!P147)</f>
        <v>0</v>
      </c>
      <c r="AK31" s="29">
        <v>9.57</v>
      </c>
      <c r="AL31" s="51">
        <f>SUM('[18]Произв. прогр. Стоки (СВОД)'!O37)</f>
        <v>25.834104082146791</v>
      </c>
      <c r="AM31" s="51">
        <f>SUM('[18]ПОЛНАЯ СЕБЕСТОИМОСТЬ СТОКИ 2017'!Q147)</f>
        <v>0</v>
      </c>
      <c r="AN31" s="29">
        <v>61.24</v>
      </c>
      <c r="AO31" s="51">
        <f>SUM('[18]Произв. прогр. Стоки (СВОД)'!P37)</f>
        <v>25.834104082146791</v>
      </c>
      <c r="AP31" s="51">
        <f>SUM('[18]ПОЛНАЯ СЕБЕСТОИМОСТЬ СТОКИ 2017'!R147)</f>
        <v>0</v>
      </c>
      <c r="AQ31" s="29">
        <v>104.1</v>
      </c>
      <c r="AR31" s="30">
        <f t="shared" si="61"/>
        <v>77.502312246440368</v>
      </c>
      <c r="AS31" s="30">
        <f t="shared" si="61"/>
        <v>0</v>
      </c>
      <c r="AT31" s="30">
        <f t="shared" si="61"/>
        <v>174.91</v>
      </c>
      <c r="AU31" s="31">
        <f t="shared" si="62"/>
        <v>-77.502312246440368</v>
      </c>
      <c r="AV31" s="31">
        <f t="shared" si="63"/>
        <v>-100</v>
      </c>
      <c r="AW31" s="30">
        <f t="shared" si="64"/>
        <v>232.50693673932111</v>
      </c>
      <c r="AX31" s="30">
        <f t="shared" si="65"/>
        <v>79.81</v>
      </c>
      <c r="AY31" s="30">
        <f t="shared" si="65"/>
        <v>443.16999999999996</v>
      </c>
      <c r="AZ31" s="31">
        <f t="shared" si="66"/>
        <v>-152.6969367393211</v>
      </c>
      <c r="BA31" s="31">
        <f t="shared" si="67"/>
        <v>-65.67414240656386</v>
      </c>
      <c r="BB31" s="51">
        <f>SUM('[18]Произв. прогр. Стоки (СВОД)'!S37)</f>
        <v>25.834104082146791</v>
      </c>
      <c r="BC31" s="51">
        <f>SUM('[18]ПОЛНАЯ СЕБЕСТОИМОСТЬ СТОКИ 2017'!X147)</f>
        <v>0</v>
      </c>
      <c r="BD31" s="29">
        <v>64.44</v>
      </c>
      <c r="BE31" s="51">
        <f>SUM('[18]Произв. прогр. Стоки (СВОД)'!T37)</f>
        <v>25.834104082146791</v>
      </c>
      <c r="BF31" s="51">
        <f>SUM('[18]ПОЛНАЯ СЕБЕСТОИМОСТЬ СТОКИ 2017'!Y147)</f>
        <v>0</v>
      </c>
      <c r="BG31" s="29">
        <v>62.8</v>
      </c>
      <c r="BH31" s="51">
        <f>SUM('[18]Произв. прогр. Стоки (СВОД)'!U37)</f>
        <v>25.834104082146791</v>
      </c>
      <c r="BI31" s="51">
        <f>SUM('[18]ПОЛНАЯ СЕБЕСТОИМОСТЬ СТОКИ 2017'!Z147)</f>
        <v>0</v>
      </c>
      <c r="BJ31" s="29">
        <v>81.650000000000006</v>
      </c>
      <c r="BK31" s="30">
        <f t="shared" si="68"/>
        <v>77.502312246440368</v>
      </c>
      <c r="BL31" s="30">
        <f t="shared" si="68"/>
        <v>0</v>
      </c>
      <c r="BM31" s="30">
        <f t="shared" si="68"/>
        <v>208.89</v>
      </c>
      <c r="BN31" s="31">
        <f t="shared" si="69"/>
        <v>-77.502312246440368</v>
      </c>
      <c r="BO31" s="31">
        <f t="shared" si="70"/>
        <v>-100</v>
      </c>
      <c r="BP31" s="30">
        <f t="shared" si="71"/>
        <v>310.00924898576147</v>
      </c>
      <c r="BQ31" s="30">
        <f t="shared" si="72"/>
        <v>79.81</v>
      </c>
      <c r="BR31" s="30">
        <f t="shared" si="72"/>
        <v>652.05999999999995</v>
      </c>
      <c r="BS31" s="31">
        <f t="shared" si="73"/>
        <v>-230.19924898576147</v>
      </c>
      <c r="BT31" s="31">
        <f t="shared" si="74"/>
        <v>-74.255606804922905</v>
      </c>
    </row>
    <row r="32" spans="1:72" ht="18.75" customHeight="1">
      <c r="A32" s="24" t="s">
        <v>47</v>
      </c>
      <c r="B32" s="51">
        <f>SUM('[18]Произв. прогр. Стоки (СВОД)'!E38)</f>
        <v>26.619955232796606</v>
      </c>
      <c r="C32" s="51">
        <f>SUM('[18]ПОЛНАЯ СЕБЕСТОИМОСТЬ СТОКИ 2017'!C148)</f>
        <v>62.97</v>
      </c>
      <c r="D32" s="29">
        <v>26.31</v>
      </c>
      <c r="E32" s="51">
        <f>SUM('[18]Произв. прогр. Стоки (СВОД)'!F38)</f>
        <v>26.619955232796606</v>
      </c>
      <c r="F32" s="51">
        <f>SUM('[18]ПОЛНАЯ СЕБЕСТОИМОСТЬ СТОКИ 2017'!D148)</f>
        <v>43.569999999999993</v>
      </c>
      <c r="G32" s="29">
        <v>111.45</v>
      </c>
      <c r="H32" s="51">
        <f>SUM('[18]Произв. прогр. Стоки (СВОД)'!G38)</f>
        <v>26.619955232796606</v>
      </c>
      <c r="I32" s="51">
        <f>SUM('[18]ПОЛНАЯ СЕБЕСТОИМОСТЬ СТОКИ 2017'!E148)</f>
        <v>65.55</v>
      </c>
      <c r="J32" s="29">
        <v>60.42</v>
      </c>
      <c r="K32" s="30">
        <f t="shared" si="51"/>
        <v>79.859865698389825</v>
      </c>
      <c r="L32" s="30">
        <f t="shared" si="51"/>
        <v>172.08999999999997</v>
      </c>
      <c r="M32" s="30">
        <f t="shared" si="51"/>
        <v>198.18</v>
      </c>
      <c r="N32" s="31">
        <f t="shared" si="52"/>
        <v>92.23013430161015</v>
      </c>
      <c r="O32" s="31">
        <f t="shared" si="53"/>
        <v>115.48996920423038</v>
      </c>
      <c r="P32" s="51">
        <f>SUM('[18]Произв. прогр. Стоки (СВОД)'!I38)</f>
        <v>26.619955232796606</v>
      </c>
      <c r="Q32" s="51">
        <f>SUM('[18]ПОЛНАЯ СЕБЕСТОИМОСТЬ СТОКИ 2017'!H148)</f>
        <v>0</v>
      </c>
      <c r="R32" s="29">
        <v>50.02</v>
      </c>
      <c r="S32" s="51">
        <f>SUM('[18]Произв. прогр. Стоки (СВОД)'!J38)</f>
        <v>26.619955232796606</v>
      </c>
      <c r="T32" s="51">
        <f>SUM('[18]ПОЛНАЯ СЕБЕСТОИМОСТЬ СТОКИ 2017'!I148)</f>
        <v>0</v>
      </c>
      <c r="U32" s="29">
        <v>223.52</v>
      </c>
      <c r="V32" s="51">
        <f>SUM('[18]Произв. прогр. Стоки (СВОД)'!K38)</f>
        <v>26.619955232796606</v>
      </c>
      <c r="W32" s="51">
        <f>SUM('[18]ПОЛНАЯ СЕБЕСТОИМОСТЬ СТОКИ 2017'!J148)</f>
        <v>0</v>
      </c>
      <c r="X32" s="29">
        <v>304.62</v>
      </c>
      <c r="Y32" s="30">
        <f t="shared" si="54"/>
        <v>79.859865698389825</v>
      </c>
      <c r="Z32" s="30">
        <f t="shared" si="54"/>
        <v>0</v>
      </c>
      <c r="AA32" s="30">
        <f t="shared" si="54"/>
        <v>578.16000000000008</v>
      </c>
      <c r="AB32" s="31">
        <f t="shared" si="55"/>
        <v>-79.859865698389825</v>
      </c>
      <c r="AC32" s="31">
        <f t="shared" si="56"/>
        <v>-100</v>
      </c>
      <c r="AD32" s="30">
        <f t="shared" si="57"/>
        <v>159.71973139677965</v>
      </c>
      <c r="AE32" s="30">
        <f t="shared" si="58"/>
        <v>172.08999999999997</v>
      </c>
      <c r="AF32" s="52">
        <f t="shared" si="58"/>
        <v>776.34000000000015</v>
      </c>
      <c r="AG32" s="31">
        <f t="shared" si="59"/>
        <v>12.370268603220325</v>
      </c>
      <c r="AH32" s="31">
        <f t="shared" si="60"/>
        <v>7.7449846021151902</v>
      </c>
      <c r="AI32" s="51">
        <f>SUM('[18]Произв. прогр. Стоки (СВОД)'!N38)</f>
        <v>26.619955232796606</v>
      </c>
      <c r="AJ32" s="51">
        <f>SUM('[18]ПОЛНАЯ СЕБЕСТОИМОСТЬ СТОКИ 2017'!P148)</f>
        <v>0</v>
      </c>
      <c r="AK32" s="29">
        <v>192.03</v>
      </c>
      <c r="AL32" s="51">
        <f>SUM('[18]Произв. прогр. Стоки (СВОД)'!O38)</f>
        <v>26.619955232796606</v>
      </c>
      <c r="AM32" s="51">
        <f>SUM('[18]ПОЛНАЯ СЕБЕСТОИМОСТЬ СТОКИ 2017'!Q148)</f>
        <v>0</v>
      </c>
      <c r="AN32" s="29">
        <v>39.93</v>
      </c>
      <c r="AO32" s="51">
        <f>SUM('[18]Произв. прогр. Стоки (СВОД)'!P38)</f>
        <v>26.619955232796606</v>
      </c>
      <c r="AP32" s="51">
        <f>SUM('[18]ПОЛНАЯ СЕБЕСТОИМОСТЬ СТОКИ 2017'!R148)</f>
        <v>0</v>
      </c>
      <c r="AQ32" s="29">
        <v>96.91</v>
      </c>
      <c r="AR32" s="30">
        <f t="shared" si="61"/>
        <v>79.859865698389825</v>
      </c>
      <c r="AS32" s="30">
        <f t="shared" si="61"/>
        <v>0</v>
      </c>
      <c r="AT32" s="30">
        <f t="shared" si="61"/>
        <v>328.87</v>
      </c>
      <c r="AU32" s="31">
        <f t="shared" si="62"/>
        <v>-79.859865698389825</v>
      </c>
      <c r="AV32" s="31">
        <f t="shared" si="63"/>
        <v>-100</v>
      </c>
      <c r="AW32" s="30">
        <f t="shared" si="64"/>
        <v>239.57959709516948</v>
      </c>
      <c r="AX32" s="30">
        <f t="shared" si="65"/>
        <v>172.08999999999997</v>
      </c>
      <c r="AY32" s="30">
        <f t="shared" si="65"/>
        <v>1105.21</v>
      </c>
      <c r="AZ32" s="31">
        <f t="shared" si="66"/>
        <v>-67.489597095169501</v>
      </c>
      <c r="BA32" s="31">
        <f t="shared" si="67"/>
        <v>-28.17001026525654</v>
      </c>
      <c r="BB32" s="51">
        <f>SUM('[18]Произв. прогр. Стоки (СВОД)'!S38)</f>
        <v>26.619955232796606</v>
      </c>
      <c r="BC32" s="51">
        <f>SUM('[18]ПОЛНАЯ СЕБЕСТОИМОСТЬ СТОКИ 2017'!X148)</f>
        <v>0</v>
      </c>
      <c r="BD32" s="29">
        <v>50.12</v>
      </c>
      <c r="BE32" s="51">
        <f>SUM('[18]Произв. прогр. Стоки (СВОД)'!T38)</f>
        <v>26.619955232796606</v>
      </c>
      <c r="BF32" s="51">
        <f>SUM('[18]ПОЛНАЯ СЕБЕСТОИМОСТЬ СТОКИ 2017'!Y148)</f>
        <v>0</v>
      </c>
      <c r="BG32" s="29">
        <v>48.25</v>
      </c>
      <c r="BH32" s="51">
        <f>SUM('[18]Произв. прогр. Стоки (СВОД)'!U38)</f>
        <v>26.619955232796606</v>
      </c>
      <c r="BI32" s="51">
        <f>SUM('[18]ПОЛНАЯ СЕБЕСТОИМОСТЬ СТОКИ 2017'!Z148)</f>
        <v>0</v>
      </c>
      <c r="BJ32" s="29">
        <v>43.48</v>
      </c>
      <c r="BK32" s="30">
        <f t="shared" si="68"/>
        <v>79.859865698389825</v>
      </c>
      <c r="BL32" s="30">
        <f t="shared" si="68"/>
        <v>0</v>
      </c>
      <c r="BM32" s="30">
        <f t="shared" si="68"/>
        <v>141.85</v>
      </c>
      <c r="BN32" s="31">
        <f t="shared" si="69"/>
        <v>-79.859865698389825</v>
      </c>
      <c r="BO32" s="31">
        <f t="shared" si="70"/>
        <v>-100</v>
      </c>
      <c r="BP32" s="30">
        <f t="shared" si="71"/>
        <v>319.4394627935593</v>
      </c>
      <c r="BQ32" s="30">
        <f t="shared" si="72"/>
        <v>172.08999999999997</v>
      </c>
      <c r="BR32" s="30">
        <f t="shared" si="72"/>
        <v>1247.06</v>
      </c>
      <c r="BS32" s="31">
        <f t="shared" si="73"/>
        <v>-147.34946279355933</v>
      </c>
      <c r="BT32" s="31">
        <f t="shared" si="74"/>
        <v>-46.127507698942402</v>
      </c>
    </row>
    <row r="33" spans="1:72" ht="18.75" customHeight="1">
      <c r="A33" s="24" t="s">
        <v>48</v>
      </c>
      <c r="B33" s="51">
        <f>SUM('[18]Произв. прогр. Стоки (СВОД)'!E39)</f>
        <v>2767.7018721933068</v>
      </c>
      <c r="C33" s="51">
        <f>SUM('[18]ПОЛНАЯ СЕБЕСТОИМОСТЬ СТОКИ 2017'!C149)</f>
        <v>2616.17</v>
      </c>
      <c r="D33" s="29">
        <v>2197.41</v>
      </c>
      <c r="E33" s="51">
        <f>SUM('[18]Произв. прогр. Стоки (СВОД)'!F39)</f>
        <v>2767.7018721933068</v>
      </c>
      <c r="F33" s="51">
        <f>SUM('[18]ПОЛНАЯ СЕБЕСТОИМОСТЬ СТОКИ 2017'!D149)</f>
        <v>2191.8900000000003</v>
      </c>
      <c r="G33" s="29">
        <v>2110.4299999999998</v>
      </c>
      <c r="H33" s="51">
        <f>SUM('[18]Произв. прогр. Стоки (СВОД)'!G39)</f>
        <v>2767.7018721933068</v>
      </c>
      <c r="I33" s="51">
        <f>SUM('[18]ПОЛНАЯ СЕБЕСТОИМОСТЬ СТОКИ 2017'!E149)</f>
        <v>2835.7299999999996</v>
      </c>
      <c r="J33" s="29">
        <v>2577.5</v>
      </c>
      <c r="K33" s="30">
        <f t="shared" si="51"/>
        <v>8303.10561657992</v>
      </c>
      <c r="L33" s="30">
        <f t="shared" si="51"/>
        <v>7643.79</v>
      </c>
      <c r="M33" s="30">
        <f t="shared" si="51"/>
        <v>6885.34</v>
      </c>
      <c r="N33" s="31">
        <f t="shared" si="52"/>
        <v>-659.31561657992006</v>
      </c>
      <c r="O33" s="31">
        <f t="shared" si="53"/>
        <v>-7.9405905094519875</v>
      </c>
      <c r="P33" s="51">
        <f>SUM('[18]Произв. прогр. Стоки (СВОД)'!I39)</f>
        <v>2767.7018721933068</v>
      </c>
      <c r="Q33" s="51">
        <f>SUM('[18]ПОЛНАЯ СЕБЕСТОИМОСТЬ СТОКИ 2017'!H149)</f>
        <v>0</v>
      </c>
      <c r="R33" s="29">
        <v>2477.92</v>
      </c>
      <c r="S33" s="51">
        <f>SUM('[18]Произв. прогр. Стоки (СВОД)'!J39)</f>
        <v>2767.7018721933068</v>
      </c>
      <c r="T33" s="51">
        <f>SUM('[18]ПОЛНАЯ СЕБЕСТОИМОСТЬ СТОКИ 2017'!I149)</f>
        <v>0</v>
      </c>
      <c r="U33" s="29">
        <v>2478.27</v>
      </c>
      <c r="V33" s="51">
        <f>SUM('[18]Произв. прогр. Стоки (СВОД)'!K39)</f>
        <v>2767.7018721933068</v>
      </c>
      <c r="W33" s="51">
        <f>SUM('[18]ПОЛНАЯ СЕБЕСТОИМОСТЬ СТОКИ 2017'!J149)</f>
        <v>0</v>
      </c>
      <c r="X33" s="29">
        <v>2487.81</v>
      </c>
      <c r="Y33" s="30">
        <f t="shared" si="54"/>
        <v>8303.10561657992</v>
      </c>
      <c r="Z33" s="30">
        <f t="shared" si="54"/>
        <v>0</v>
      </c>
      <c r="AA33" s="30">
        <f t="shared" si="54"/>
        <v>7444</v>
      </c>
      <c r="AB33" s="31">
        <f t="shared" si="55"/>
        <v>-8303.10561657992</v>
      </c>
      <c r="AC33" s="31">
        <f t="shared" si="56"/>
        <v>-100</v>
      </c>
      <c r="AD33" s="30">
        <f t="shared" si="57"/>
        <v>16606.21123315984</v>
      </c>
      <c r="AE33" s="30">
        <f t="shared" si="58"/>
        <v>7643.79</v>
      </c>
      <c r="AF33" s="52">
        <f t="shared" si="58"/>
        <v>14329.34</v>
      </c>
      <c r="AG33" s="31">
        <f t="shared" si="59"/>
        <v>-8962.4212331598392</v>
      </c>
      <c r="AH33" s="31">
        <f t="shared" si="60"/>
        <v>-53.970295254725983</v>
      </c>
      <c r="AI33" s="51">
        <f>SUM('[18]Произв. прогр. Стоки (СВОД)'!N39)</f>
        <v>2934.5942950865629</v>
      </c>
      <c r="AJ33" s="51">
        <f>SUM('[18]ПОЛНАЯ СЕБЕСТОИМОСТЬ СТОКИ 2017'!P149)</f>
        <v>0</v>
      </c>
      <c r="AK33" s="29">
        <v>2828.42</v>
      </c>
      <c r="AL33" s="51">
        <f>SUM('[18]Произв. прогр. Стоки (СВОД)'!O39)</f>
        <v>2934.5942950865629</v>
      </c>
      <c r="AM33" s="51">
        <f>SUM('[18]ПОЛНАЯ СЕБЕСТОИМОСТЬ СТОКИ 2017'!Q149)</f>
        <v>0</v>
      </c>
      <c r="AN33" s="29">
        <v>2538.2199999999998</v>
      </c>
      <c r="AO33" s="51">
        <f>SUM('[18]Произв. прогр. Стоки (СВОД)'!P39)</f>
        <v>2934.5942950865629</v>
      </c>
      <c r="AP33" s="51">
        <f>SUM('[18]ПОЛНАЯ СЕБЕСТОИМОСТЬ СТОКИ 2017'!R149)</f>
        <v>0</v>
      </c>
      <c r="AQ33" s="29">
        <v>2907.98</v>
      </c>
      <c r="AR33" s="30">
        <f t="shared" si="61"/>
        <v>8803.7828852596886</v>
      </c>
      <c r="AS33" s="30">
        <f t="shared" si="61"/>
        <v>0</v>
      </c>
      <c r="AT33" s="30">
        <f t="shared" si="61"/>
        <v>8274.619999999999</v>
      </c>
      <c r="AU33" s="31">
        <f t="shared" si="62"/>
        <v>-8803.7828852596886</v>
      </c>
      <c r="AV33" s="31">
        <f t="shared" si="63"/>
        <v>-100</v>
      </c>
      <c r="AW33" s="30">
        <f t="shared" si="64"/>
        <v>25409.994118419527</v>
      </c>
      <c r="AX33" s="30">
        <f t="shared" si="65"/>
        <v>7643.79</v>
      </c>
      <c r="AY33" s="30">
        <f t="shared" si="65"/>
        <v>22603.96</v>
      </c>
      <c r="AZ33" s="31">
        <f t="shared" si="66"/>
        <v>-17766.204118419526</v>
      </c>
      <c r="BA33" s="31">
        <f t="shared" si="67"/>
        <v>-69.91817485522725</v>
      </c>
      <c r="BB33" s="51">
        <f>SUM('[18]Произв. прогр. Стоки (СВОД)'!S39)</f>
        <v>2934.5942950865629</v>
      </c>
      <c r="BC33" s="51">
        <f>SUM('[18]ПОЛНАЯ СЕБЕСТОИМОСТЬ СТОКИ 2017'!X149)</f>
        <v>0</v>
      </c>
      <c r="BD33" s="29">
        <v>2433.25</v>
      </c>
      <c r="BE33" s="51">
        <f>SUM('[18]Произв. прогр. Стоки (СВОД)'!T39)</f>
        <v>2934.5942950865629</v>
      </c>
      <c r="BF33" s="51">
        <f>SUM('[18]ПОЛНАЯ СЕБЕСТОИМОСТЬ СТОКИ 2017'!Y149)</f>
        <v>0</v>
      </c>
      <c r="BG33" s="29">
        <v>2592.2399999999998</v>
      </c>
      <c r="BH33" s="51">
        <f>SUM('[18]Произв. прогр. Стоки (СВОД)'!U39)</f>
        <v>2934.5942950865629</v>
      </c>
      <c r="BI33" s="51">
        <f>SUM('[18]ПОЛНАЯ СЕБЕСТОИМОСТЬ СТОКИ 2017'!Z149)</f>
        <v>0</v>
      </c>
      <c r="BJ33" s="29">
        <v>2642.8</v>
      </c>
      <c r="BK33" s="30">
        <f t="shared" si="68"/>
        <v>8803.7828852596886</v>
      </c>
      <c r="BL33" s="30">
        <f t="shared" si="68"/>
        <v>0</v>
      </c>
      <c r="BM33" s="30">
        <f t="shared" si="68"/>
        <v>7668.29</v>
      </c>
      <c r="BN33" s="31">
        <f t="shared" si="69"/>
        <v>-8803.7828852596886</v>
      </c>
      <c r="BO33" s="31">
        <f t="shared" si="70"/>
        <v>-100</v>
      </c>
      <c r="BP33" s="30">
        <f t="shared" si="71"/>
        <v>34213.777003679214</v>
      </c>
      <c r="BQ33" s="30">
        <f t="shared" si="72"/>
        <v>7643.79</v>
      </c>
      <c r="BR33" s="30">
        <f t="shared" si="72"/>
        <v>30272.25</v>
      </c>
      <c r="BS33" s="31">
        <f t="shared" si="73"/>
        <v>-26569.987003679213</v>
      </c>
      <c r="BT33" s="31">
        <f t="shared" si="74"/>
        <v>-77.658736715393857</v>
      </c>
    </row>
    <row r="34" spans="1:72" ht="18.75" customHeight="1">
      <c r="A34" s="24" t="s">
        <v>49</v>
      </c>
      <c r="B34" s="51">
        <f>SUM('[18]Произв. прогр. Стоки (СВОД)'!E40)</f>
        <v>830.81009028010146</v>
      </c>
      <c r="C34" s="51">
        <f>SUM('[18]ПОЛНАЯ СЕБЕСТОИМОСТЬ СТОКИ 2017'!C150)</f>
        <v>788.68</v>
      </c>
      <c r="D34" s="29">
        <v>666.4</v>
      </c>
      <c r="E34" s="51">
        <f>SUM('[18]Произв. прогр. Стоки (СВОД)'!F40)</f>
        <v>830.81009028010146</v>
      </c>
      <c r="F34" s="51">
        <f>SUM('[18]ПОЛНАЯ СЕБЕСТОИМОСТЬ СТОКИ 2017'!D150)</f>
        <v>659.08999999999992</v>
      </c>
      <c r="G34" s="29">
        <v>637.55999999999995</v>
      </c>
      <c r="H34" s="51">
        <f>SUM('[18]Произв. прогр. Стоки (СВОД)'!G40)</f>
        <v>830.81009028010146</v>
      </c>
      <c r="I34" s="51">
        <f>SUM('[18]ПОЛНАЯ СЕБЕСТОИМОСТЬ СТОКИ 2017'!E150)</f>
        <v>847.37</v>
      </c>
      <c r="J34" s="29">
        <v>774.04</v>
      </c>
      <c r="K34" s="30">
        <f t="shared" si="51"/>
        <v>2492.4302708403043</v>
      </c>
      <c r="L34" s="30">
        <f t="shared" si="51"/>
        <v>2295.14</v>
      </c>
      <c r="M34" s="30">
        <f t="shared" si="51"/>
        <v>2078</v>
      </c>
      <c r="N34" s="31">
        <f t="shared" si="52"/>
        <v>-197.2902708403044</v>
      </c>
      <c r="O34" s="31">
        <f t="shared" si="53"/>
        <v>-7.9155783473047556</v>
      </c>
      <c r="P34" s="51">
        <f>SUM('[18]Произв. прогр. Стоки (СВОД)'!I40)</f>
        <v>830.81009028010146</v>
      </c>
      <c r="Q34" s="51">
        <f>SUM('[18]ПОЛНАЯ СЕБЕСТОИМОСТЬ СТОКИ 2017'!H150)</f>
        <v>0</v>
      </c>
      <c r="R34" s="29">
        <v>746.54</v>
      </c>
      <c r="S34" s="51">
        <f>SUM('[18]Произв. прогр. Стоки (СВОД)'!J40)</f>
        <v>830.81009028010146</v>
      </c>
      <c r="T34" s="51">
        <f>SUM('[18]ПОЛНАЯ СЕБЕСТОИМОСТЬ СТОКИ 2017'!I150)</f>
        <v>0</v>
      </c>
      <c r="U34" s="29">
        <v>749.51</v>
      </c>
      <c r="V34" s="51">
        <f>SUM('[18]Произв. прогр. Стоки (СВОД)'!K40)</f>
        <v>830.81009028010146</v>
      </c>
      <c r="W34" s="51">
        <f>SUM('[18]ПОЛНАЯ СЕБЕСТОИМОСТЬ СТОКИ 2017'!J150)</f>
        <v>0</v>
      </c>
      <c r="X34" s="29">
        <v>754.7</v>
      </c>
      <c r="Y34" s="30">
        <f t="shared" si="54"/>
        <v>2492.4302708403043</v>
      </c>
      <c r="Z34" s="30">
        <f t="shared" si="54"/>
        <v>0</v>
      </c>
      <c r="AA34" s="30">
        <f t="shared" si="54"/>
        <v>2250.75</v>
      </c>
      <c r="AB34" s="31">
        <f t="shared" si="55"/>
        <v>-2492.4302708403043</v>
      </c>
      <c r="AC34" s="31">
        <f t="shared" si="56"/>
        <v>-100</v>
      </c>
      <c r="AD34" s="30">
        <f t="shared" si="57"/>
        <v>4984.8605416806085</v>
      </c>
      <c r="AE34" s="30">
        <f t="shared" si="58"/>
        <v>2295.14</v>
      </c>
      <c r="AF34" s="52">
        <f t="shared" si="58"/>
        <v>4328.75</v>
      </c>
      <c r="AG34" s="31">
        <f t="shared" si="59"/>
        <v>-2689.7205416806087</v>
      </c>
      <c r="AH34" s="31">
        <f t="shared" si="60"/>
        <v>-53.95778917365238</v>
      </c>
      <c r="AI34" s="51">
        <f>SUM('[18]Произв. прогр. Стоки (СВОД)'!N40)</f>
        <v>880.90793872399172</v>
      </c>
      <c r="AJ34" s="51">
        <f>SUM('[18]ПОЛНАЯ СЕБЕСТОИМОСТЬ СТОКИ 2017'!P150)</f>
        <v>0</v>
      </c>
      <c r="AK34" s="29">
        <v>854.34</v>
      </c>
      <c r="AL34" s="51">
        <f>SUM('[18]Произв. прогр. Стоки (СВОД)'!O40)</f>
        <v>880.90793872399172</v>
      </c>
      <c r="AM34" s="51">
        <f>SUM('[18]ПОЛНАЯ СЕБЕСТОИМОСТЬ СТОКИ 2017'!Q150)</f>
        <v>0</v>
      </c>
      <c r="AN34" s="29">
        <v>769.06</v>
      </c>
      <c r="AO34" s="51">
        <f>SUM('[18]Произв. прогр. Стоки (СВОД)'!P40)</f>
        <v>880.90793872399172</v>
      </c>
      <c r="AP34" s="51">
        <f>SUM('[18]ПОЛНАЯ СЕБЕСТОИМОСТЬ СТОКИ 2017'!R150)</f>
        <v>0</v>
      </c>
      <c r="AQ34" s="29">
        <v>881.24</v>
      </c>
      <c r="AR34" s="30">
        <f t="shared" si="61"/>
        <v>2642.7238161719752</v>
      </c>
      <c r="AS34" s="30">
        <f t="shared" si="61"/>
        <v>0</v>
      </c>
      <c r="AT34" s="30">
        <f t="shared" si="61"/>
        <v>2504.6400000000003</v>
      </c>
      <c r="AU34" s="31">
        <f t="shared" si="62"/>
        <v>-2642.7238161719752</v>
      </c>
      <c r="AV34" s="31">
        <f t="shared" si="63"/>
        <v>-100</v>
      </c>
      <c r="AW34" s="30">
        <f t="shared" si="64"/>
        <v>7627.5843578525837</v>
      </c>
      <c r="AX34" s="30">
        <f t="shared" si="65"/>
        <v>2295.14</v>
      </c>
      <c r="AY34" s="30">
        <f t="shared" si="65"/>
        <v>6833.39</v>
      </c>
      <c r="AZ34" s="31">
        <f t="shared" si="66"/>
        <v>-5332.4443578525843</v>
      </c>
      <c r="BA34" s="31">
        <f t="shared" si="67"/>
        <v>-69.910001747313927</v>
      </c>
      <c r="BB34" s="51">
        <f>SUM('[18]Произв. прогр. Стоки (СВОД)'!S40)</f>
        <v>880.90793872399172</v>
      </c>
      <c r="BC34" s="51">
        <f>SUM('[18]ПОЛНАЯ СЕБЕСТОИМОСТЬ СТОКИ 2017'!X150)</f>
        <v>0</v>
      </c>
      <c r="BD34" s="29">
        <v>734.02</v>
      </c>
      <c r="BE34" s="51">
        <f>SUM('[18]Произв. прогр. Стоки (СВОД)'!T40)</f>
        <v>880.90793872399172</v>
      </c>
      <c r="BF34" s="51">
        <f>SUM('[18]ПОЛНАЯ СЕБЕСТОИМОСТЬ СТОКИ 2017'!Y150)</f>
        <v>0</v>
      </c>
      <c r="BG34" s="29">
        <v>783.52</v>
      </c>
      <c r="BH34" s="51">
        <f>SUM('[18]Произв. прогр. Стоки (СВОД)'!U40)</f>
        <v>880.90793872399172</v>
      </c>
      <c r="BI34" s="51">
        <f>SUM('[18]ПОЛНАЯ СЕБЕСТОИМОСТЬ СТОКИ 2017'!Z150)</f>
        <v>0</v>
      </c>
      <c r="BJ34" s="29">
        <v>798.34</v>
      </c>
      <c r="BK34" s="30">
        <f t="shared" si="68"/>
        <v>2642.7238161719752</v>
      </c>
      <c r="BL34" s="30">
        <f t="shared" si="68"/>
        <v>0</v>
      </c>
      <c r="BM34" s="30">
        <f t="shared" si="68"/>
        <v>2315.88</v>
      </c>
      <c r="BN34" s="31">
        <f t="shared" si="69"/>
        <v>-2642.7238161719752</v>
      </c>
      <c r="BO34" s="31">
        <f t="shared" si="70"/>
        <v>-100</v>
      </c>
      <c r="BP34" s="30">
        <f t="shared" si="71"/>
        <v>10270.308174024558</v>
      </c>
      <c r="BQ34" s="30">
        <f t="shared" si="72"/>
        <v>2295.14</v>
      </c>
      <c r="BR34" s="30">
        <f t="shared" si="72"/>
        <v>9149.27</v>
      </c>
      <c r="BS34" s="31">
        <f t="shared" si="73"/>
        <v>-7975.1681740245585</v>
      </c>
      <c r="BT34" s="31">
        <f t="shared" si="74"/>
        <v>-77.652666686236174</v>
      </c>
    </row>
    <row r="35" spans="1:72" ht="18.75" customHeight="1">
      <c r="A35" s="39" t="s">
        <v>50</v>
      </c>
      <c r="B35" s="53">
        <f>SUM('[18]Произв. прогр. Стоки (СВОД)'!E41)</f>
        <v>0.30018048498182848</v>
      </c>
      <c r="C35" s="53">
        <f>SUM('[18]ПОЛНАЯ СЕБЕСТОИМОСТЬ СТОКИ 2017'!C151)</f>
        <v>0.30146358990432576</v>
      </c>
      <c r="D35" s="53">
        <f t="shared" ref="D35:X35" si="75">SUM(D34/D33)</f>
        <v>0.30326611783872831</v>
      </c>
      <c r="E35" s="53">
        <f>SUM('[18]Произв. прогр. Стоки (СВОД)'!F41)</f>
        <v>0.30018048498182848</v>
      </c>
      <c r="F35" s="53">
        <f>SUM('[18]ПОЛНАЯ СЕБЕСТОИМОСТЬ СТОКИ 2017'!D151)</f>
        <v>0.3006948341385744</v>
      </c>
      <c r="G35" s="53">
        <f t="shared" si="75"/>
        <v>0.30209957212511196</v>
      </c>
      <c r="H35" s="53">
        <f>SUM('[18]Произв. прогр. Стоки (СВОД)'!G41)</f>
        <v>0.30018048498182848</v>
      </c>
      <c r="I35" s="53">
        <f>SUM('[18]ПОЛНАЯ СЕБЕСТОИМОСТЬ СТОКИ 2017'!E151)</f>
        <v>0.29881899898791497</v>
      </c>
      <c r="J35" s="53">
        <f t="shared" si="75"/>
        <v>0.30030649854510183</v>
      </c>
      <c r="K35" s="54">
        <f t="shared" si="75"/>
        <v>0.30018048498182848</v>
      </c>
      <c r="L35" s="54">
        <f t="shared" si="75"/>
        <v>0.30026204278244167</v>
      </c>
      <c r="M35" s="54">
        <f t="shared" si="75"/>
        <v>0.30180063729605217</v>
      </c>
      <c r="N35" s="55">
        <f t="shared" si="52"/>
        <v>8.1557800613196729E-5</v>
      </c>
      <c r="O35" s="55">
        <f t="shared" si="53"/>
        <v>2.7169587862493412E-2</v>
      </c>
      <c r="P35" s="53">
        <f>SUM('[18]Произв. прогр. Стоки (СВОД)'!I41)</f>
        <v>0.30018048498182848</v>
      </c>
      <c r="Q35" s="53" t="e">
        <f>SUM('[18]ПОЛНАЯ СЕБЕСТОИМОСТЬ СТОКИ 2017'!H151)</f>
        <v>#DIV/0!</v>
      </c>
      <c r="R35" s="53">
        <f t="shared" si="75"/>
        <v>0.30127687738102921</v>
      </c>
      <c r="S35" s="53">
        <f>SUM('[18]Произв. прогр. Стоки (СВОД)'!J41)</f>
        <v>0.30018048498182848</v>
      </c>
      <c r="T35" s="53" t="e">
        <f>SUM('[18]ПОЛНАЯ СЕБЕСТОИМОСТЬ СТОКИ 2017'!I151)</f>
        <v>#DIV/0!</v>
      </c>
      <c r="U35" s="53">
        <f t="shared" si="75"/>
        <v>0.30243274542321863</v>
      </c>
      <c r="V35" s="53">
        <f>SUM('[18]Произв. прогр. Стоки (СВОД)'!K41)</f>
        <v>0.30018048498182848</v>
      </c>
      <c r="W35" s="53" t="e">
        <f>SUM('[18]ПОЛНАЯ СЕБЕСТОИМОСТЬ СТОКИ 2017'!J151)</f>
        <v>#DIV/0!</v>
      </c>
      <c r="X35" s="53">
        <f t="shared" si="75"/>
        <v>0.30335917935855233</v>
      </c>
      <c r="Y35" s="54">
        <f t="shared" ref="Y35:BR35" si="76">SUM(Y34/Y33)</f>
        <v>0.30018048498182848</v>
      </c>
      <c r="Z35" s="54" t="e">
        <f t="shared" si="76"/>
        <v>#DIV/0!</v>
      </c>
      <c r="AA35" s="54">
        <f t="shared" si="76"/>
        <v>0.3023576034390113</v>
      </c>
      <c r="AB35" s="55" t="e">
        <f t="shared" si="55"/>
        <v>#DIV/0!</v>
      </c>
      <c r="AC35" s="55" t="e">
        <f t="shared" si="56"/>
        <v>#DIV/0!</v>
      </c>
      <c r="AD35" s="54">
        <f t="shared" si="76"/>
        <v>0.30018048498182848</v>
      </c>
      <c r="AE35" s="54">
        <f t="shared" si="76"/>
        <v>0.30026204278244167</v>
      </c>
      <c r="AF35" s="56">
        <f t="shared" si="76"/>
        <v>0.30208997762632472</v>
      </c>
      <c r="AG35" s="55">
        <f t="shared" si="59"/>
        <v>8.1557800613196729E-5</v>
      </c>
      <c r="AH35" s="55">
        <f t="shared" si="60"/>
        <v>2.7169587862493412E-2</v>
      </c>
      <c r="AI35" s="53">
        <f>SUM('[18]Произв. прогр. Стоки (СВОД)'!N41)</f>
        <v>0.30018048498182853</v>
      </c>
      <c r="AJ35" s="53" t="e">
        <f>SUM('[18]ПОЛНАЯ СЕБЕСТОИМОСТЬ СТОКИ 2017'!P151)</f>
        <v>#DIV/0!</v>
      </c>
      <c r="AK35" s="53">
        <f t="shared" si="76"/>
        <v>0.30205556459083166</v>
      </c>
      <c r="AL35" s="53">
        <f>SUM('[18]Произв. прогр. Стоки (СВОД)'!O41)</f>
        <v>0.30018048498182853</v>
      </c>
      <c r="AM35" s="53" t="e">
        <f>SUM('[18]ПОЛНАЯ СЕБЕСТОИМОСТЬ СТОКИ 2017'!Q151)</f>
        <v>#DIV/0!</v>
      </c>
      <c r="AN35" s="53">
        <f t="shared" si="76"/>
        <v>0.30299186043762955</v>
      </c>
      <c r="AO35" s="53">
        <f>SUM('[18]Произв. прогр. Стоки (СВОД)'!P41)</f>
        <v>0.30018048498182853</v>
      </c>
      <c r="AP35" s="53" t="e">
        <f>SUM('[18]ПОЛНАЯ СЕБЕСТОИМОСТЬ СТОКИ 2017'!R151)</f>
        <v>#DIV/0!</v>
      </c>
      <c r="AQ35" s="53">
        <f t="shared" si="76"/>
        <v>0.30304197415388001</v>
      </c>
      <c r="AR35" s="54">
        <f t="shared" si="76"/>
        <v>0.30018048498182853</v>
      </c>
      <c r="AS35" s="54" t="e">
        <f t="shared" si="76"/>
        <v>#DIV/0!</v>
      </c>
      <c r="AT35" s="54">
        <f t="shared" si="76"/>
        <v>0.30268942863841491</v>
      </c>
      <c r="AU35" s="55" t="e">
        <f t="shared" si="62"/>
        <v>#DIV/0!</v>
      </c>
      <c r="AV35" s="55" t="e">
        <f t="shared" si="63"/>
        <v>#DIV/0!</v>
      </c>
      <c r="AW35" s="54">
        <f t="shared" si="76"/>
        <v>0.30018048498182853</v>
      </c>
      <c r="AX35" s="54">
        <f t="shared" si="76"/>
        <v>0.30026204278244167</v>
      </c>
      <c r="AY35" s="54">
        <f t="shared" si="76"/>
        <v>0.30230941834970509</v>
      </c>
      <c r="AZ35" s="55">
        <f t="shared" si="66"/>
        <v>8.1557800613141218E-5</v>
      </c>
      <c r="BA35" s="55">
        <f t="shared" si="67"/>
        <v>2.7169587862474916E-2</v>
      </c>
      <c r="BB35" s="53">
        <f>SUM('[18]Произв. прогр. Стоки (СВОД)'!S41)</f>
        <v>0.30018048498182853</v>
      </c>
      <c r="BC35" s="53" t="e">
        <f>SUM('[18]ПОЛНАЯ СЕБЕСТОИМОСТЬ СТОКИ 2017'!X151)</f>
        <v>#DIV/0!</v>
      </c>
      <c r="BD35" s="53">
        <f t="shared" si="76"/>
        <v>0.30166238569814036</v>
      </c>
      <c r="BE35" s="53">
        <f>SUM('[18]Произв. прогр. Стоки (СВОД)'!T41)</f>
        <v>0.30018048498182853</v>
      </c>
      <c r="BF35" s="53" t="e">
        <f>SUM('[18]ПОЛНАЯ СЕБЕСТОИМОСТЬ СТОКИ 2017'!Y151)</f>
        <v>#DIV/0!</v>
      </c>
      <c r="BG35" s="53">
        <f t="shared" si="76"/>
        <v>0.30225596395395488</v>
      </c>
      <c r="BH35" s="53">
        <f>SUM('[18]Произв. прогр. Стоки (СВОД)'!U41)</f>
        <v>0.30018048498182853</v>
      </c>
      <c r="BI35" s="53" t="e">
        <f>SUM('[18]ПОЛНАЯ СЕБЕСТОИМОСТЬ СТОКИ 2017'!Z151)</f>
        <v>#DIV/0!</v>
      </c>
      <c r="BJ35" s="53">
        <f t="shared" si="76"/>
        <v>0.30208112607840171</v>
      </c>
      <c r="BK35" s="54">
        <f t="shared" si="76"/>
        <v>0.30018048498182853</v>
      </c>
      <c r="BL35" s="54" t="e">
        <f t="shared" si="76"/>
        <v>#DIV/0!</v>
      </c>
      <c r="BM35" s="54">
        <f t="shared" si="76"/>
        <v>0.30200735757254876</v>
      </c>
      <c r="BN35" s="55" t="e">
        <f t="shared" si="69"/>
        <v>#DIV/0!</v>
      </c>
      <c r="BO35" s="55" t="e">
        <f t="shared" si="70"/>
        <v>#DIV/0!</v>
      </c>
      <c r="BP35" s="54">
        <f t="shared" si="76"/>
        <v>0.30018048498182853</v>
      </c>
      <c r="BQ35" s="54">
        <f t="shared" si="76"/>
        <v>0.30026204278244167</v>
      </c>
      <c r="BR35" s="54">
        <f t="shared" si="76"/>
        <v>0.30223290307129469</v>
      </c>
      <c r="BS35" s="55">
        <f t="shared" si="73"/>
        <v>8.1557800613141218E-5</v>
      </c>
      <c r="BT35" s="55">
        <f t="shared" si="74"/>
        <v>2.7169587862474916E-2</v>
      </c>
    </row>
    <row r="36" spans="1:72" ht="18.75" customHeight="1">
      <c r="A36" s="57" t="s">
        <v>51</v>
      </c>
      <c r="B36" s="51">
        <f>SUM('[18]Произв. прогр. Стоки (СВОД)'!E42)</f>
        <v>932.81796737054208</v>
      </c>
      <c r="C36" s="51">
        <f>SUM('[18]ПОЛНАЯ СЕБЕСТОИМОСТЬ СТОКИ 2017'!C152)</f>
        <v>943.18000000000006</v>
      </c>
      <c r="D36" s="58">
        <f>SUM(D37:D40)</f>
        <v>789.50999999999988</v>
      </c>
      <c r="E36" s="51">
        <f>SUM('[18]Произв. прогр. Стоки (СВОД)'!F42)</f>
        <v>923.64433880422916</v>
      </c>
      <c r="F36" s="51">
        <f>SUM('[18]ПОЛНАЯ СЕБЕСТОИМОСТЬ СТОКИ 2017'!D152)</f>
        <v>788.71</v>
      </c>
      <c r="G36" s="58">
        <f>SUM(G37:G40)</f>
        <v>810.12000000000012</v>
      </c>
      <c r="H36" s="51">
        <f>SUM('[18]Произв. прогр. Стоки (СВОД)'!G42)</f>
        <v>919.67146562048163</v>
      </c>
      <c r="I36" s="51">
        <f>SUM('[18]ПОЛНАЯ СЕБЕСТОИМОСТЬ СТОКИ 2017'!E152)</f>
        <v>855.27</v>
      </c>
      <c r="J36" s="58">
        <f>SUM(J37:J40)</f>
        <v>1326.06</v>
      </c>
      <c r="K36" s="30">
        <f t="shared" ref="K36:M57" si="77">SUM(B36+E36+H36)</f>
        <v>2776.1337717952529</v>
      </c>
      <c r="L36" s="30">
        <f t="shared" si="77"/>
        <v>2587.16</v>
      </c>
      <c r="M36" s="30">
        <f t="shared" si="77"/>
        <v>2925.69</v>
      </c>
      <c r="N36" s="31">
        <f t="shared" si="52"/>
        <v>-188.97377179525301</v>
      </c>
      <c r="O36" s="31">
        <f t="shared" si="53"/>
        <v>-6.8070845041825425</v>
      </c>
      <c r="P36" s="51">
        <f>SUM('[18]Произв. прогр. Стоки (СВОД)'!I42)</f>
        <v>906.00433515744317</v>
      </c>
      <c r="Q36" s="51">
        <f>SUM('[18]ПОЛНАЯ СЕБЕСТОИМОСТЬ СТОКИ 2017'!H152)</f>
        <v>0</v>
      </c>
      <c r="R36" s="58">
        <f>SUM(R37:R40)</f>
        <v>943.18</v>
      </c>
      <c r="S36" s="51">
        <f>SUM('[18]Произв. прогр. Стоки (СВОД)'!J42)</f>
        <v>881.14458024685257</v>
      </c>
      <c r="T36" s="51">
        <f>SUM('[18]ПОЛНАЯ СЕБЕСТОИМОСТЬ СТОКИ 2017'!I152)</f>
        <v>0</v>
      </c>
      <c r="U36" s="58">
        <f>SUM(U37:U40)</f>
        <v>640.51</v>
      </c>
      <c r="V36" s="51">
        <f>SUM('[18]Произв. прогр. Стоки (СВОД)'!K42)</f>
        <v>875.29350312348947</v>
      </c>
      <c r="W36" s="51">
        <f>SUM('[18]ПОЛНАЯ СЕБЕСТОИМОСТЬ СТОКИ 2017'!J152)</f>
        <v>0</v>
      </c>
      <c r="X36" s="58">
        <v>1205.77</v>
      </c>
      <c r="Y36" s="30">
        <f t="shared" ref="Y36:AA57" si="78">SUM(P36+S36+V36)</f>
        <v>2662.4424185277849</v>
      </c>
      <c r="Z36" s="30">
        <f t="shared" si="78"/>
        <v>0</v>
      </c>
      <c r="AA36" s="30">
        <f t="shared" si="78"/>
        <v>2789.46</v>
      </c>
      <c r="AB36" s="31">
        <f t="shared" si="55"/>
        <v>-2662.4424185277849</v>
      </c>
      <c r="AC36" s="31">
        <f t="shared" si="56"/>
        <v>-100</v>
      </c>
      <c r="AD36" s="30">
        <f t="shared" ref="AD36:AF57" si="79">SUM(K36+Y36)</f>
        <v>5438.5761903230377</v>
      </c>
      <c r="AE36" s="30">
        <f t="shared" si="79"/>
        <v>2587.16</v>
      </c>
      <c r="AF36" s="52">
        <f t="shared" si="79"/>
        <v>5715.15</v>
      </c>
      <c r="AG36" s="31">
        <f t="shared" si="59"/>
        <v>-2851.4161903230379</v>
      </c>
      <c r="AH36" s="31">
        <f t="shared" si="60"/>
        <v>-52.42946114088862</v>
      </c>
      <c r="AI36" s="51">
        <f>SUM('[18]Произв. прогр. Стоки (СВОД)'!N42)</f>
        <v>910.22968826503791</v>
      </c>
      <c r="AJ36" s="51">
        <f>SUM('[18]ПОЛНАЯ СЕБЕСТОИМОСТЬ СТОКИ 2017'!P152)</f>
        <v>0</v>
      </c>
      <c r="AK36" s="58">
        <f>SUM(AK37:AK40)</f>
        <v>1209.98</v>
      </c>
      <c r="AL36" s="51">
        <f>SUM('[18]Произв. прогр. Стоки (СВОД)'!O42)</f>
        <v>909.39474776933832</v>
      </c>
      <c r="AM36" s="51">
        <f>SUM('[18]ПОЛНАЯ СЕБЕСТОИМОСТЬ СТОКИ 2017'!Q152)</f>
        <v>0</v>
      </c>
      <c r="AN36" s="58">
        <f>SUM(AN37:AN40)</f>
        <v>1105.05</v>
      </c>
      <c r="AO36" s="51">
        <f>SUM('[18]Произв. прогр. Стоки (СВОД)'!P42)</f>
        <v>922.43383308941145</v>
      </c>
      <c r="AP36" s="51">
        <f>SUM('[18]ПОЛНАЯ СЕБЕСТОИМОСТЬ СТОКИ 2017'!R152)</f>
        <v>0</v>
      </c>
      <c r="AQ36" s="58">
        <f>SUM(AQ37:AQ40)</f>
        <v>1062.8200000000002</v>
      </c>
      <c r="AR36" s="30">
        <f t="shared" ref="AR36:AT57" si="80">SUM(AI36+AL36+AO36)</f>
        <v>2742.0582691237878</v>
      </c>
      <c r="AS36" s="30">
        <f t="shared" si="80"/>
        <v>0</v>
      </c>
      <c r="AT36" s="30">
        <f t="shared" si="80"/>
        <v>3377.85</v>
      </c>
      <c r="AU36" s="31">
        <f t="shared" si="62"/>
        <v>-2742.0582691237878</v>
      </c>
      <c r="AV36" s="31">
        <f t="shared" si="63"/>
        <v>-100</v>
      </c>
      <c r="AW36" s="30">
        <f t="shared" ref="AW36:AY57" si="81">SUM(AD36+AR36)</f>
        <v>8180.6344594468255</v>
      </c>
      <c r="AX36" s="30">
        <f t="shared" si="81"/>
        <v>2587.16</v>
      </c>
      <c r="AY36" s="30">
        <f t="shared" si="81"/>
        <v>9093</v>
      </c>
      <c r="AZ36" s="31">
        <f t="shared" si="66"/>
        <v>-5593.4744594468257</v>
      </c>
      <c r="BA36" s="31">
        <f t="shared" si="67"/>
        <v>-68.37458007902552</v>
      </c>
      <c r="BB36" s="51">
        <f>SUM('[18]Произв. прогр. Стоки (СВОД)'!S42)</f>
        <v>942.12209552333854</v>
      </c>
      <c r="BC36" s="51">
        <f>SUM('[18]ПОЛНАЯ СЕБЕСТОИМОСТЬ СТОКИ 2017'!X152)</f>
        <v>0</v>
      </c>
      <c r="BD36" s="58">
        <f>SUM(BD37:BD40)</f>
        <v>842.57999999999993</v>
      </c>
      <c r="BE36" s="51">
        <f>SUM('[18]Произв. прогр. Стоки (СВОД)'!T42)</f>
        <v>952.13508448752555</v>
      </c>
      <c r="BF36" s="51">
        <f>SUM('[18]ПОЛНАЯ СЕБЕСТОИМОСТЬ СТОКИ 2017'!Y152)</f>
        <v>0</v>
      </c>
      <c r="BG36" s="58">
        <f>SUM(BG37:BG40)</f>
        <v>883.18999999999994</v>
      </c>
      <c r="BH36" s="51">
        <f>SUM('[18]Произв. прогр. Стоки (СВОД)'!U42)</f>
        <v>964.62669207293322</v>
      </c>
      <c r="BI36" s="51">
        <f>SUM('[18]ПОЛНАЯ СЕБЕСТОИМОСТЬ СТОКИ 2017'!Z152)</f>
        <v>0</v>
      </c>
      <c r="BJ36" s="58">
        <f>SUM(BJ37:BJ40)</f>
        <v>1462.1</v>
      </c>
      <c r="BK36" s="30">
        <f t="shared" ref="BK36:BM57" si="82">SUM(BB36+BE36+BH36)</f>
        <v>2858.8838720837971</v>
      </c>
      <c r="BL36" s="30">
        <f t="shared" si="82"/>
        <v>0</v>
      </c>
      <c r="BM36" s="30">
        <f t="shared" si="82"/>
        <v>3187.87</v>
      </c>
      <c r="BN36" s="31">
        <f t="shared" si="69"/>
        <v>-2858.8838720837971</v>
      </c>
      <c r="BO36" s="31">
        <f t="shared" si="70"/>
        <v>-100</v>
      </c>
      <c r="BP36" s="30">
        <f t="shared" ref="BP36:BR57" si="83">SUM(AW36+BK36)</f>
        <v>11039.518331530622</v>
      </c>
      <c r="BQ36" s="30">
        <f t="shared" si="83"/>
        <v>2587.16</v>
      </c>
      <c r="BR36" s="30">
        <f t="shared" si="83"/>
        <v>12280.869999999999</v>
      </c>
      <c r="BS36" s="31">
        <f t="shared" si="73"/>
        <v>-8452.3583315306223</v>
      </c>
      <c r="BT36" s="31">
        <f t="shared" si="74"/>
        <v>-76.564557236064729</v>
      </c>
    </row>
    <row r="37" spans="1:72" ht="18.75" customHeight="1">
      <c r="A37" s="59" t="s">
        <v>52</v>
      </c>
      <c r="B37" s="60">
        <f>SUM('[18]Произв. прогр. Стоки (СВОД)'!E43)</f>
        <v>435.00781863512259</v>
      </c>
      <c r="C37" s="60">
        <f>SUM('[18]ПОЛНАЯ СЕБЕСТОИМОСТЬ СТОКИ 2017'!C153)</f>
        <v>527.91999999999996</v>
      </c>
      <c r="D37" s="42">
        <v>424.82</v>
      </c>
      <c r="E37" s="60">
        <f>SUM('[18]Произв. прогр. Стоки (СВОД)'!F43)</f>
        <v>435.00781863512259</v>
      </c>
      <c r="F37" s="60">
        <f>SUM('[18]ПОЛНАЯ СЕБЕСТОИМОСТЬ СТОКИ 2017'!D153)</f>
        <v>402.18</v>
      </c>
      <c r="G37" s="42">
        <v>446.61</v>
      </c>
      <c r="H37" s="60">
        <f>SUM('[18]Произв. прогр. Стоки (СВОД)'!G43)</f>
        <v>435.00781863512259</v>
      </c>
      <c r="I37" s="60">
        <f>SUM('[18]ПОЛНАЯ СЕБЕСТОИМОСТЬ СТОКИ 2017'!E153)</f>
        <v>361.42999999999995</v>
      </c>
      <c r="J37" s="42">
        <v>446.39</v>
      </c>
      <c r="K37" s="43">
        <f t="shared" si="77"/>
        <v>1305.0234559053679</v>
      </c>
      <c r="L37" s="43">
        <f t="shared" si="77"/>
        <v>1291.5299999999997</v>
      </c>
      <c r="M37" s="43">
        <f t="shared" si="77"/>
        <v>1317.8200000000002</v>
      </c>
      <c r="N37" s="44">
        <f t="shared" si="52"/>
        <v>-13.493455905368137</v>
      </c>
      <c r="O37" s="44">
        <f t="shared" si="53"/>
        <v>-1.0339627111151783</v>
      </c>
      <c r="P37" s="60">
        <f>SUM('[18]Произв. прогр. Стоки (СВОД)'!I43)</f>
        <v>435.00781863512259</v>
      </c>
      <c r="Q37" s="60">
        <f>SUM('[18]ПОЛНАЯ СЕБЕСТОИМОСТЬ СТОКИ 2017'!H153)</f>
        <v>0</v>
      </c>
      <c r="R37" s="42">
        <v>528.54999999999995</v>
      </c>
      <c r="S37" s="60">
        <f>SUM('[18]Произв. прогр. Стоки (СВОД)'!J43)</f>
        <v>435.00781863512259</v>
      </c>
      <c r="T37" s="60">
        <f>SUM('[18]ПОЛНАЯ СЕБЕСТОИМОСТЬ СТОКИ 2017'!I153)</f>
        <v>0</v>
      </c>
      <c r="U37" s="42">
        <v>329.31</v>
      </c>
      <c r="V37" s="60">
        <f>SUM('[18]Произв. прогр. Стоки (СВОД)'!K43)</f>
        <v>435.00781863512259</v>
      </c>
      <c r="W37" s="60">
        <f>SUM('[18]ПОЛНАЯ СЕБЕСТОИМОСТЬ СТОКИ 2017'!J153)</f>
        <v>0</v>
      </c>
      <c r="X37" s="42">
        <v>463.3</v>
      </c>
      <c r="Y37" s="43">
        <f t="shared" si="78"/>
        <v>1305.0234559053679</v>
      </c>
      <c r="Z37" s="43">
        <f t="shared" si="78"/>
        <v>0</v>
      </c>
      <c r="AA37" s="43">
        <f t="shared" si="78"/>
        <v>1321.1599999999999</v>
      </c>
      <c r="AB37" s="44">
        <f t="shared" si="55"/>
        <v>-1305.0234559053679</v>
      </c>
      <c r="AC37" s="44">
        <f t="shared" si="56"/>
        <v>-100</v>
      </c>
      <c r="AD37" s="43">
        <f t="shared" si="79"/>
        <v>2610.0469118107358</v>
      </c>
      <c r="AE37" s="43">
        <f t="shared" si="79"/>
        <v>1291.5299999999997</v>
      </c>
      <c r="AF37" s="61">
        <f t="shared" si="79"/>
        <v>2638.98</v>
      </c>
      <c r="AG37" s="44">
        <f t="shared" si="59"/>
        <v>-1318.516911810736</v>
      </c>
      <c r="AH37" s="44">
        <f t="shared" si="60"/>
        <v>-50.51698135555759</v>
      </c>
      <c r="AI37" s="60">
        <f>SUM('[18]Произв. прогр. Стоки (СВОД)'!N43)</f>
        <v>461.23879009882046</v>
      </c>
      <c r="AJ37" s="60">
        <f>SUM('[18]ПОЛНАЯ СЕБЕСТОИМОСТЬ СТОКИ 2017'!P153)</f>
        <v>0</v>
      </c>
      <c r="AK37" s="42">
        <v>494.77</v>
      </c>
      <c r="AL37" s="60">
        <f>SUM('[18]Произв. прогр. Стоки (СВОД)'!O43)</f>
        <v>461.23879009882046</v>
      </c>
      <c r="AM37" s="60">
        <f>SUM('[18]ПОЛНАЯ СЕБЕСТОИМОСТЬ СТОКИ 2017'!Q153)</f>
        <v>0</v>
      </c>
      <c r="AN37" s="42">
        <v>520.88</v>
      </c>
      <c r="AO37" s="60">
        <f>SUM('[18]Произв. прогр. Стоки (СВОД)'!P43)</f>
        <v>461.23879009882046</v>
      </c>
      <c r="AP37" s="60">
        <f>SUM('[18]ПОЛНАЯ СЕБЕСТОИМОСТЬ СТОКИ 2017'!R153)</f>
        <v>0</v>
      </c>
      <c r="AQ37" s="42">
        <v>456.07</v>
      </c>
      <c r="AR37" s="43">
        <f t="shared" si="80"/>
        <v>1383.7163702964613</v>
      </c>
      <c r="AS37" s="43">
        <f t="shared" si="80"/>
        <v>0</v>
      </c>
      <c r="AT37" s="43">
        <f t="shared" si="80"/>
        <v>1471.72</v>
      </c>
      <c r="AU37" s="44">
        <f t="shared" si="62"/>
        <v>-1383.7163702964613</v>
      </c>
      <c r="AV37" s="44">
        <f t="shared" si="63"/>
        <v>-100</v>
      </c>
      <c r="AW37" s="43">
        <f t="shared" si="81"/>
        <v>3993.763282107197</v>
      </c>
      <c r="AX37" s="43">
        <f t="shared" si="81"/>
        <v>1291.5299999999997</v>
      </c>
      <c r="AY37" s="43">
        <f t="shared" si="81"/>
        <v>4110.7</v>
      </c>
      <c r="AZ37" s="44">
        <f t="shared" si="66"/>
        <v>-2702.2332821071973</v>
      </c>
      <c r="BA37" s="44">
        <f t="shared" si="67"/>
        <v>-67.661328206749388</v>
      </c>
      <c r="BB37" s="60">
        <f>SUM('[18]Произв. прогр. Стоки (СВОД)'!S43)</f>
        <v>461.23879009882046</v>
      </c>
      <c r="BC37" s="60">
        <f>SUM('[18]ПОЛНАЯ СЕБЕСТОИМОСТЬ СТОКИ 2017'!X153)</f>
        <v>0</v>
      </c>
      <c r="BD37" s="42">
        <v>446.49</v>
      </c>
      <c r="BE37" s="60">
        <f>SUM('[18]Произв. прогр. Стоки (СВОД)'!T43)</f>
        <v>461.23879009882046</v>
      </c>
      <c r="BF37" s="60">
        <f>SUM('[18]ПОЛНАЯ СЕБЕСТОИМОСТЬ СТОКИ 2017'!Y153)</f>
        <v>0</v>
      </c>
      <c r="BG37" s="42">
        <v>440.94</v>
      </c>
      <c r="BH37" s="60">
        <f>SUM('[18]Произв. прогр. Стоки (СВОД)'!U43)</f>
        <v>461.23879009882046</v>
      </c>
      <c r="BI37" s="60">
        <f>SUM('[18]ПОЛНАЯ СЕБЕСТОИМОСТЬ СТОКИ 2017'!Z153)</f>
        <v>0</v>
      </c>
      <c r="BJ37" s="42">
        <v>467.82</v>
      </c>
      <c r="BK37" s="43">
        <f t="shared" si="82"/>
        <v>1383.7163702964613</v>
      </c>
      <c r="BL37" s="43">
        <f t="shared" si="82"/>
        <v>0</v>
      </c>
      <c r="BM37" s="43">
        <f t="shared" si="82"/>
        <v>1355.25</v>
      </c>
      <c r="BN37" s="44">
        <f t="shared" si="69"/>
        <v>-1383.7163702964613</v>
      </c>
      <c r="BO37" s="44">
        <f t="shared" si="70"/>
        <v>-100</v>
      </c>
      <c r="BP37" s="43">
        <f t="shared" si="83"/>
        <v>5377.4796524036583</v>
      </c>
      <c r="BQ37" s="43">
        <f t="shared" si="83"/>
        <v>1291.5299999999997</v>
      </c>
      <c r="BR37" s="43">
        <f t="shared" si="83"/>
        <v>5465.95</v>
      </c>
      <c r="BS37" s="44">
        <f t="shared" si="73"/>
        <v>-4085.9496524036585</v>
      </c>
      <c r="BT37" s="44">
        <f t="shared" si="74"/>
        <v>-75.982614840342464</v>
      </c>
    </row>
    <row r="38" spans="1:72" ht="18.75" customHeight="1">
      <c r="A38" s="59" t="s">
        <v>53</v>
      </c>
      <c r="B38" s="60">
        <f>SUM('[18]Произв. прогр. Стоки (СВОД)'!E44)</f>
        <v>130.51862656966458</v>
      </c>
      <c r="C38" s="60">
        <f>SUM('[18]ПОЛНАЯ СЕБЕСТОИМОСТЬ СТОКИ 2017'!C154)</f>
        <v>159.41</v>
      </c>
      <c r="D38" s="42">
        <v>128.24</v>
      </c>
      <c r="E38" s="60">
        <f>SUM('[18]Произв. прогр. Стоки (СВОД)'!F44)</f>
        <v>130.51862656966458</v>
      </c>
      <c r="F38" s="60">
        <f>SUM('[18]ПОЛНАЯ СЕБЕСТОИМОСТЬ СТОКИ 2017'!D154)</f>
        <v>121.42</v>
      </c>
      <c r="G38" s="42">
        <v>134.81</v>
      </c>
      <c r="H38" s="60">
        <f>SUM('[18]Произв. прогр. Стоки (СВОД)'!G44)</f>
        <v>130.51862656966458</v>
      </c>
      <c r="I38" s="60">
        <f>SUM('[18]ПОЛНАЯ СЕБЕСТОИМОСТЬ СТОКИ 2017'!E154)</f>
        <v>109.11000000000001</v>
      </c>
      <c r="J38" s="42">
        <v>134.75</v>
      </c>
      <c r="K38" s="43">
        <f t="shared" si="77"/>
        <v>391.55587970899376</v>
      </c>
      <c r="L38" s="43">
        <f t="shared" si="77"/>
        <v>389.94</v>
      </c>
      <c r="M38" s="43">
        <f t="shared" si="77"/>
        <v>397.8</v>
      </c>
      <c r="N38" s="44">
        <f t="shared" si="52"/>
        <v>-1.6158797089937593</v>
      </c>
      <c r="O38" s="44">
        <f t="shared" si="53"/>
        <v>-0.41268176337811324</v>
      </c>
      <c r="P38" s="60">
        <f>SUM('[18]Произв. прогр. Стоки (СВОД)'!I44)</f>
        <v>130.51862656966458</v>
      </c>
      <c r="Q38" s="60">
        <f>SUM('[18]ПОЛНАЯ СЕБЕСТОИМОСТЬ СТОКИ 2017'!H154)</f>
        <v>0</v>
      </c>
      <c r="R38" s="42">
        <v>159.53</v>
      </c>
      <c r="S38" s="60">
        <f>SUM('[18]Произв. прогр. Стоки (СВОД)'!J44)</f>
        <v>130.51862656966458</v>
      </c>
      <c r="T38" s="60">
        <f>SUM('[18]ПОЛНАЯ СЕБЕСТОИМОСТЬ СТОКИ 2017'!I154)</f>
        <v>0</v>
      </c>
      <c r="U38" s="42">
        <v>98.12</v>
      </c>
      <c r="V38" s="60">
        <f>SUM('[18]Произв. прогр. Стоки (СВОД)'!K44)</f>
        <v>130.51862656966458</v>
      </c>
      <c r="W38" s="60">
        <f>SUM('[18]ПОЛНАЯ СЕБЕСТОИМОСТЬ СТОКИ 2017'!J154)</f>
        <v>0</v>
      </c>
      <c r="X38" s="42">
        <v>139.85</v>
      </c>
      <c r="Y38" s="43">
        <f t="shared" si="78"/>
        <v>391.55587970899376</v>
      </c>
      <c r="Z38" s="43">
        <f t="shared" si="78"/>
        <v>0</v>
      </c>
      <c r="AA38" s="43">
        <f t="shared" si="78"/>
        <v>397.5</v>
      </c>
      <c r="AB38" s="44">
        <f t="shared" si="55"/>
        <v>-391.55587970899376</v>
      </c>
      <c r="AC38" s="44">
        <f t="shared" si="56"/>
        <v>-100</v>
      </c>
      <c r="AD38" s="43">
        <f t="shared" si="79"/>
        <v>783.11175941798751</v>
      </c>
      <c r="AE38" s="43">
        <f t="shared" si="79"/>
        <v>389.94</v>
      </c>
      <c r="AF38" s="61">
        <f t="shared" si="79"/>
        <v>795.3</v>
      </c>
      <c r="AG38" s="44">
        <f t="shared" si="59"/>
        <v>-393.17175941798752</v>
      </c>
      <c r="AH38" s="44">
        <f t="shared" si="60"/>
        <v>-50.206340881689059</v>
      </c>
      <c r="AI38" s="60">
        <f>SUM('[18]Произв. прогр. Стоки (СВОД)'!N44)</f>
        <v>138.38889975181536</v>
      </c>
      <c r="AJ38" s="60">
        <f>SUM('[18]ПОЛНАЯ СЕБЕСТОИМОСТЬ СТОКИ 2017'!P154)</f>
        <v>0</v>
      </c>
      <c r="AK38" s="42">
        <v>148.6</v>
      </c>
      <c r="AL38" s="60">
        <f>SUM('[18]Произв. прогр. Стоки (СВОД)'!O44)</f>
        <v>138.38889975181536</v>
      </c>
      <c r="AM38" s="60">
        <f>SUM('[18]ПОЛНАЯ СЕБЕСТОИМОСТЬ СТОКИ 2017'!Q154)</f>
        <v>0</v>
      </c>
      <c r="AN38" s="42">
        <v>157.26</v>
      </c>
      <c r="AO38" s="60">
        <f>SUM('[18]Произв. прогр. Стоки (СВОД)'!P44)</f>
        <v>138.38889975181536</v>
      </c>
      <c r="AP38" s="60">
        <f>SUM('[18]ПОЛНАЯ СЕБЕСТОИМОСТЬ СТОКИ 2017'!R154)</f>
        <v>0</v>
      </c>
      <c r="AQ38" s="42">
        <v>137.69999999999999</v>
      </c>
      <c r="AR38" s="43">
        <f t="shared" si="80"/>
        <v>415.16669925544608</v>
      </c>
      <c r="AS38" s="43">
        <f t="shared" si="80"/>
        <v>0</v>
      </c>
      <c r="AT38" s="43">
        <f t="shared" si="80"/>
        <v>443.56</v>
      </c>
      <c r="AU38" s="44">
        <f t="shared" si="62"/>
        <v>-415.16669925544608</v>
      </c>
      <c r="AV38" s="44">
        <f t="shared" si="63"/>
        <v>-100</v>
      </c>
      <c r="AW38" s="43">
        <f t="shared" si="81"/>
        <v>1198.2784586734335</v>
      </c>
      <c r="AX38" s="43">
        <f t="shared" si="81"/>
        <v>389.94</v>
      </c>
      <c r="AY38" s="43">
        <f t="shared" si="81"/>
        <v>1238.8599999999999</v>
      </c>
      <c r="AZ38" s="44">
        <f t="shared" si="66"/>
        <v>-808.33845867343348</v>
      </c>
      <c r="BA38" s="44">
        <f t="shared" si="67"/>
        <v>-67.458315120536582</v>
      </c>
      <c r="BB38" s="60">
        <f>SUM('[18]Произв. прогр. Стоки (СВОД)'!S44)</f>
        <v>138.38889975181536</v>
      </c>
      <c r="BC38" s="60">
        <f>SUM('[18]ПОЛНАЯ СЕБЕСТОИМОСТЬ СТОКИ 2017'!X154)</f>
        <v>0</v>
      </c>
      <c r="BD38" s="42">
        <v>134.80000000000001</v>
      </c>
      <c r="BE38" s="60">
        <f>SUM('[18]Произв. прогр. Стоки (СВОД)'!T44)</f>
        <v>138.38889975181536</v>
      </c>
      <c r="BF38" s="60">
        <f>SUM('[18]ПОЛНАЯ СЕБЕСТОИМОСТЬ СТОКИ 2017'!Y154)</f>
        <v>0</v>
      </c>
      <c r="BG38" s="42">
        <v>133.12</v>
      </c>
      <c r="BH38" s="60">
        <f>SUM('[18]Произв. прогр. Стоки (СВОД)'!U44)</f>
        <v>138.38889975181536</v>
      </c>
      <c r="BI38" s="60">
        <f>SUM('[18]ПОЛНАЯ СЕБЕСТОИМОСТЬ СТОКИ 2017'!Z154)</f>
        <v>0</v>
      </c>
      <c r="BJ38" s="42">
        <v>139</v>
      </c>
      <c r="BK38" s="43">
        <f t="shared" si="82"/>
        <v>415.16669925544608</v>
      </c>
      <c r="BL38" s="43">
        <f t="shared" si="82"/>
        <v>0</v>
      </c>
      <c r="BM38" s="43">
        <f t="shared" si="82"/>
        <v>406.92</v>
      </c>
      <c r="BN38" s="44">
        <f t="shared" si="69"/>
        <v>-415.16669925544608</v>
      </c>
      <c r="BO38" s="44">
        <f t="shared" si="70"/>
        <v>-100</v>
      </c>
      <c r="BP38" s="43">
        <f t="shared" si="83"/>
        <v>1613.4451579288796</v>
      </c>
      <c r="BQ38" s="43">
        <f t="shared" si="83"/>
        <v>389.94</v>
      </c>
      <c r="BR38" s="43">
        <f t="shared" si="83"/>
        <v>1645.78</v>
      </c>
      <c r="BS38" s="44">
        <f t="shared" si="73"/>
        <v>-1223.5051579288795</v>
      </c>
      <c r="BT38" s="44">
        <f t="shared" si="74"/>
        <v>-75.831840451239657</v>
      </c>
    </row>
    <row r="39" spans="1:72" ht="18.75" customHeight="1">
      <c r="A39" s="59" t="s">
        <v>54</v>
      </c>
      <c r="B39" s="60">
        <f>SUM('[18]Произв. прогр. Стоки'!E98)</f>
        <v>59.630796885082304</v>
      </c>
      <c r="C39" s="60">
        <f>SUM('[18]ПОЛНАЯ СЕБЕСТОИМОСТЬ СТОКИ 2017'!C155)</f>
        <v>57.09</v>
      </c>
      <c r="D39" s="42">
        <v>53.43</v>
      </c>
      <c r="E39" s="60">
        <f>SUM('[18]Произв. прогр. Стоки'!F98)</f>
        <v>59.630796885082304</v>
      </c>
      <c r="F39" s="60">
        <f>SUM('[18]ПОЛНАЯ СЕБЕСТОИМОСТЬ СТОКИ 2017'!D155)</f>
        <v>52.58</v>
      </c>
      <c r="G39" s="42">
        <v>66.27</v>
      </c>
      <c r="H39" s="60">
        <f>SUM('[18]Произв. прогр. Стоки'!G98)</f>
        <v>59.630796885082304</v>
      </c>
      <c r="I39" s="60">
        <f>SUM('[18]ПОЛНАЯ СЕБЕСТОИМОСТЬ СТОКИ 2017'!E155)</f>
        <v>63</v>
      </c>
      <c r="J39" s="42">
        <v>63.15</v>
      </c>
      <c r="K39" s="43">
        <f t="shared" si="77"/>
        <v>178.89239065524691</v>
      </c>
      <c r="L39" s="43">
        <f t="shared" si="77"/>
        <v>172.67000000000002</v>
      </c>
      <c r="M39" s="43">
        <f t="shared" si="77"/>
        <v>182.85</v>
      </c>
      <c r="N39" s="44">
        <f t="shared" si="52"/>
        <v>-6.2223906552468975</v>
      </c>
      <c r="O39" s="44">
        <f t="shared" si="53"/>
        <v>-3.4782869368873266</v>
      </c>
      <c r="P39" s="60">
        <f>SUM('[18]Произв. прогр. Стоки'!I98)</f>
        <v>59.630796885082304</v>
      </c>
      <c r="Q39" s="60">
        <f>SUM('[18]ПОЛНАЯ СЕБЕСТОИМОСТЬ СТОКИ 2017'!H155)</f>
        <v>0</v>
      </c>
      <c r="R39" s="42">
        <v>69.680000000000007</v>
      </c>
      <c r="S39" s="60">
        <f>SUM('[18]Произв. прогр. Стоки'!J98)</f>
        <v>59.630796885082304</v>
      </c>
      <c r="T39" s="60">
        <f>SUM('[18]ПОЛНАЯ СЕБЕСТОИМОСТЬ СТОКИ 2017'!I155)</f>
        <v>0</v>
      </c>
      <c r="U39" s="42">
        <v>57.51</v>
      </c>
      <c r="V39" s="60">
        <f>SUM('[18]Произв. прогр. Стоки'!K98)</f>
        <v>59.630796885082304</v>
      </c>
      <c r="W39" s="60">
        <f>SUM('[18]ПОЛНАЯ СЕБЕСТОИМОСТЬ СТОКИ 2017'!J155)</f>
        <v>0</v>
      </c>
      <c r="X39" s="42">
        <v>58.56</v>
      </c>
      <c r="Y39" s="43">
        <f t="shared" si="78"/>
        <v>178.89239065524691</v>
      </c>
      <c r="Z39" s="43">
        <f t="shared" si="78"/>
        <v>0</v>
      </c>
      <c r="AA39" s="43">
        <f t="shared" si="78"/>
        <v>185.75</v>
      </c>
      <c r="AB39" s="44">
        <f t="shared" si="55"/>
        <v>-178.89239065524691</v>
      </c>
      <c r="AC39" s="44">
        <f t="shared" si="56"/>
        <v>-100</v>
      </c>
      <c r="AD39" s="43">
        <f t="shared" si="79"/>
        <v>357.78478131049383</v>
      </c>
      <c r="AE39" s="43">
        <f t="shared" si="79"/>
        <v>172.67000000000002</v>
      </c>
      <c r="AF39" s="61">
        <f t="shared" si="79"/>
        <v>368.6</v>
      </c>
      <c r="AG39" s="44">
        <f t="shared" si="59"/>
        <v>-185.11478131049381</v>
      </c>
      <c r="AH39" s="44">
        <f t="shared" si="60"/>
        <v>-51.739143468443658</v>
      </c>
      <c r="AI39" s="60">
        <f>SUM('[18]Произв. прогр. Стоки'!N98)</f>
        <v>59.630796885082304</v>
      </c>
      <c r="AJ39" s="60">
        <f>SUM('[18]ПОЛНАЯ СЕБЕСТОИМОСТЬ СТОКИ 2017'!P155)</f>
        <v>0</v>
      </c>
      <c r="AK39" s="42">
        <v>61.18</v>
      </c>
      <c r="AL39" s="60">
        <f>SUM('[18]Произв. прогр. Стоки'!O98)</f>
        <v>59.630796885082304</v>
      </c>
      <c r="AM39" s="60">
        <f>SUM('[18]ПОЛНАЯ СЕБЕСТОИМОСТЬ СТОКИ 2017'!Q155)</f>
        <v>0</v>
      </c>
      <c r="AN39" s="42">
        <v>70.599999999999994</v>
      </c>
      <c r="AO39" s="60">
        <f>SUM('[18]Произв. прогр. Стоки'!P98)</f>
        <v>59.630796885082304</v>
      </c>
      <c r="AP39" s="60">
        <f>SUM('[18]ПОЛНАЯ СЕБЕСТОИМОСТЬ СТОКИ 2017'!R155)</f>
        <v>0</v>
      </c>
      <c r="AQ39" s="42">
        <v>50.58</v>
      </c>
      <c r="AR39" s="43">
        <f t="shared" si="80"/>
        <v>178.89239065524691</v>
      </c>
      <c r="AS39" s="43">
        <f t="shared" si="80"/>
        <v>0</v>
      </c>
      <c r="AT39" s="43">
        <f t="shared" si="80"/>
        <v>182.36</v>
      </c>
      <c r="AU39" s="44">
        <f t="shared" si="62"/>
        <v>-178.89239065524691</v>
      </c>
      <c r="AV39" s="44">
        <f t="shared" si="63"/>
        <v>-100</v>
      </c>
      <c r="AW39" s="43">
        <f t="shared" si="81"/>
        <v>536.67717196574074</v>
      </c>
      <c r="AX39" s="43">
        <f t="shared" si="81"/>
        <v>172.67000000000002</v>
      </c>
      <c r="AY39" s="43">
        <f t="shared" si="81"/>
        <v>550.96</v>
      </c>
      <c r="AZ39" s="44">
        <f t="shared" si="66"/>
        <v>-364.00717196574072</v>
      </c>
      <c r="BA39" s="44">
        <f t="shared" si="67"/>
        <v>-67.82609564562911</v>
      </c>
      <c r="BB39" s="60">
        <f>SUM('[18]Произв. прогр. Стоки'!S98)</f>
        <v>59.630796885082304</v>
      </c>
      <c r="BC39" s="60">
        <f>SUM('[18]ПОЛНАЯ СЕБЕСТОИМОСТЬ СТОКИ 2017'!X155)</f>
        <v>0</v>
      </c>
      <c r="BD39" s="42">
        <v>52.62</v>
      </c>
      <c r="BE39" s="60">
        <f>SUM('[18]Произв. прогр. Стоки'!T98)</f>
        <v>59.630796885082304</v>
      </c>
      <c r="BF39" s="60">
        <f>SUM('[18]ПОЛНАЯ СЕБЕСТОИМОСТЬ СТОКИ 2017'!Y155)</f>
        <v>0</v>
      </c>
      <c r="BG39" s="42">
        <v>43.78</v>
      </c>
      <c r="BH39" s="60">
        <f>SUM('[18]Произв. прогр. Стоки'!U98)</f>
        <v>59.630796885082304</v>
      </c>
      <c r="BI39" s="60">
        <f>SUM('[18]ПОЛНАЯ СЕБЕСТОИМОСТЬ СТОКИ 2017'!Z155)</f>
        <v>0</v>
      </c>
      <c r="BJ39" s="42">
        <v>60.14</v>
      </c>
      <c r="BK39" s="43">
        <f t="shared" si="82"/>
        <v>178.89239065524691</v>
      </c>
      <c r="BL39" s="43">
        <f t="shared" si="82"/>
        <v>0</v>
      </c>
      <c r="BM39" s="43">
        <f t="shared" si="82"/>
        <v>156.54000000000002</v>
      </c>
      <c r="BN39" s="44">
        <f t="shared" si="69"/>
        <v>-178.89239065524691</v>
      </c>
      <c r="BO39" s="44">
        <f t="shared" si="70"/>
        <v>-100</v>
      </c>
      <c r="BP39" s="43">
        <f t="shared" si="83"/>
        <v>715.56956262098765</v>
      </c>
      <c r="BQ39" s="43">
        <f t="shared" si="83"/>
        <v>172.67000000000002</v>
      </c>
      <c r="BR39" s="43">
        <f t="shared" si="83"/>
        <v>707.5</v>
      </c>
      <c r="BS39" s="44">
        <f t="shared" si="73"/>
        <v>-542.89956262098758</v>
      </c>
      <c r="BT39" s="44">
        <f t="shared" si="74"/>
        <v>-75.869571734221822</v>
      </c>
    </row>
    <row r="40" spans="1:72" ht="18.75" customHeight="1">
      <c r="A40" s="59" t="s">
        <v>55</v>
      </c>
      <c r="B40" s="60">
        <f>SUM(B36-B37-B38-B39)</f>
        <v>307.66072528067264</v>
      </c>
      <c r="C40" s="60">
        <f>SUM('[18]ПОЛНАЯ СЕБЕСТОИМОСТЬ СТОКИ 2017'!C156)</f>
        <v>198.7600000000001</v>
      </c>
      <c r="D40" s="42">
        <v>183.02</v>
      </c>
      <c r="E40" s="60">
        <f>SUM(E36-E37-E38-E39)</f>
        <v>298.48709671435972</v>
      </c>
      <c r="F40" s="60">
        <f>SUM('[18]ПОЛНАЯ СЕБЕСТОИМОСТЬ СТОКИ 2017'!D156)</f>
        <v>212.53000000000003</v>
      </c>
      <c r="G40" s="42">
        <v>162.43</v>
      </c>
      <c r="H40" s="60">
        <f>SUM(H36-H37-H38-H39)</f>
        <v>294.51422353061218</v>
      </c>
      <c r="I40" s="60">
        <f>SUM('[18]ПОЛНАЯ СЕБЕСТОИМОСТЬ СТОКИ 2017'!E156)</f>
        <v>321.73</v>
      </c>
      <c r="J40" s="42">
        <v>681.77</v>
      </c>
      <c r="K40" s="43">
        <f t="shared" si="77"/>
        <v>900.66204552564454</v>
      </c>
      <c r="L40" s="43">
        <f t="shared" si="77"/>
        <v>733.02000000000021</v>
      </c>
      <c r="M40" s="43">
        <f t="shared" si="77"/>
        <v>1027.22</v>
      </c>
      <c r="N40" s="44">
        <f t="shared" si="52"/>
        <v>-167.64204552564433</v>
      </c>
      <c r="O40" s="44">
        <f t="shared" si="53"/>
        <v>-18.613201961653115</v>
      </c>
      <c r="P40" s="60">
        <f>SUM(P36-P37-P38-P39)</f>
        <v>280.84709306757372</v>
      </c>
      <c r="Q40" s="60">
        <f>SUM('[18]ПОЛНАЯ СЕБЕСТОИМОСТЬ СТОКИ 2017'!H156)</f>
        <v>0</v>
      </c>
      <c r="R40" s="42">
        <v>185.42</v>
      </c>
      <c r="S40" s="60">
        <f>SUM(S36-S37-S38-S39)</f>
        <v>255.98733815698313</v>
      </c>
      <c r="T40" s="60">
        <f>SUM('[18]ПОЛНАЯ СЕБЕСТОИМОСТЬ СТОКИ 2017'!I156)</f>
        <v>0</v>
      </c>
      <c r="U40" s="42">
        <v>155.57</v>
      </c>
      <c r="V40" s="60">
        <f>SUM(V36-V37-V38-V39)</f>
        <v>250.13626103362003</v>
      </c>
      <c r="W40" s="60">
        <f>SUM('[18]ПОЛНАЯ СЕБЕСТОИМОСТЬ СТОКИ 2017'!J156)</f>
        <v>0</v>
      </c>
      <c r="X40" s="42">
        <v>544.05999999999995</v>
      </c>
      <c r="Y40" s="43">
        <f t="shared" si="78"/>
        <v>786.97069225817688</v>
      </c>
      <c r="Z40" s="43">
        <f t="shared" si="78"/>
        <v>0</v>
      </c>
      <c r="AA40" s="43">
        <f t="shared" si="78"/>
        <v>885.05</v>
      </c>
      <c r="AB40" s="44">
        <f t="shared" si="55"/>
        <v>-786.97069225817688</v>
      </c>
      <c r="AC40" s="44">
        <f t="shared" si="56"/>
        <v>-100</v>
      </c>
      <c r="AD40" s="43">
        <f t="shared" si="79"/>
        <v>1687.6327377838215</v>
      </c>
      <c r="AE40" s="43">
        <f t="shared" si="79"/>
        <v>733.02000000000021</v>
      </c>
      <c r="AF40" s="61">
        <f t="shared" si="79"/>
        <v>1912.27</v>
      </c>
      <c r="AG40" s="44">
        <f t="shared" si="59"/>
        <v>-954.61273778382133</v>
      </c>
      <c r="AH40" s="44">
        <f t="shared" si="60"/>
        <v>-56.56519433472279</v>
      </c>
      <c r="AI40" s="60">
        <f>SUM(AI36-AI37-AI38-AI39)</f>
        <v>250.97120152931979</v>
      </c>
      <c r="AJ40" s="60">
        <f>SUM('[18]ПОЛНАЯ СЕБЕСТОИМОСТЬ СТОКИ 2017'!P156)</f>
        <v>0</v>
      </c>
      <c r="AK40" s="42">
        <v>505.43</v>
      </c>
      <c r="AL40" s="60">
        <f>SUM(AL36-AL37-AL38-AL39)</f>
        <v>250.1362610336202</v>
      </c>
      <c r="AM40" s="60">
        <f>SUM('[18]ПОЛНАЯ СЕБЕСТОИМОСТЬ СТОКИ 2017'!Q156)</f>
        <v>0</v>
      </c>
      <c r="AN40" s="42">
        <v>356.31</v>
      </c>
      <c r="AO40" s="60">
        <f>SUM(AO36-AO37-AO38-AO39)</f>
        <v>263.17534635369333</v>
      </c>
      <c r="AP40" s="60">
        <f>SUM('[18]ПОЛНАЯ СЕБЕСТОИМОСТЬ СТОКИ 2017'!R156)</f>
        <v>0</v>
      </c>
      <c r="AQ40" s="42">
        <v>418.47</v>
      </c>
      <c r="AR40" s="43">
        <f t="shared" si="80"/>
        <v>764.28280891663326</v>
      </c>
      <c r="AS40" s="43">
        <f t="shared" si="80"/>
        <v>0</v>
      </c>
      <c r="AT40" s="43">
        <f t="shared" si="80"/>
        <v>1280.21</v>
      </c>
      <c r="AU40" s="44">
        <f t="shared" si="62"/>
        <v>-764.28280891663326</v>
      </c>
      <c r="AV40" s="44">
        <f t="shared" si="63"/>
        <v>-100</v>
      </c>
      <c r="AW40" s="43">
        <f t="shared" si="81"/>
        <v>2451.9155467004548</v>
      </c>
      <c r="AX40" s="43">
        <f t="shared" si="81"/>
        <v>733.02000000000021</v>
      </c>
      <c r="AY40" s="43">
        <f t="shared" si="81"/>
        <v>3192.48</v>
      </c>
      <c r="AZ40" s="44">
        <f t="shared" si="66"/>
        <v>-1718.8955467004546</v>
      </c>
      <c r="BA40" s="44">
        <f t="shared" si="67"/>
        <v>-70.104190538437351</v>
      </c>
      <c r="BB40" s="60">
        <f>SUM(BB36-BB37-BB38-BB39)</f>
        <v>282.86360878762042</v>
      </c>
      <c r="BC40" s="60">
        <f>SUM('[18]ПОЛНАЯ СЕБЕСТОИМОСТЬ СТОКИ 2017'!X156)</f>
        <v>0</v>
      </c>
      <c r="BD40" s="42">
        <v>208.67</v>
      </c>
      <c r="BE40" s="60">
        <f>SUM(BE36-BE37-BE38-BE39)</f>
        <v>292.87659775180742</v>
      </c>
      <c r="BF40" s="60">
        <f>SUM('[18]ПОЛНАЯ СЕБЕСТОИМОСТЬ СТОКИ 2017'!Y156)</f>
        <v>0</v>
      </c>
      <c r="BG40" s="42">
        <v>265.35000000000002</v>
      </c>
      <c r="BH40" s="60">
        <f>SUM(BH36-BH37-BH38-BH39)</f>
        <v>305.3682053372151</v>
      </c>
      <c r="BI40" s="60">
        <f>SUM('[18]ПОЛНАЯ СЕБЕСТОИМОСТЬ СТОКИ 2017'!Z156)</f>
        <v>0</v>
      </c>
      <c r="BJ40" s="42">
        <v>795.14</v>
      </c>
      <c r="BK40" s="43">
        <f t="shared" si="82"/>
        <v>881.108411876643</v>
      </c>
      <c r="BL40" s="43">
        <f t="shared" si="82"/>
        <v>0</v>
      </c>
      <c r="BM40" s="43">
        <f t="shared" si="82"/>
        <v>1269.1599999999999</v>
      </c>
      <c r="BN40" s="44">
        <f t="shared" si="69"/>
        <v>-881.108411876643</v>
      </c>
      <c r="BO40" s="44">
        <f t="shared" si="70"/>
        <v>-100</v>
      </c>
      <c r="BP40" s="43">
        <f t="shared" si="83"/>
        <v>3333.0239585770978</v>
      </c>
      <c r="BQ40" s="43">
        <f t="shared" si="83"/>
        <v>733.02000000000021</v>
      </c>
      <c r="BR40" s="43">
        <f t="shared" si="83"/>
        <v>4461.6399999999994</v>
      </c>
      <c r="BS40" s="44">
        <f t="shared" si="73"/>
        <v>-2600.0039585770974</v>
      </c>
      <c r="BT40" s="44">
        <f t="shared" si="74"/>
        <v>-78.007358809597818</v>
      </c>
    </row>
    <row r="41" spans="1:72" ht="18.75" customHeight="1">
      <c r="A41" s="57" t="s">
        <v>56</v>
      </c>
      <c r="B41" s="51">
        <f>SUM('[18]Произв. прогр. Стоки (СВОД)'!E46)</f>
        <v>0</v>
      </c>
      <c r="C41" s="51">
        <f>SUM('[18]ПОЛНАЯ СЕБЕСТОИМОСТЬ СТОКИ 2017'!C157)</f>
        <v>0</v>
      </c>
      <c r="D41" s="58">
        <f>SUM(D42:D44)</f>
        <v>0</v>
      </c>
      <c r="E41" s="51">
        <f>SUM('[18]Произв. прогр. Стоки (СВОД)'!F46)</f>
        <v>0</v>
      </c>
      <c r="F41" s="51">
        <f>SUM('[18]ПОЛНАЯ СЕБЕСТОИМОСТЬ СТОКИ 2017'!D157)</f>
        <v>0</v>
      </c>
      <c r="G41" s="58">
        <f>SUM(G42:G44)</f>
        <v>0</v>
      </c>
      <c r="H41" s="51">
        <f>SUM('[18]Произв. прогр. Стоки (СВОД)'!G46)</f>
        <v>448.51</v>
      </c>
      <c r="I41" s="51">
        <f>SUM('[18]ПОЛНАЯ СЕБЕСТОИМОСТЬ СТОКИ 2017'!E157)</f>
        <v>10.78</v>
      </c>
      <c r="J41" s="58">
        <f>SUM(J42:J44)</f>
        <v>59.18</v>
      </c>
      <c r="K41" s="30">
        <f t="shared" si="77"/>
        <v>448.51</v>
      </c>
      <c r="L41" s="30">
        <f t="shared" si="77"/>
        <v>10.78</v>
      </c>
      <c r="M41" s="30">
        <f t="shared" si="77"/>
        <v>59.18</v>
      </c>
      <c r="N41" s="31">
        <f t="shared" si="52"/>
        <v>-437.73</v>
      </c>
      <c r="O41" s="31">
        <f t="shared" si="53"/>
        <v>-97.596486143006857</v>
      </c>
      <c r="P41" s="51">
        <f>SUM('[18]Произв. прогр. Стоки (СВОД)'!I46)</f>
        <v>0</v>
      </c>
      <c r="Q41" s="51">
        <f>SUM('[18]ПОЛНАЯ СЕБЕСТОИМОСТЬ СТОКИ 2017'!H157)</f>
        <v>0</v>
      </c>
      <c r="R41" s="58">
        <f>SUM(R42:R44)</f>
        <v>0</v>
      </c>
      <c r="S41" s="51">
        <f>SUM('[18]Произв. прогр. Стоки (СВОД)'!J46)</f>
        <v>0</v>
      </c>
      <c r="T41" s="51">
        <f>SUM('[18]ПОЛНАЯ СЕБЕСТОИМОСТЬ СТОКИ 2017'!I157)</f>
        <v>0</v>
      </c>
      <c r="U41" s="58">
        <f>SUM(U42:U44)</f>
        <v>0</v>
      </c>
      <c r="V41" s="51">
        <f>SUM('[18]Произв. прогр. Стоки (СВОД)'!K46)</f>
        <v>448.51</v>
      </c>
      <c r="W41" s="51">
        <f>SUM('[18]ПОЛНАЯ СЕБЕСТОИМОСТЬ СТОКИ 2017'!J157)</f>
        <v>0</v>
      </c>
      <c r="X41" s="58">
        <f>SUM(X42:X44)</f>
        <v>268.45999999999998</v>
      </c>
      <c r="Y41" s="30">
        <f t="shared" si="78"/>
        <v>448.51</v>
      </c>
      <c r="Z41" s="30">
        <f t="shared" si="78"/>
        <v>0</v>
      </c>
      <c r="AA41" s="30">
        <f t="shared" si="78"/>
        <v>268.45999999999998</v>
      </c>
      <c r="AB41" s="31">
        <f t="shared" si="55"/>
        <v>-448.51</v>
      </c>
      <c r="AC41" s="31">
        <f t="shared" si="56"/>
        <v>-100</v>
      </c>
      <c r="AD41" s="30">
        <f t="shared" si="79"/>
        <v>897.02</v>
      </c>
      <c r="AE41" s="30">
        <f t="shared" si="79"/>
        <v>10.78</v>
      </c>
      <c r="AF41" s="52">
        <f t="shared" si="79"/>
        <v>327.64</v>
      </c>
      <c r="AG41" s="31">
        <f t="shared" si="59"/>
        <v>-886.24</v>
      </c>
      <c r="AH41" s="31">
        <f t="shared" si="60"/>
        <v>-98.798243071503421</v>
      </c>
      <c r="AI41" s="51">
        <f>SUM('[18]Произв. прогр. Стоки (СВОД)'!N46)</f>
        <v>0</v>
      </c>
      <c r="AJ41" s="51">
        <f>SUM('[18]ПОЛНАЯ СЕБЕСТОИМОСТЬ СТОКИ 2017'!P157)</f>
        <v>0</v>
      </c>
      <c r="AK41" s="58">
        <f>SUM(AK42:AK44)</f>
        <v>0</v>
      </c>
      <c r="AL41" s="51">
        <f>SUM('[18]Произв. прогр. Стоки (СВОД)'!O46)</f>
        <v>0</v>
      </c>
      <c r="AM41" s="51">
        <f>SUM('[18]ПОЛНАЯ СЕБЕСТОИМОСТЬ СТОКИ 2017'!Q157)</f>
        <v>0</v>
      </c>
      <c r="AN41" s="58">
        <f>SUM(AN42:AN44)</f>
        <v>0</v>
      </c>
      <c r="AO41" s="51">
        <f>SUM('[18]Произв. прогр. Стоки (СВОД)'!P46)</f>
        <v>448.51</v>
      </c>
      <c r="AP41" s="51">
        <f>SUM('[18]ПОЛНАЯ СЕБЕСТОИМОСТЬ СТОКИ 2017'!R157)</f>
        <v>0</v>
      </c>
      <c r="AQ41" s="58">
        <f>SUM(AQ42:AQ44)</f>
        <v>208.51999999999998</v>
      </c>
      <c r="AR41" s="30">
        <f t="shared" si="80"/>
        <v>448.51</v>
      </c>
      <c r="AS41" s="30">
        <f t="shared" si="80"/>
        <v>0</v>
      </c>
      <c r="AT41" s="30">
        <f t="shared" si="80"/>
        <v>208.51999999999998</v>
      </c>
      <c r="AU41" s="31">
        <f t="shared" si="62"/>
        <v>-448.51</v>
      </c>
      <c r="AV41" s="31">
        <f t="shared" si="63"/>
        <v>-100</v>
      </c>
      <c r="AW41" s="30">
        <f t="shared" si="81"/>
        <v>1345.53</v>
      </c>
      <c r="AX41" s="30">
        <f t="shared" si="81"/>
        <v>10.78</v>
      </c>
      <c r="AY41" s="30">
        <f t="shared" si="81"/>
        <v>536.16</v>
      </c>
      <c r="AZ41" s="31">
        <f t="shared" si="66"/>
        <v>-1334.75</v>
      </c>
      <c r="BA41" s="31">
        <f t="shared" si="67"/>
        <v>-99.198828714335619</v>
      </c>
      <c r="BB41" s="51">
        <f>SUM('[18]Произв. прогр. Стоки (СВОД)'!S46)</f>
        <v>0</v>
      </c>
      <c r="BC41" s="51">
        <f>SUM('[18]ПОЛНАЯ СЕБЕСТОИМОСТЬ СТОКИ 2017'!X157)</f>
        <v>0</v>
      </c>
      <c r="BD41" s="58">
        <f>SUM(BD42:BD44)</f>
        <v>0</v>
      </c>
      <c r="BE41" s="51">
        <f>SUM('[18]Произв. прогр. Стоки (СВОД)'!T46)</f>
        <v>0</v>
      </c>
      <c r="BF41" s="51">
        <f>SUM('[18]ПОЛНАЯ СЕБЕСТОИМОСТЬ СТОКИ 2017'!Y157)</f>
        <v>0</v>
      </c>
      <c r="BG41" s="58">
        <f>SUM(BG42:BG44)</f>
        <v>0</v>
      </c>
      <c r="BH41" s="51">
        <f>SUM('[18]Произв. прогр. Стоки (СВОД)'!U46)</f>
        <v>448.51</v>
      </c>
      <c r="BI41" s="51">
        <f>SUM('[18]ПОЛНАЯ СЕБЕСТОИМОСТЬ СТОКИ 2017'!Z157)</f>
        <v>0</v>
      </c>
      <c r="BJ41" s="58">
        <f>SUM(BJ42:BJ44)</f>
        <v>-489.53</v>
      </c>
      <c r="BK41" s="30">
        <f t="shared" si="82"/>
        <v>448.51</v>
      </c>
      <c r="BL41" s="30">
        <f t="shared" si="82"/>
        <v>0</v>
      </c>
      <c r="BM41" s="30">
        <f t="shared" si="82"/>
        <v>-489.53</v>
      </c>
      <c r="BN41" s="31">
        <f t="shared" si="69"/>
        <v>-448.51</v>
      </c>
      <c r="BO41" s="31">
        <f t="shared" si="70"/>
        <v>-100</v>
      </c>
      <c r="BP41" s="30">
        <f t="shared" si="83"/>
        <v>1794.04</v>
      </c>
      <c r="BQ41" s="30">
        <f t="shared" si="83"/>
        <v>10.78</v>
      </c>
      <c r="BR41" s="30">
        <f t="shared" si="83"/>
        <v>46.629999999999995</v>
      </c>
      <c r="BS41" s="31">
        <f t="shared" si="73"/>
        <v>-1783.26</v>
      </c>
      <c r="BT41" s="31">
        <f t="shared" si="74"/>
        <v>-99.399121535751718</v>
      </c>
    </row>
    <row r="42" spans="1:72" ht="18.75" customHeight="1">
      <c r="A42" s="39" t="s">
        <v>57</v>
      </c>
      <c r="B42" s="60">
        <f>SUM('[18]Произв. прогр. Стоки (СВОД)'!E47)</f>
        <v>0</v>
      </c>
      <c r="C42" s="60">
        <f>SUM('[18]ПОЛНАЯ СЕБЕСТОИМОСТЬ СТОКИ 2017'!C158)</f>
        <v>0</v>
      </c>
      <c r="D42" s="42"/>
      <c r="E42" s="60">
        <f>SUM('[18]Произв. прогр. Стоки (СВОД)'!F47)</f>
        <v>0</v>
      </c>
      <c r="F42" s="60">
        <f>SUM('[18]ПОЛНАЯ СЕБЕСТОИМОСТЬ СТОКИ 2017'!D158)</f>
        <v>0</v>
      </c>
      <c r="G42" s="42"/>
      <c r="H42" s="60">
        <f>SUM('[18]Произв. прогр. Стоки (СВОД)'!G47)</f>
        <v>87.077500000000001</v>
      </c>
      <c r="I42" s="60">
        <f>SUM('[18]ПОЛНАЯ СЕБЕСТОИМОСТЬ СТОКИ 2017'!E158)</f>
        <v>0</v>
      </c>
      <c r="J42" s="42">
        <v>50.67</v>
      </c>
      <c r="K42" s="43">
        <f t="shared" si="77"/>
        <v>87.077500000000001</v>
      </c>
      <c r="L42" s="43">
        <f t="shared" si="77"/>
        <v>0</v>
      </c>
      <c r="M42" s="43">
        <f t="shared" si="77"/>
        <v>50.67</v>
      </c>
      <c r="N42" s="44">
        <f t="shared" si="52"/>
        <v>-87.077500000000001</v>
      </c>
      <c r="O42" s="44">
        <f t="shared" si="53"/>
        <v>-100</v>
      </c>
      <c r="P42" s="60">
        <f>SUM('[18]Произв. прогр. Стоки (СВОД)'!I47)</f>
        <v>0</v>
      </c>
      <c r="Q42" s="60">
        <f>SUM('[18]ПОЛНАЯ СЕБЕСТОИМОСТЬ СТОКИ 2017'!H158)</f>
        <v>0</v>
      </c>
      <c r="R42" s="42">
        <v>0</v>
      </c>
      <c r="S42" s="60">
        <f>SUM('[18]Произв. прогр. Стоки (СВОД)'!J47)</f>
        <v>0</v>
      </c>
      <c r="T42" s="60">
        <f>SUM('[18]ПОЛНАЯ СЕБЕСТОИМОСТЬ СТОКИ 2017'!I158)</f>
        <v>0</v>
      </c>
      <c r="U42" s="42">
        <v>0</v>
      </c>
      <c r="V42" s="60">
        <f>SUM('[18]Произв. прогр. Стоки (СВОД)'!K47)</f>
        <v>87.077500000000001</v>
      </c>
      <c r="W42" s="60">
        <f>SUM('[18]ПОЛНАЯ СЕБЕСТОИМОСТЬ СТОКИ 2017'!J158)</f>
        <v>0</v>
      </c>
      <c r="X42" s="42">
        <v>261.08</v>
      </c>
      <c r="Y42" s="43">
        <f t="shared" si="78"/>
        <v>87.077500000000001</v>
      </c>
      <c r="Z42" s="43">
        <f t="shared" si="78"/>
        <v>0</v>
      </c>
      <c r="AA42" s="43">
        <f t="shared" si="78"/>
        <v>261.08</v>
      </c>
      <c r="AB42" s="44">
        <f t="shared" si="55"/>
        <v>-87.077500000000001</v>
      </c>
      <c r="AC42" s="44">
        <f t="shared" si="56"/>
        <v>-100</v>
      </c>
      <c r="AD42" s="43">
        <f t="shared" si="79"/>
        <v>174.155</v>
      </c>
      <c r="AE42" s="43">
        <f t="shared" si="79"/>
        <v>0</v>
      </c>
      <c r="AF42" s="61">
        <f t="shared" si="79"/>
        <v>311.75</v>
      </c>
      <c r="AG42" s="44">
        <f t="shared" si="59"/>
        <v>-174.155</v>
      </c>
      <c r="AH42" s="44">
        <f t="shared" si="60"/>
        <v>-100</v>
      </c>
      <c r="AI42" s="60">
        <f>SUM('[18]Произв. прогр. Стоки (СВОД)'!N47)</f>
        <v>0</v>
      </c>
      <c r="AJ42" s="60">
        <f>SUM('[18]ПОЛНАЯ СЕБЕСТОИМОСТЬ СТОКИ 2017'!P158)</f>
        <v>0</v>
      </c>
      <c r="AK42" s="42">
        <v>0</v>
      </c>
      <c r="AL42" s="60">
        <f>SUM('[18]Произв. прогр. Стоки (СВОД)'!O47)</f>
        <v>0</v>
      </c>
      <c r="AM42" s="60">
        <f>SUM('[18]ПОЛНАЯ СЕБЕСТОИМОСТЬ СТОКИ 2017'!Q158)</f>
        <v>0</v>
      </c>
      <c r="AN42" s="42">
        <v>0</v>
      </c>
      <c r="AO42" s="60">
        <f>SUM('[18]Произв. прогр. Стоки (СВОД)'!P47)</f>
        <v>87.077500000000001</v>
      </c>
      <c r="AP42" s="60">
        <f>SUM('[18]ПОЛНАЯ СЕБЕСТОИМОСТЬ СТОКИ 2017'!R158)</f>
        <v>0</v>
      </c>
      <c r="AQ42" s="42">
        <v>201.14</v>
      </c>
      <c r="AR42" s="43">
        <f t="shared" si="80"/>
        <v>87.077500000000001</v>
      </c>
      <c r="AS42" s="43">
        <f t="shared" si="80"/>
        <v>0</v>
      </c>
      <c r="AT42" s="43">
        <f t="shared" si="80"/>
        <v>201.14</v>
      </c>
      <c r="AU42" s="44">
        <f t="shared" si="62"/>
        <v>-87.077500000000001</v>
      </c>
      <c r="AV42" s="44">
        <f t="shared" si="63"/>
        <v>-100</v>
      </c>
      <c r="AW42" s="43">
        <f t="shared" si="81"/>
        <v>261.23250000000002</v>
      </c>
      <c r="AX42" s="43">
        <f t="shared" si="81"/>
        <v>0</v>
      </c>
      <c r="AY42" s="43">
        <f t="shared" si="81"/>
        <v>512.89</v>
      </c>
      <c r="AZ42" s="44">
        <f t="shared" si="66"/>
        <v>-261.23250000000002</v>
      </c>
      <c r="BA42" s="44">
        <f t="shared" si="67"/>
        <v>-100</v>
      </c>
      <c r="BB42" s="60">
        <f>SUM('[18]Произв. прогр. Стоки (СВОД)'!S47)</f>
        <v>0</v>
      </c>
      <c r="BC42" s="60">
        <f>SUM('[18]ПОЛНАЯ СЕБЕСТОИМОСТЬ СТОКИ 2017'!X158)</f>
        <v>0</v>
      </c>
      <c r="BD42" s="42">
        <v>0</v>
      </c>
      <c r="BE42" s="60">
        <f>SUM('[18]Произв. прогр. Стоки (СВОД)'!T47)</f>
        <v>0</v>
      </c>
      <c r="BF42" s="60">
        <f>SUM('[18]ПОЛНАЯ СЕБЕСТОИМОСТЬ СТОКИ 2017'!Y158)</f>
        <v>0</v>
      </c>
      <c r="BG42" s="42">
        <v>0</v>
      </c>
      <c r="BH42" s="60">
        <f>SUM('[18]Произв. прогр. Стоки (СВОД)'!U47)</f>
        <v>87.077500000000001</v>
      </c>
      <c r="BI42" s="60">
        <f>SUM('[18]ПОЛНАЯ СЕБЕСТОИМОСТЬ СТОКИ 2017'!Z158)</f>
        <v>0</v>
      </c>
      <c r="BJ42" s="42">
        <v>-495.95</v>
      </c>
      <c r="BK42" s="43">
        <f t="shared" si="82"/>
        <v>87.077500000000001</v>
      </c>
      <c r="BL42" s="43">
        <f t="shared" si="82"/>
        <v>0</v>
      </c>
      <c r="BM42" s="43">
        <f t="shared" si="82"/>
        <v>-495.95</v>
      </c>
      <c r="BN42" s="44">
        <f t="shared" si="69"/>
        <v>-87.077500000000001</v>
      </c>
      <c r="BO42" s="44">
        <f t="shared" si="70"/>
        <v>-100</v>
      </c>
      <c r="BP42" s="43">
        <f t="shared" si="83"/>
        <v>348.31</v>
      </c>
      <c r="BQ42" s="43">
        <f t="shared" si="83"/>
        <v>0</v>
      </c>
      <c r="BR42" s="43">
        <f t="shared" si="83"/>
        <v>16.939999999999998</v>
      </c>
      <c r="BS42" s="44">
        <f t="shared" si="73"/>
        <v>-348.31</v>
      </c>
      <c r="BT42" s="44">
        <f t="shared" si="74"/>
        <v>-100</v>
      </c>
    </row>
    <row r="43" spans="1:72" ht="18.75" customHeight="1">
      <c r="A43" s="39" t="s">
        <v>58</v>
      </c>
      <c r="B43" s="60">
        <f>SUM('[18]Произв. прогр. Стоки (СВОД)'!E48)</f>
        <v>0</v>
      </c>
      <c r="C43" s="60">
        <f>SUM('[18]ПОЛНАЯ СЕБЕСТОИМОСТЬ СТОКИ 2017'!C159)</f>
        <v>0</v>
      </c>
      <c r="D43" s="42"/>
      <c r="E43" s="60">
        <f>SUM('[18]Произв. прогр. Стоки (СВОД)'!F48)</f>
        <v>0</v>
      </c>
      <c r="F43" s="60">
        <f>SUM('[18]ПОЛНАЯ СЕБЕСТОИМОСТЬ СТОКИ 2017'!D159)</f>
        <v>0</v>
      </c>
      <c r="G43" s="42"/>
      <c r="H43" s="60">
        <f>SUM('[18]Произв. прогр. Стоки (СВОД)'!G48)</f>
        <v>6.5125000000000002</v>
      </c>
      <c r="I43" s="60">
        <f>SUM('[18]ПОЛНАЯ СЕБЕСТОИМОСТЬ СТОКИ 2017'!E159)</f>
        <v>10.78</v>
      </c>
      <c r="J43" s="42">
        <v>8.51</v>
      </c>
      <c r="K43" s="43">
        <f t="shared" si="77"/>
        <v>6.5125000000000002</v>
      </c>
      <c r="L43" s="43">
        <f t="shared" si="77"/>
        <v>10.78</v>
      </c>
      <c r="M43" s="43">
        <f t="shared" si="77"/>
        <v>8.51</v>
      </c>
      <c r="N43" s="44">
        <f t="shared" si="52"/>
        <v>4.2674999999999992</v>
      </c>
      <c r="O43" s="44">
        <f t="shared" si="53"/>
        <v>65.527831094049887</v>
      </c>
      <c r="P43" s="60">
        <f>SUM('[18]Произв. прогр. Стоки (СВОД)'!I48)</f>
        <v>0</v>
      </c>
      <c r="Q43" s="60">
        <f>SUM('[18]ПОЛНАЯ СЕБЕСТОИМОСТЬ СТОКИ 2017'!H159)</f>
        <v>0</v>
      </c>
      <c r="R43" s="42">
        <v>0</v>
      </c>
      <c r="S43" s="60">
        <f>SUM('[18]Произв. прогр. Стоки (СВОД)'!J48)</f>
        <v>0</v>
      </c>
      <c r="T43" s="60">
        <f>SUM('[18]ПОЛНАЯ СЕБЕСТОИМОСТЬ СТОКИ 2017'!I159)</f>
        <v>0</v>
      </c>
      <c r="U43" s="42">
        <v>0</v>
      </c>
      <c r="V43" s="60">
        <f>SUM('[18]Произв. прогр. Стоки (СВОД)'!K48)</f>
        <v>6.5125000000000002</v>
      </c>
      <c r="W43" s="60">
        <f>SUM('[18]ПОЛНАЯ СЕБЕСТОИМОСТЬ СТОКИ 2017'!J159)</f>
        <v>0</v>
      </c>
      <c r="X43" s="42">
        <v>7.38</v>
      </c>
      <c r="Y43" s="43">
        <f t="shared" si="78"/>
        <v>6.5125000000000002</v>
      </c>
      <c r="Z43" s="43">
        <f t="shared" si="78"/>
        <v>0</v>
      </c>
      <c r="AA43" s="43">
        <f t="shared" si="78"/>
        <v>7.38</v>
      </c>
      <c r="AB43" s="44">
        <f t="shared" si="55"/>
        <v>-6.5125000000000002</v>
      </c>
      <c r="AC43" s="44">
        <f t="shared" si="56"/>
        <v>-100</v>
      </c>
      <c r="AD43" s="43">
        <f t="shared" si="79"/>
        <v>13.025</v>
      </c>
      <c r="AE43" s="43">
        <f t="shared" si="79"/>
        <v>10.78</v>
      </c>
      <c r="AF43" s="61">
        <f t="shared" si="79"/>
        <v>15.89</v>
      </c>
      <c r="AG43" s="44">
        <f t="shared" si="59"/>
        <v>-2.245000000000001</v>
      </c>
      <c r="AH43" s="44">
        <f t="shared" si="60"/>
        <v>-17.236084452975057</v>
      </c>
      <c r="AI43" s="60">
        <f>SUM('[18]Произв. прогр. Стоки (СВОД)'!N48)</f>
        <v>0</v>
      </c>
      <c r="AJ43" s="60">
        <f>SUM('[18]ПОЛНАЯ СЕБЕСТОИМОСТЬ СТОКИ 2017'!P159)</f>
        <v>0</v>
      </c>
      <c r="AK43" s="42">
        <v>0</v>
      </c>
      <c r="AL43" s="60">
        <f>SUM('[18]Произв. прогр. Стоки (СВОД)'!O48)</f>
        <v>0</v>
      </c>
      <c r="AM43" s="60">
        <f>SUM('[18]ПОЛНАЯ СЕБЕСТОИМОСТЬ СТОКИ 2017'!Q159)</f>
        <v>0</v>
      </c>
      <c r="AN43" s="42">
        <v>0</v>
      </c>
      <c r="AO43" s="60">
        <f>SUM('[18]Произв. прогр. Стоки (СВОД)'!P48)</f>
        <v>6.5125000000000002</v>
      </c>
      <c r="AP43" s="60">
        <f>SUM('[18]ПОЛНАЯ СЕБЕСТОИМОСТЬ СТОКИ 2017'!R159)</f>
        <v>0</v>
      </c>
      <c r="AQ43" s="42">
        <v>7.38</v>
      </c>
      <c r="AR43" s="43">
        <f t="shared" si="80"/>
        <v>6.5125000000000002</v>
      </c>
      <c r="AS43" s="43">
        <f t="shared" si="80"/>
        <v>0</v>
      </c>
      <c r="AT43" s="43">
        <f t="shared" si="80"/>
        <v>7.38</v>
      </c>
      <c r="AU43" s="44">
        <f t="shared" si="62"/>
        <v>-6.5125000000000002</v>
      </c>
      <c r="AV43" s="44">
        <f t="shared" si="63"/>
        <v>-100</v>
      </c>
      <c r="AW43" s="43">
        <f t="shared" si="81"/>
        <v>19.537500000000001</v>
      </c>
      <c r="AX43" s="43">
        <f t="shared" si="81"/>
        <v>10.78</v>
      </c>
      <c r="AY43" s="43">
        <f t="shared" si="81"/>
        <v>23.27</v>
      </c>
      <c r="AZ43" s="44">
        <f t="shared" si="66"/>
        <v>-8.7575000000000021</v>
      </c>
      <c r="BA43" s="44">
        <f t="shared" si="67"/>
        <v>-44.824056301983376</v>
      </c>
      <c r="BB43" s="60">
        <f>SUM('[18]Произв. прогр. Стоки (СВОД)'!S48)</f>
        <v>0</v>
      </c>
      <c r="BC43" s="60">
        <f>SUM('[18]ПОЛНАЯ СЕБЕСТОИМОСТЬ СТОКИ 2017'!X159)</f>
        <v>0</v>
      </c>
      <c r="BD43" s="42">
        <v>0</v>
      </c>
      <c r="BE43" s="60">
        <f>SUM('[18]Произв. прогр. Стоки (СВОД)'!T48)</f>
        <v>0</v>
      </c>
      <c r="BF43" s="60">
        <f>SUM('[18]ПОЛНАЯ СЕБЕСТОИМОСТЬ СТОКИ 2017'!Y159)</f>
        <v>0</v>
      </c>
      <c r="BG43" s="42">
        <v>0</v>
      </c>
      <c r="BH43" s="60">
        <f>SUM('[18]Произв. прогр. Стоки (СВОД)'!U48)</f>
        <v>6.5125000000000002</v>
      </c>
      <c r="BI43" s="60">
        <f>SUM('[18]ПОЛНАЯ СЕБЕСТОИМОСТЬ СТОКИ 2017'!Z159)</f>
        <v>0</v>
      </c>
      <c r="BJ43" s="42">
        <v>6.42</v>
      </c>
      <c r="BK43" s="43">
        <f t="shared" si="82"/>
        <v>6.5125000000000002</v>
      </c>
      <c r="BL43" s="43">
        <f t="shared" si="82"/>
        <v>0</v>
      </c>
      <c r="BM43" s="43">
        <f t="shared" si="82"/>
        <v>6.42</v>
      </c>
      <c r="BN43" s="44">
        <f t="shared" si="69"/>
        <v>-6.5125000000000002</v>
      </c>
      <c r="BO43" s="44">
        <f t="shared" si="70"/>
        <v>-100</v>
      </c>
      <c r="BP43" s="43">
        <f t="shared" si="83"/>
        <v>26.05</v>
      </c>
      <c r="BQ43" s="43">
        <f t="shared" si="83"/>
        <v>10.78</v>
      </c>
      <c r="BR43" s="43">
        <f t="shared" si="83"/>
        <v>29.689999999999998</v>
      </c>
      <c r="BS43" s="44">
        <f t="shared" si="73"/>
        <v>-15.270000000000001</v>
      </c>
      <c r="BT43" s="44">
        <f t="shared" si="74"/>
        <v>-58.618042226487532</v>
      </c>
    </row>
    <row r="44" spans="1:72" ht="18.75" customHeight="1">
      <c r="A44" s="39" t="s">
        <v>59</v>
      </c>
      <c r="B44" s="60">
        <f>SUM('[18]Произв. прогр. Стоки (СВОД)'!E49)</f>
        <v>0</v>
      </c>
      <c r="C44" s="60">
        <f>SUM('[18]ПОЛНАЯ СЕБЕСТОИМОСТЬ СТОКИ 2017'!C160)</f>
        <v>0</v>
      </c>
      <c r="D44" s="42"/>
      <c r="E44" s="60">
        <f>SUM('[18]Произв. прогр. Стоки (СВОД)'!F49)</f>
        <v>0</v>
      </c>
      <c r="F44" s="60">
        <f>SUM('[18]ПОЛНАЯ СЕБЕСТОИМОСТЬ СТОКИ 2017'!D160)</f>
        <v>0</v>
      </c>
      <c r="G44" s="42"/>
      <c r="H44" s="60">
        <f>SUM('[18]Произв. прогр. Стоки (СВОД)'!G49)</f>
        <v>354.92</v>
      </c>
      <c r="I44" s="60">
        <f>SUM('[18]ПОЛНАЯ СЕБЕСТОИМОСТЬ СТОКИ 2017'!E160)</f>
        <v>0</v>
      </c>
      <c r="J44" s="42">
        <v>0</v>
      </c>
      <c r="K44" s="43">
        <f t="shared" si="77"/>
        <v>354.92</v>
      </c>
      <c r="L44" s="43">
        <f t="shared" si="77"/>
        <v>0</v>
      </c>
      <c r="M44" s="43">
        <f t="shared" si="77"/>
        <v>0</v>
      </c>
      <c r="N44" s="44">
        <f t="shared" si="52"/>
        <v>-354.92</v>
      </c>
      <c r="O44" s="44">
        <f t="shared" si="53"/>
        <v>-100</v>
      </c>
      <c r="P44" s="60">
        <f>SUM('[18]Произв. прогр. Стоки (СВОД)'!I49)</f>
        <v>0</v>
      </c>
      <c r="Q44" s="60">
        <f>SUM('[18]ПОЛНАЯ СЕБЕСТОИМОСТЬ СТОКИ 2017'!H160)</f>
        <v>0</v>
      </c>
      <c r="R44" s="42">
        <v>0</v>
      </c>
      <c r="S44" s="60">
        <f>SUM('[18]Произв. прогр. Стоки (СВОД)'!J49)</f>
        <v>0</v>
      </c>
      <c r="T44" s="60">
        <f>SUM('[18]ПОЛНАЯ СЕБЕСТОИМОСТЬ СТОКИ 2017'!I160)</f>
        <v>0</v>
      </c>
      <c r="U44" s="42">
        <v>0</v>
      </c>
      <c r="V44" s="60">
        <f>SUM('[18]Произв. прогр. Стоки (СВОД)'!K49)</f>
        <v>354.92</v>
      </c>
      <c r="W44" s="60">
        <f>SUM('[18]ПОЛНАЯ СЕБЕСТОИМОСТЬ СТОКИ 2017'!J160)</f>
        <v>0</v>
      </c>
      <c r="X44" s="42">
        <v>0</v>
      </c>
      <c r="Y44" s="43">
        <f t="shared" si="78"/>
        <v>354.92</v>
      </c>
      <c r="Z44" s="43">
        <f t="shared" si="78"/>
        <v>0</v>
      </c>
      <c r="AA44" s="43">
        <f t="shared" si="78"/>
        <v>0</v>
      </c>
      <c r="AB44" s="44">
        <f t="shared" si="55"/>
        <v>-354.92</v>
      </c>
      <c r="AC44" s="44">
        <f t="shared" si="56"/>
        <v>-100</v>
      </c>
      <c r="AD44" s="43">
        <f t="shared" si="79"/>
        <v>709.84</v>
      </c>
      <c r="AE44" s="43">
        <f t="shared" si="79"/>
        <v>0</v>
      </c>
      <c r="AF44" s="61">
        <f t="shared" si="79"/>
        <v>0</v>
      </c>
      <c r="AG44" s="44">
        <f t="shared" si="59"/>
        <v>-709.84</v>
      </c>
      <c r="AH44" s="44">
        <f t="shared" si="60"/>
        <v>-100</v>
      </c>
      <c r="AI44" s="60">
        <f>SUM('[18]Произв. прогр. Стоки (СВОД)'!N49)</f>
        <v>0</v>
      </c>
      <c r="AJ44" s="60">
        <f>SUM('[18]ПОЛНАЯ СЕБЕСТОИМОСТЬ СТОКИ 2017'!P160)</f>
        <v>0</v>
      </c>
      <c r="AK44" s="42">
        <v>0</v>
      </c>
      <c r="AL44" s="60">
        <f>SUM('[18]Произв. прогр. Стоки (СВОД)'!O49)</f>
        <v>0</v>
      </c>
      <c r="AM44" s="60">
        <f>SUM('[18]ПОЛНАЯ СЕБЕСТОИМОСТЬ СТОКИ 2017'!Q160)</f>
        <v>0</v>
      </c>
      <c r="AN44" s="42">
        <v>0</v>
      </c>
      <c r="AO44" s="60">
        <f>SUM('[18]Произв. прогр. Стоки (СВОД)'!P49)</f>
        <v>354.92</v>
      </c>
      <c r="AP44" s="60">
        <f>SUM('[18]ПОЛНАЯ СЕБЕСТОИМОСТЬ СТОКИ 2017'!R160)</f>
        <v>0</v>
      </c>
      <c r="AQ44" s="42">
        <v>0</v>
      </c>
      <c r="AR44" s="43">
        <f t="shared" si="80"/>
        <v>354.92</v>
      </c>
      <c r="AS44" s="43">
        <f t="shared" si="80"/>
        <v>0</v>
      </c>
      <c r="AT44" s="43">
        <f t="shared" si="80"/>
        <v>0</v>
      </c>
      <c r="AU44" s="44">
        <f t="shared" si="62"/>
        <v>-354.92</v>
      </c>
      <c r="AV44" s="44">
        <f t="shared" si="63"/>
        <v>-100</v>
      </c>
      <c r="AW44" s="43">
        <f t="shared" si="81"/>
        <v>1064.76</v>
      </c>
      <c r="AX44" s="43">
        <f t="shared" si="81"/>
        <v>0</v>
      </c>
      <c r="AY44" s="43">
        <f t="shared" si="81"/>
        <v>0</v>
      </c>
      <c r="AZ44" s="44">
        <f t="shared" si="66"/>
        <v>-1064.76</v>
      </c>
      <c r="BA44" s="44">
        <f t="shared" si="67"/>
        <v>-100</v>
      </c>
      <c r="BB44" s="60">
        <f>SUM('[18]Произв. прогр. Стоки (СВОД)'!S49)</f>
        <v>0</v>
      </c>
      <c r="BC44" s="60">
        <f>SUM('[18]ПОЛНАЯ СЕБЕСТОИМОСТЬ СТОКИ 2017'!X160)</f>
        <v>0</v>
      </c>
      <c r="BD44" s="42">
        <v>0</v>
      </c>
      <c r="BE44" s="60">
        <f>SUM('[18]Произв. прогр. Стоки (СВОД)'!T49)</f>
        <v>0</v>
      </c>
      <c r="BF44" s="60">
        <f>SUM('[18]ПОЛНАЯ СЕБЕСТОИМОСТЬ СТОКИ 2017'!Y160)</f>
        <v>0</v>
      </c>
      <c r="BG44" s="42">
        <v>0</v>
      </c>
      <c r="BH44" s="60">
        <f>SUM('[18]Произв. прогр. Стоки (СВОД)'!U49)</f>
        <v>354.92</v>
      </c>
      <c r="BI44" s="60">
        <f>SUM('[18]ПОЛНАЯ СЕБЕСТОИМОСТЬ СТОКИ 2017'!Z160)</f>
        <v>0</v>
      </c>
      <c r="BJ44" s="42">
        <v>0</v>
      </c>
      <c r="BK44" s="43">
        <f t="shared" si="82"/>
        <v>354.92</v>
      </c>
      <c r="BL44" s="43">
        <f t="shared" si="82"/>
        <v>0</v>
      </c>
      <c r="BM44" s="43">
        <f t="shared" si="82"/>
        <v>0</v>
      </c>
      <c r="BN44" s="44">
        <f t="shared" si="69"/>
        <v>-354.92</v>
      </c>
      <c r="BO44" s="44">
        <f t="shared" si="70"/>
        <v>-100</v>
      </c>
      <c r="BP44" s="43">
        <f t="shared" si="83"/>
        <v>1419.68</v>
      </c>
      <c r="BQ44" s="43">
        <f t="shared" si="83"/>
        <v>0</v>
      </c>
      <c r="BR44" s="43">
        <f t="shared" si="83"/>
        <v>0</v>
      </c>
      <c r="BS44" s="44">
        <f t="shared" si="73"/>
        <v>-1419.68</v>
      </c>
      <c r="BT44" s="44">
        <f t="shared" si="74"/>
        <v>-100</v>
      </c>
    </row>
    <row r="45" spans="1:72" ht="18.75" customHeight="1">
      <c r="A45" s="57" t="s">
        <v>60</v>
      </c>
      <c r="B45" s="51">
        <f>SUM('[18]Произв. прогр. Стоки (СВОД)'!E50)</f>
        <v>1190.9632808539122</v>
      </c>
      <c r="C45" s="51">
        <f>SUM('[18]ПОЛНАЯ СЕБЕСТОИМОСТЬ СТОКИ 2017'!C161)</f>
        <v>816.62999999999988</v>
      </c>
      <c r="D45" s="58">
        <f>SUM(D46:D51)</f>
        <v>663.31999999999994</v>
      </c>
      <c r="E45" s="51">
        <f>SUM('[18]Произв. прогр. Стоки (СВОД)'!F50)</f>
        <v>1190.9632808539122</v>
      </c>
      <c r="F45" s="51">
        <f>SUM('[18]ПОЛНАЯ СЕБЕСТОИМОСТЬ СТОКИ 2017'!D161)</f>
        <v>784.6400000000001</v>
      </c>
      <c r="G45" s="58">
        <f>SUM(G46:G51)</f>
        <v>690.72</v>
      </c>
      <c r="H45" s="51">
        <f>SUM('[18]Произв. прогр. Стоки (СВОД)'!G50)</f>
        <v>1190.9632808539122</v>
      </c>
      <c r="I45" s="51">
        <f>SUM('[18]ПОЛНАЯ СЕБЕСТОИМОСТЬ СТОКИ 2017'!E161)</f>
        <v>816.0200000000001</v>
      </c>
      <c r="J45" s="58">
        <f>SUM(J46:J51)</f>
        <v>774.15000000000009</v>
      </c>
      <c r="K45" s="30">
        <f t="shared" si="77"/>
        <v>3572.8898425617367</v>
      </c>
      <c r="L45" s="30">
        <f t="shared" si="77"/>
        <v>2417.29</v>
      </c>
      <c r="M45" s="30">
        <f t="shared" si="77"/>
        <v>2128.19</v>
      </c>
      <c r="N45" s="31">
        <f t="shared" si="52"/>
        <v>-1155.5998425617368</v>
      </c>
      <c r="O45" s="31">
        <f t="shared" si="53"/>
        <v>-32.343562031937147</v>
      </c>
      <c r="P45" s="51">
        <f>SUM('[18]Произв. прогр. Стоки (СВОД)'!I50)</f>
        <v>1190.9632808539122</v>
      </c>
      <c r="Q45" s="51">
        <f>SUM('[18]ПОЛНАЯ СЕБЕСТОИМОСТЬ СТОКИ 2017'!H161)</f>
        <v>0</v>
      </c>
      <c r="R45" s="58">
        <f>SUM(R46:R51)</f>
        <v>850.3</v>
      </c>
      <c r="S45" s="51">
        <f>SUM('[18]Произв. прогр. Стоки (СВОД)'!J50)</f>
        <v>1190.9632808539122</v>
      </c>
      <c r="T45" s="51">
        <f>SUM('[18]ПОЛНАЯ СЕБЕСТОИМОСТЬ СТОКИ 2017'!I161)</f>
        <v>0</v>
      </c>
      <c r="U45" s="58">
        <f>SUM(U46:U51)</f>
        <v>866.16</v>
      </c>
      <c r="V45" s="51">
        <f>SUM('[18]Произв. прогр. Стоки (СВОД)'!K50)</f>
        <v>1190.9632808539122</v>
      </c>
      <c r="W45" s="51">
        <f>SUM('[18]ПОЛНАЯ СЕБЕСТОИМОСТЬ СТОКИ 2017'!J161)</f>
        <v>0</v>
      </c>
      <c r="X45" s="58">
        <f>SUM(X46:X51)</f>
        <v>701.30000000000007</v>
      </c>
      <c r="Y45" s="30">
        <f t="shared" si="78"/>
        <v>3572.8898425617367</v>
      </c>
      <c r="Z45" s="30">
        <f t="shared" si="78"/>
        <v>0</v>
      </c>
      <c r="AA45" s="30">
        <f t="shared" si="78"/>
        <v>2417.7600000000002</v>
      </c>
      <c r="AB45" s="31">
        <f t="shared" si="55"/>
        <v>-3572.8898425617367</v>
      </c>
      <c r="AC45" s="31">
        <f t="shared" si="56"/>
        <v>-100</v>
      </c>
      <c r="AD45" s="30">
        <f t="shared" si="79"/>
        <v>7145.7796851234734</v>
      </c>
      <c r="AE45" s="30">
        <f t="shared" si="79"/>
        <v>2417.29</v>
      </c>
      <c r="AF45" s="52">
        <f t="shared" si="79"/>
        <v>4545.9500000000007</v>
      </c>
      <c r="AG45" s="31">
        <f t="shared" si="59"/>
        <v>-4728.4896851234735</v>
      </c>
      <c r="AH45" s="31">
        <f t="shared" si="60"/>
        <v>-66.171781015968577</v>
      </c>
      <c r="AI45" s="51">
        <f>SUM('[18]Произв. прогр. Стоки (СВОД)'!N50)</f>
        <v>1256.0350524794212</v>
      </c>
      <c r="AJ45" s="51">
        <f>SUM('[18]ПОЛНАЯ СЕБЕСТОИМОСТЬ СТОКИ 2017'!P161)</f>
        <v>0</v>
      </c>
      <c r="AK45" s="58">
        <f>SUM(AK46:AK51)</f>
        <v>735.43</v>
      </c>
      <c r="AL45" s="51">
        <f>SUM('[18]Произв. прогр. Стоки (СВОД)'!O50)</f>
        <v>1256.0350524794212</v>
      </c>
      <c r="AM45" s="51">
        <f>SUM('[18]ПОЛНАЯ СЕБЕСТОИМОСТЬ СТОКИ 2017'!Q161)</f>
        <v>0</v>
      </c>
      <c r="AN45" s="58">
        <f>SUM(AN46:AN51)</f>
        <v>745.15000000000009</v>
      </c>
      <c r="AO45" s="51">
        <f>SUM('[18]Произв. прогр. Стоки (СВОД)'!P50)</f>
        <v>1256.0350524794212</v>
      </c>
      <c r="AP45" s="51">
        <f>SUM('[18]ПОЛНАЯ СЕБЕСТОИМОСТЬ СТОКИ 2017'!R161)</f>
        <v>0</v>
      </c>
      <c r="AQ45" s="58">
        <f>SUM(AQ46:AQ51)</f>
        <v>893.33</v>
      </c>
      <c r="AR45" s="30">
        <f t="shared" si="80"/>
        <v>3768.1051574382636</v>
      </c>
      <c r="AS45" s="30">
        <f t="shared" si="80"/>
        <v>0</v>
      </c>
      <c r="AT45" s="30">
        <f t="shared" si="80"/>
        <v>2373.91</v>
      </c>
      <c r="AU45" s="31">
        <f t="shared" si="62"/>
        <v>-3768.1051574382636</v>
      </c>
      <c r="AV45" s="31">
        <f t="shared" si="63"/>
        <v>-100</v>
      </c>
      <c r="AW45" s="30">
        <f t="shared" si="81"/>
        <v>10913.884842561736</v>
      </c>
      <c r="AX45" s="30">
        <f t="shared" si="81"/>
        <v>2417.29</v>
      </c>
      <c r="AY45" s="30">
        <f t="shared" si="81"/>
        <v>6919.8600000000006</v>
      </c>
      <c r="AZ45" s="31">
        <f t="shared" si="66"/>
        <v>-8496.5948425617353</v>
      </c>
      <c r="BA45" s="31">
        <f t="shared" si="67"/>
        <v>-77.851241470194879</v>
      </c>
      <c r="BB45" s="51">
        <f>SUM('[18]Произв. прогр. Стоки (СВОД)'!S50)</f>
        <v>1256.0350524794212</v>
      </c>
      <c r="BC45" s="51">
        <f>SUM('[18]ПОЛНАЯ СЕБЕСТОИМОСТЬ СТОКИ 2017'!X161)</f>
        <v>0</v>
      </c>
      <c r="BD45" s="58">
        <f>SUM(BD46:BD51)</f>
        <v>816.04</v>
      </c>
      <c r="BE45" s="51">
        <f>SUM('[18]Произв. прогр. Стоки (СВОД)'!T50)</f>
        <v>1256.0350524794212</v>
      </c>
      <c r="BF45" s="51">
        <f>SUM('[18]ПОЛНАЯ СЕБЕСТОИМОСТЬ СТОКИ 2017'!Y161)</f>
        <v>0</v>
      </c>
      <c r="BG45" s="58">
        <f>SUM(BG46:BG51)</f>
        <v>830.75</v>
      </c>
      <c r="BH45" s="51">
        <f>SUM('[18]Произв. прогр. Стоки (СВОД)'!U50)</f>
        <v>1256.0350524794212</v>
      </c>
      <c r="BI45" s="51">
        <f>SUM('[18]ПОЛНАЯ СЕБЕСТОИМОСТЬ СТОКИ 2017'!Z161)</f>
        <v>0</v>
      </c>
      <c r="BJ45" s="58">
        <f>SUM(BJ46:BJ51)</f>
        <v>741.12</v>
      </c>
      <c r="BK45" s="30">
        <f t="shared" si="82"/>
        <v>3768.1051574382636</v>
      </c>
      <c r="BL45" s="30">
        <f t="shared" si="82"/>
        <v>0</v>
      </c>
      <c r="BM45" s="30">
        <f t="shared" si="82"/>
        <v>2387.91</v>
      </c>
      <c r="BN45" s="31">
        <f t="shared" si="69"/>
        <v>-3768.1051574382636</v>
      </c>
      <c r="BO45" s="31">
        <f t="shared" si="70"/>
        <v>-100</v>
      </c>
      <c r="BP45" s="30">
        <f t="shared" si="83"/>
        <v>14681.99</v>
      </c>
      <c r="BQ45" s="30">
        <f t="shared" si="83"/>
        <v>2417.29</v>
      </c>
      <c r="BR45" s="30">
        <f t="shared" si="83"/>
        <v>9307.77</v>
      </c>
      <c r="BS45" s="31">
        <f t="shared" si="73"/>
        <v>-12264.7</v>
      </c>
      <c r="BT45" s="31">
        <f t="shared" si="74"/>
        <v>-83.535678746545955</v>
      </c>
    </row>
    <row r="46" spans="1:72" ht="18.75" customHeight="1">
      <c r="A46" s="59" t="s">
        <v>61</v>
      </c>
      <c r="B46" s="60">
        <f>SUM('[18]Произв. прогр. Стоки (СВОД)'!E51)</f>
        <v>843.18593871552127</v>
      </c>
      <c r="C46" s="60">
        <f>SUM('[18]ПОЛНАЯ СЕБЕСТОИМОСТЬ СТОКИ 2017'!C162)</f>
        <v>549.51</v>
      </c>
      <c r="D46" s="42">
        <v>424.4</v>
      </c>
      <c r="E46" s="60">
        <f>SUM('[18]Произв. прогр. Стоки (СВОД)'!F51)</f>
        <v>843.18593871552127</v>
      </c>
      <c r="F46" s="60">
        <f>SUM('[18]ПОЛНАЯ СЕБЕСТОИМОСТЬ СТОКИ 2017'!D162)</f>
        <v>528.70000000000005</v>
      </c>
      <c r="G46" s="42">
        <v>451.63</v>
      </c>
      <c r="H46" s="60">
        <f>SUM('[18]Произв. прогр. Стоки (СВОД)'!G51)</f>
        <v>843.18593871552127</v>
      </c>
      <c r="I46" s="60">
        <f>SUM('[18]ПОЛНАЯ СЕБЕСТОИМОСТЬ СТОКИ 2017'!E162)</f>
        <v>542.70000000000005</v>
      </c>
      <c r="J46" s="42">
        <v>511.37</v>
      </c>
      <c r="K46" s="43">
        <f t="shared" si="77"/>
        <v>2529.5578161465637</v>
      </c>
      <c r="L46" s="43">
        <f t="shared" si="77"/>
        <v>1620.91</v>
      </c>
      <c r="M46" s="43">
        <f t="shared" si="77"/>
        <v>1387.4</v>
      </c>
      <c r="N46" s="44">
        <f t="shared" si="52"/>
        <v>-908.64781614656363</v>
      </c>
      <c r="O46" s="44">
        <f t="shared" si="53"/>
        <v>-35.921211618351727</v>
      </c>
      <c r="P46" s="60">
        <f>SUM('[18]Произв. прогр. Стоки (СВОД)'!I51)</f>
        <v>843.18593871552127</v>
      </c>
      <c r="Q46" s="60">
        <f>SUM('[18]ПОЛНАЯ СЕБЕСТОИМОСТЬ СТОКИ 2017'!H162)</f>
        <v>0</v>
      </c>
      <c r="R46" s="42">
        <v>449.13</v>
      </c>
      <c r="S46" s="60">
        <f>SUM('[18]Произв. прогр. Стоки (СВОД)'!J51)</f>
        <v>843.18593871552127</v>
      </c>
      <c r="T46" s="60">
        <f>SUM('[18]ПОЛНАЯ СЕБЕСТОИМОСТЬ СТОКИ 2017'!I162)</f>
        <v>0</v>
      </c>
      <c r="U46" s="42">
        <v>503.31</v>
      </c>
      <c r="V46" s="60">
        <f>SUM('[18]Произв. прогр. Стоки (СВОД)'!K51)</f>
        <v>843.18593871552127</v>
      </c>
      <c r="W46" s="60">
        <f>SUM('[18]ПОЛНАЯ СЕБЕСТОИМОСТЬ СТОКИ 2017'!J162)</f>
        <v>0</v>
      </c>
      <c r="X46" s="42">
        <v>499.05</v>
      </c>
      <c r="Y46" s="43">
        <f t="shared" si="78"/>
        <v>2529.5578161465637</v>
      </c>
      <c r="Z46" s="43">
        <f t="shared" si="78"/>
        <v>0</v>
      </c>
      <c r="AA46" s="43">
        <f t="shared" si="78"/>
        <v>1451.49</v>
      </c>
      <c r="AB46" s="44">
        <f t="shared" si="55"/>
        <v>-2529.5578161465637</v>
      </c>
      <c r="AC46" s="44">
        <f t="shared" si="56"/>
        <v>-100</v>
      </c>
      <c r="AD46" s="43">
        <f t="shared" si="79"/>
        <v>5059.1156322931274</v>
      </c>
      <c r="AE46" s="43">
        <f t="shared" si="79"/>
        <v>1620.91</v>
      </c>
      <c r="AF46" s="61">
        <f t="shared" si="79"/>
        <v>2838.8900000000003</v>
      </c>
      <c r="AG46" s="44">
        <f t="shared" si="59"/>
        <v>-3438.2056322931276</v>
      </c>
      <c r="AH46" s="44">
        <f t="shared" si="60"/>
        <v>-67.96060580917586</v>
      </c>
      <c r="AI46" s="60">
        <f>SUM('[18]Произв. прогр. Стоки (СВОД)'!N51)</f>
        <v>894.03005082006712</v>
      </c>
      <c r="AJ46" s="60">
        <f>SUM('[18]ПОЛНАЯ СЕБЕСТОИМОСТЬ СТОКИ 2017'!P162)</f>
        <v>0</v>
      </c>
      <c r="AK46" s="42">
        <v>477.21</v>
      </c>
      <c r="AL46" s="60">
        <f>SUM('[18]Произв. прогр. Стоки (СВОД)'!O51)</f>
        <v>894.03005082006712</v>
      </c>
      <c r="AM46" s="60">
        <f>SUM('[18]ПОЛНАЯ СЕБЕСТОИМОСТЬ СТОКИ 2017'!Q162)</f>
        <v>0</v>
      </c>
      <c r="AN46" s="42">
        <v>527.94000000000005</v>
      </c>
      <c r="AO46" s="60">
        <f>SUM('[18]Произв. прогр. Стоки (СВОД)'!P51)</f>
        <v>894.03005082006712</v>
      </c>
      <c r="AP46" s="60">
        <f>SUM('[18]ПОЛНАЯ СЕБЕСТОИМОСТЬ СТОКИ 2017'!R162)</f>
        <v>0</v>
      </c>
      <c r="AQ46" s="42">
        <v>536.41</v>
      </c>
      <c r="AR46" s="43">
        <f t="shared" si="80"/>
        <v>2682.0901524602014</v>
      </c>
      <c r="AS46" s="43">
        <f t="shared" si="80"/>
        <v>0</v>
      </c>
      <c r="AT46" s="43">
        <f t="shared" si="80"/>
        <v>1541.56</v>
      </c>
      <c r="AU46" s="44">
        <f t="shared" si="62"/>
        <v>-2682.0901524602014</v>
      </c>
      <c r="AV46" s="44">
        <f t="shared" si="63"/>
        <v>-100</v>
      </c>
      <c r="AW46" s="43">
        <f t="shared" si="81"/>
        <v>7741.2057847533288</v>
      </c>
      <c r="AX46" s="43">
        <f t="shared" si="81"/>
        <v>1620.91</v>
      </c>
      <c r="AY46" s="43">
        <f t="shared" si="81"/>
        <v>4380.4500000000007</v>
      </c>
      <c r="AZ46" s="44">
        <f t="shared" si="66"/>
        <v>-6120.2957847533289</v>
      </c>
      <c r="BA46" s="44">
        <f t="shared" si="67"/>
        <v>-79.061272299562702</v>
      </c>
      <c r="BB46" s="60">
        <f>SUM('[18]Произв. прогр. Стоки (СВОД)'!S51)</f>
        <v>894.03005082006712</v>
      </c>
      <c r="BC46" s="60">
        <f>SUM('[18]ПОЛНАЯ СЕБЕСТОИМОСТЬ СТОКИ 2017'!X162)</f>
        <v>0</v>
      </c>
      <c r="BD46" s="42">
        <v>526.15</v>
      </c>
      <c r="BE46" s="60">
        <f>SUM('[18]Произв. прогр. Стоки (СВОД)'!T51)</f>
        <v>894.03005082006712</v>
      </c>
      <c r="BF46" s="60">
        <f>SUM('[18]ПОЛНАЯ СЕБЕСТОИМОСТЬ СТОКИ 2017'!Y162)</f>
        <v>0</v>
      </c>
      <c r="BG46" s="42">
        <v>531.99</v>
      </c>
      <c r="BH46" s="60">
        <f>SUM('[18]Произв. прогр. Стоки (СВОД)'!U51)</f>
        <v>894.03005082006712</v>
      </c>
      <c r="BI46" s="60">
        <f>SUM('[18]ПОЛНАЯ СЕБЕСТОИМОСТЬ СТОКИ 2017'!Z162)</f>
        <v>0</v>
      </c>
      <c r="BJ46" s="42">
        <v>439.73</v>
      </c>
      <c r="BK46" s="43">
        <f t="shared" si="82"/>
        <v>2682.0901524602014</v>
      </c>
      <c r="BL46" s="43">
        <f t="shared" si="82"/>
        <v>0</v>
      </c>
      <c r="BM46" s="43">
        <f t="shared" si="82"/>
        <v>1497.87</v>
      </c>
      <c r="BN46" s="44">
        <f t="shared" si="69"/>
        <v>-2682.0901524602014</v>
      </c>
      <c r="BO46" s="44">
        <f t="shared" si="70"/>
        <v>-100</v>
      </c>
      <c r="BP46" s="43">
        <f t="shared" si="83"/>
        <v>10423.29593721353</v>
      </c>
      <c r="BQ46" s="43">
        <f t="shared" si="83"/>
        <v>1620.91</v>
      </c>
      <c r="BR46" s="43">
        <f t="shared" si="83"/>
        <v>5878.3200000000006</v>
      </c>
      <c r="BS46" s="44">
        <f t="shared" si="73"/>
        <v>-8802.3859372135303</v>
      </c>
      <c r="BT46" s="44">
        <f t="shared" si="74"/>
        <v>-84.449160709205401</v>
      </c>
    </row>
    <row r="47" spans="1:72" ht="18.75" customHeight="1">
      <c r="A47" s="59" t="s">
        <v>62</v>
      </c>
      <c r="B47" s="60">
        <f>SUM('[18]Произв. прогр. Стоки (СВОД)'!E52)</f>
        <v>235.94791908728359</v>
      </c>
      <c r="C47" s="60">
        <f>SUM('[18]ПОЛНАЯ СЕБЕСТОИМОСТЬ СТОКИ 2017'!C163)</f>
        <v>165.46</v>
      </c>
      <c r="D47" s="42">
        <v>127.41</v>
      </c>
      <c r="E47" s="60">
        <f>SUM('[18]Произв. прогр. Стоки (СВОД)'!F52)</f>
        <v>235.94791908728359</v>
      </c>
      <c r="F47" s="60">
        <f>SUM('[18]ПОЛНАЯ СЕБЕСТОИМОСТЬ СТОКИ 2017'!D163)</f>
        <v>158.62</v>
      </c>
      <c r="G47" s="42">
        <v>135.47</v>
      </c>
      <c r="H47" s="60">
        <f>SUM('[18]Произв. прогр. Стоки (СВОД)'!G52)</f>
        <v>235.94791908728359</v>
      </c>
      <c r="I47" s="60">
        <f>SUM('[18]ПОЛНАЯ СЕБЕСТОИМОСТЬ СТОКИ 2017'!E163)</f>
        <v>163.37</v>
      </c>
      <c r="J47" s="42">
        <v>154.08000000000001</v>
      </c>
      <c r="K47" s="43">
        <f t="shared" si="77"/>
        <v>707.84375726185078</v>
      </c>
      <c r="L47" s="43">
        <f t="shared" si="77"/>
        <v>487.45000000000005</v>
      </c>
      <c r="M47" s="43">
        <f t="shared" si="77"/>
        <v>416.96000000000004</v>
      </c>
      <c r="N47" s="44">
        <f t="shared" si="52"/>
        <v>-220.39375726185074</v>
      </c>
      <c r="O47" s="44">
        <f t="shared" si="53"/>
        <v>-31.135932894908763</v>
      </c>
      <c r="P47" s="60">
        <f>SUM('[18]Произв. прогр. Стоки (СВОД)'!I52)</f>
        <v>235.94791908728359</v>
      </c>
      <c r="Q47" s="60">
        <f>SUM('[18]ПОЛНАЯ СЕБЕСТОИМОСТЬ СТОКИ 2017'!H163)</f>
        <v>0</v>
      </c>
      <c r="R47" s="42">
        <v>134.47</v>
      </c>
      <c r="S47" s="60">
        <f>SUM('[18]Произв. прогр. Стоки (СВОД)'!J52)</f>
        <v>235.94791908728359</v>
      </c>
      <c r="T47" s="60">
        <f>SUM('[18]ПОЛНАЯ СЕБЕСТОИМОСТЬ СТОКИ 2017'!I163)</f>
        <v>0</v>
      </c>
      <c r="U47" s="42">
        <v>151.09</v>
      </c>
      <c r="V47" s="60">
        <f>SUM('[18]Произв. прогр. Стоки (СВОД)'!K52)</f>
        <v>235.94791908728359</v>
      </c>
      <c r="W47" s="60">
        <f>SUM('[18]ПОЛНАЯ СЕБЕСТОИМОСТЬ СТОКИ 2017'!J163)</f>
        <v>0</v>
      </c>
      <c r="X47" s="42">
        <v>149.99</v>
      </c>
      <c r="Y47" s="43">
        <f t="shared" si="78"/>
        <v>707.84375726185078</v>
      </c>
      <c r="Z47" s="43">
        <f t="shared" si="78"/>
        <v>0</v>
      </c>
      <c r="AA47" s="43">
        <f t="shared" si="78"/>
        <v>435.55</v>
      </c>
      <c r="AB47" s="44">
        <f t="shared" si="55"/>
        <v>-707.84375726185078</v>
      </c>
      <c r="AC47" s="44">
        <f t="shared" si="56"/>
        <v>-100</v>
      </c>
      <c r="AD47" s="43">
        <f t="shared" si="79"/>
        <v>1415.6875145237016</v>
      </c>
      <c r="AE47" s="43">
        <f t="shared" si="79"/>
        <v>487.45000000000005</v>
      </c>
      <c r="AF47" s="61">
        <f t="shared" si="79"/>
        <v>852.51</v>
      </c>
      <c r="AG47" s="44">
        <f t="shared" si="59"/>
        <v>-928.23751452370152</v>
      </c>
      <c r="AH47" s="44">
        <f t="shared" si="60"/>
        <v>-65.567966447454381</v>
      </c>
      <c r="AI47" s="60">
        <f>SUM('[18]Произв. прогр. Стоки (СВОД)'!N52)</f>
        <v>250.17557860824675</v>
      </c>
      <c r="AJ47" s="60">
        <f>SUM('[18]ПОЛНАЯ СЕБЕСТОИМОСТЬ СТОКИ 2017'!P163)</f>
        <v>0</v>
      </c>
      <c r="AK47" s="42">
        <v>144.1</v>
      </c>
      <c r="AL47" s="60">
        <f>SUM('[18]Произв. прогр. Стоки (СВОД)'!O52)</f>
        <v>250.17557860824675</v>
      </c>
      <c r="AM47" s="60">
        <f>SUM('[18]ПОЛНАЯ СЕБЕСТОИМОСТЬ СТОКИ 2017'!Q163)</f>
        <v>0</v>
      </c>
      <c r="AN47" s="42">
        <v>157.87</v>
      </c>
      <c r="AO47" s="60">
        <f>SUM('[18]Произв. прогр. Стоки (СВОД)'!P52)</f>
        <v>250.17557860824675</v>
      </c>
      <c r="AP47" s="60">
        <f>SUM('[18]ПОЛНАЯ СЕБЕСТОИМОСТЬ СТОКИ 2017'!R163)</f>
        <v>0</v>
      </c>
      <c r="AQ47" s="42">
        <v>156.21</v>
      </c>
      <c r="AR47" s="43">
        <f t="shared" si="80"/>
        <v>750.52673582474029</v>
      </c>
      <c r="AS47" s="43">
        <f t="shared" si="80"/>
        <v>0</v>
      </c>
      <c r="AT47" s="43">
        <f t="shared" si="80"/>
        <v>458.18000000000006</v>
      </c>
      <c r="AU47" s="44">
        <f t="shared" si="62"/>
        <v>-750.52673582474029</v>
      </c>
      <c r="AV47" s="44">
        <f t="shared" si="63"/>
        <v>-100</v>
      </c>
      <c r="AW47" s="43">
        <f t="shared" si="81"/>
        <v>2166.214250348442</v>
      </c>
      <c r="AX47" s="43">
        <f t="shared" si="81"/>
        <v>487.45000000000005</v>
      </c>
      <c r="AY47" s="43">
        <f t="shared" si="81"/>
        <v>1310.69</v>
      </c>
      <c r="AZ47" s="44">
        <f t="shared" si="66"/>
        <v>-1678.7642503484419</v>
      </c>
      <c r="BA47" s="44">
        <f t="shared" si="67"/>
        <v>-77.497609023595331</v>
      </c>
      <c r="BB47" s="60">
        <f>SUM('[18]Произв. прогр. Стоки (СВОД)'!S52)</f>
        <v>250.17557860824675</v>
      </c>
      <c r="BC47" s="60">
        <f>SUM('[18]ПОЛНАЯ СЕБЕСТОИМОСТЬ СТОКИ 2017'!X163)</f>
        <v>0</v>
      </c>
      <c r="BD47" s="42">
        <v>147.38</v>
      </c>
      <c r="BE47" s="60">
        <f>SUM('[18]Произв. прогр. Стоки (СВОД)'!T52)</f>
        <v>250.17557860824675</v>
      </c>
      <c r="BF47" s="60">
        <f>SUM('[18]ПОЛНАЯ СЕБЕСТОИМОСТЬ СТОКИ 2017'!Y163)</f>
        <v>0</v>
      </c>
      <c r="BG47" s="42">
        <v>143.38</v>
      </c>
      <c r="BH47" s="60">
        <f>SUM('[18]Произв. прогр. Стоки (СВОД)'!U52)</f>
        <v>250.17557860824675</v>
      </c>
      <c r="BI47" s="60">
        <f>SUM('[18]ПОЛНАЯ СЕБЕСТОИМОСТЬ СТОКИ 2017'!Z163)</f>
        <v>0</v>
      </c>
      <c r="BJ47" s="42">
        <v>156.36000000000001</v>
      </c>
      <c r="BK47" s="43">
        <f t="shared" si="82"/>
        <v>750.52673582474029</v>
      </c>
      <c r="BL47" s="43">
        <f t="shared" si="82"/>
        <v>0</v>
      </c>
      <c r="BM47" s="43">
        <f t="shared" si="82"/>
        <v>447.12</v>
      </c>
      <c r="BN47" s="44">
        <f t="shared" si="69"/>
        <v>-750.52673582474029</v>
      </c>
      <c r="BO47" s="44">
        <f t="shared" si="70"/>
        <v>-100</v>
      </c>
      <c r="BP47" s="43">
        <f t="shared" si="83"/>
        <v>2916.7409861731821</v>
      </c>
      <c r="BQ47" s="43">
        <f t="shared" si="83"/>
        <v>487.45000000000005</v>
      </c>
      <c r="BR47" s="43">
        <f t="shared" si="83"/>
        <v>1757.81</v>
      </c>
      <c r="BS47" s="44">
        <f t="shared" si="73"/>
        <v>-2429.2909861731823</v>
      </c>
      <c r="BT47" s="44">
        <f t="shared" si="74"/>
        <v>-83.287854413170109</v>
      </c>
    </row>
    <row r="48" spans="1:72" ht="18.75" customHeight="1">
      <c r="A48" s="59" t="s">
        <v>63</v>
      </c>
      <c r="B48" s="60"/>
      <c r="C48" s="60">
        <f>SUM('[18]ПОЛНАЯ СЕБЕСТОИМОСТЬ СТОКИ 2017'!C164)</f>
        <v>0.01</v>
      </c>
      <c r="D48" s="42">
        <v>2.79</v>
      </c>
      <c r="E48" s="60"/>
      <c r="F48" s="60">
        <f>SUM('[18]ПОЛНАЯ СЕБЕСТОИМОСТЬ СТОКИ 2017'!D164)</f>
        <v>0.01</v>
      </c>
      <c r="G48" s="42">
        <v>2.58</v>
      </c>
      <c r="H48" s="60"/>
      <c r="I48" s="60">
        <f>SUM('[18]ПОЛНАЯ СЕБЕСТОИМОСТЬ СТОКИ 2017'!E164)</f>
        <v>0.02</v>
      </c>
      <c r="J48" s="42">
        <v>2.5</v>
      </c>
      <c r="K48" s="43"/>
      <c r="L48" s="43">
        <f t="shared" si="77"/>
        <v>0.04</v>
      </c>
      <c r="M48" s="43">
        <f t="shared" si="77"/>
        <v>7.87</v>
      </c>
      <c r="N48" s="44"/>
      <c r="O48" s="44"/>
      <c r="P48" s="60"/>
      <c r="Q48" s="60">
        <f>SUM('[18]ПОЛНАЯ СЕБЕСТОИМОСТЬ СТОКИ 2017'!H164)</f>
        <v>0</v>
      </c>
      <c r="R48" s="42">
        <v>1.98</v>
      </c>
      <c r="S48" s="60"/>
      <c r="T48" s="60">
        <f>SUM('[18]ПОЛНАЯ СЕБЕСТОИМОСТЬ СТОКИ 2017'!I164)</f>
        <v>0</v>
      </c>
      <c r="U48" s="42">
        <v>1.89</v>
      </c>
      <c r="V48" s="60"/>
      <c r="W48" s="60">
        <f>SUM('[18]ПОЛНАЯ СЕБЕСТОИМОСТЬ СТОКИ 2017'!J164)</f>
        <v>0</v>
      </c>
      <c r="X48" s="42">
        <v>1.61</v>
      </c>
      <c r="Y48" s="43"/>
      <c r="Z48" s="43">
        <f t="shared" si="78"/>
        <v>0</v>
      </c>
      <c r="AA48" s="43">
        <f t="shared" si="78"/>
        <v>5.48</v>
      </c>
      <c r="AB48" s="44"/>
      <c r="AC48" s="44"/>
      <c r="AD48" s="43"/>
      <c r="AE48" s="43">
        <f t="shared" si="79"/>
        <v>0.04</v>
      </c>
      <c r="AF48" s="61">
        <f t="shared" si="79"/>
        <v>13.350000000000001</v>
      </c>
      <c r="AG48" s="44"/>
      <c r="AH48" s="44"/>
      <c r="AI48" s="60"/>
      <c r="AJ48" s="60">
        <f>SUM('[18]ПОЛНАЯ СЕБЕСТОИМОСТЬ СТОКИ 2017'!P164)</f>
        <v>0</v>
      </c>
      <c r="AK48" s="42">
        <v>1.61</v>
      </c>
      <c r="AL48" s="60"/>
      <c r="AM48" s="60">
        <f>SUM('[18]ПОЛНАЯ СЕБЕСТОИМОСТЬ СТОКИ 2017'!Q164)</f>
        <v>0</v>
      </c>
      <c r="AN48" s="42">
        <v>1.45</v>
      </c>
      <c r="AO48" s="60"/>
      <c r="AP48" s="60">
        <f>SUM('[18]ПОЛНАЯ СЕБЕСТОИМОСТЬ СТОКИ 2017'!R164)</f>
        <v>0</v>
      </c>
      <c r="AQ48" s="42">
        <v>0.38</v>
      </c>
      <c r="AR48" s="43"/>
      <c r="AS48" s="43">
        <f t="shared" si="80"/>
        <v>0</v>
      </c>
      <c r="AT48" s="43">
        <f t="shared" si="80"/>
        <v>3.44</v>
      </c>
      <c r="AU48" s="44"/>
      <c r="AV48" s="44"/>
      <c r="AW48" s="43"/>
      <c r="AX48" s="43">
        <f t="shared" si="81"/>
        <v>0.04</v>
      </c>
      <c r="AY48" s="43">
        <f t="shared" si="81"/>
        <v>16.790000000000003</v>
      </c>
      <c r="AZ48" s="44"/>
      <c r="BA48" s="44"/>
      <c r="BB48" s="60"/>
      <c r="BC48" s="60">
        <f>SUM('[18]ПОЛНАЯ СЕБЕСТОИМОСТЬ СТОКИ 2017'!X164)</f>
        <v>0</v>
      </c>
      <c r="BD48" s="42"/>
      <c r="BE48" s="60"/>
      <c r="BF48" s="60">
        <f>SUM('[18]ПОЛНАЯ СЕБЕСТОИМОСТЬ СТОКИ 2017'!Y164)</f>
        <v>0</v>
      </c>
      <c r="BG48" s="42"/>
      <c r="BH48" s="60"/>
      <c r="BI48" s="60">
        <f>SUM('[18]ПОЛНАЯ СЕБЕСТОИМОСТЬ СТОКИ 2017'!Z164)</f>
        <v>0</v>
      </c>
      <c r="BJ48" s="42">
        <v>0.02</v>
      </c>
      <c r="BK48" s="43"/>
      <c r="BL48" s="43">
        <f t="shared" si="82"/>
        <v>0</v>
      </c>
      <c r="BM48" s="43"/>
      <c r="BN48" s="44"/>
      <c r="BO48" s="44"/>
      <c r="BP48" s="43"/>
      <c r="BQ48" s="43">
        <f t="shared" si="83"/>
        <v>0.04</v>
      </c>
      <c r="BR48" s="43"/>
      <c r="BS48" s="44"/>
      <c r="BT48" s="44"/>
    </row>
    <row r="49" spans="1:72" ht="18.75" customHeight="1">
      <c r="A49" s="59" t="s">
        <v>64</v>
      </c>
      <c r="B49" s="60"/>
      <c r="C49" s="60">
        <f>SUM('[18]ПОЛНАЯ СЕБЕСТОИМОСТЬ СТОКИ 2017'!C165)</f>
        <v>7.8</v>
      </c>
      <c r="D49" s="42">
        <v>8.11</v>
      </c>
      <c r="E49" s="60"/>
      <c r="F49" s="60">
        <f>SUM('[18]ПОЛНАЯ СЕБЕСТОИМОСТЬ СТОКИ 2017'!D165)</f>
        <v>6.35</v>
      </c>
      <c r="G49" s="42">
        <v>6.51</v>
      </c>
      <c r="H49" s="60"/>
      <c r="I49" s="60">
        <f>SUM('[18]ПОЛНАЯ СЕБЕСТОИМОСТЬ СТОКИ 2017'!E165)</f>
        <v>6.08</v>
      </c>
      <c r="J49" s="42">
        <v>5.28</v>
      </c>
      <c r="K49" s="43"/>
      <c r="L49" s="43">
        <f t="shared" si="77"/>
        <v>20.229999999999997</v>
      </c>
      <c r="M49" s="43">
        <f t="shared" si="77"/>
        <v>19.899999999999999</v>
      </c>
      <c r="N49" s="44"/>
      <c r="O49" s="44"/>
      <c r="P49" s="60"/>
      <c r="Q49" s="60">
        <f>SUM('[18]ПОЛНАЯ СЕБЕСТОИМОСТЬ СТОКИ 2017'!H165)</f>
        <v>0</v>
      </c>
      <c r="R49" s="42">
        <v>3.54</v>
      </c>
      <c r="S49" s="60"/>
      <c r="T49" s="60">
        <f>SUM('[18]ПОЛНАЯ СЕБЕСТОИМОСТЬ СТОКИ 2017'!I165)</f>
        <v>0</v>
      </c>
      <c r="U49" s="42">
        <v>0.72</v>
      </c>
      <c r="V49" s="60"/>
      <c r="W49" s="60">
        <f>SUM('[18]ПОЛНАЯ СЕБЕСТОИМОСТЬ СТОКИ 2017'!J165)</f>
        <v>0</v>
      </c>
      <c r="X49" s="42"/>
      <c r="Y49" s="43"/>
      <c r="Z49" s="43">
        <f t="shared" si="78"/>
        <v>0</v>
      </c>
      <c r="AA49" s="43">
        <f t="shared" si="78"/>
        <v>4.26</v>
      </c>
      <c r="AB49" s="44"/>
      <c r="AC49" s="44"/>
      <c r="AD49" s="43"/>
      <c r="AE49" s="43">
        <f t="shared" si="79"/>
        <v>20.229999999999997</v>
      </c>
      <c r="AF49" s="61">
        <f t="shared" si="79"/>
        <v>24.159999999999997</v>
      </c>
      <c r="AG49" s="44"/>
      <c r="AH49" s="44"/>
      <c r="AI49" s="60"/>
      <c r="AJ49" s="60">
        <f>SUM('[18]ПОЛНАЯ СЕБЕСТОИМОСТЬ СТОКИ 2017'!P165)</f>
        <v>0</v>
      </c>
      <c r="AK49" s="42"/>
      <c r="AL49" s="60"/>
      <c r="AM49" s="60">
        <f>SUM('[18]ПОЛНАЯ СЕБЕСТОИМОСТЬ СТОКИ 2017'!Q165)</f>
        <v>0</v>
      </c>
      <c r="AN49" s="42"/>
      <c r="AO49" s="60"/>
      <c r="AP49" s="60">
        <f>SUM('[18]ПОЛНАЯ СЕБЕСТОИМОСТЬ СТОКИ 2017'!R165)</f>
        <v>0</v>
      </c>
      <c r="AQ49" s="42">
        <v>1.51</v>
      </c>
      <c r="AR49" s="43"/>
      <c r="AS49" s="43">
        <f t="shared" si="80"/>
        <v>0</v>
      </c>
      <c r="AT49" s="43"/>
      <c r="AU49" s="44"/>
      <c r="AV49" s="44"/>
      <c r="AW49" s="43"/>
      <c r="AX49" s="43">
        <f t="shared" si="81"/>
        <v>20.229999999999997</v>
      </c>
      <c r="AY49" s="43"/>
      <c r="AZ49" s="44"/>
      <c r="BA49" s="44"/>
      <c r="BB49" s="60"/>
      <c r="BC49" s="60">
        <f>SUM('[18]ПОЛНАЯ СЕБЕСТОИМОСТЬ СТОКИ 2017'!X165)</f>
        <v>0</v>
      </c>
      <c r="BD49" s="42">
        <v>4.1500000000000004</v>
      </c>
      <c r="BE49" s="60"/>
      <c r="BF49" s="60">
        <f>SUM('[18]ПОЛНАЯ СЕБЕСТОИМОСТЬ СТОКИ 2017'!Y165)</f>
        <v>0</v>
      </c>
      <c r="BG49" s="42">
        <v>6.13</v>
      </c>
      <c r="BH49" s="60"/>
      <c r="BI49" s="60">
        <f>SUM('[18]ПОЛНАЯ СЕБЕСТОИМОСТЬ СТОКИ 2017'!Z165)</f>
        <v>0</v>
      </c>
      <c r="BJ49" s="42">
        <v>8.5</v>
      </c>
      <c r="BK49" s="43"/>
      <c r="BL49" s="43">
        <f t="shared" si="82"/>
        <v>0</v>
      </c>
      <c r="BM49" s="43"/>
      <c r="BN49" s="44"/>
      <c r="BO49" s="44"/>
      <c r="BP49" s="43"/>
      <c r="BQ49" s="43">
        <f t="shared" si="83"/>
        <v>20.229999999999997</v>
      </c>
      <c r="BR49" s="43"/>
      <c r="BS49" s="44"/>
      <c r="BT49" s="44"/>
    </row>
    <row r="50" spans="1:72" ht="18.75" customHeight="1">
      <c r="A50" s="59" t="s">
        <v>65</v>
      </c>
      <c r="B50" s="60"/>
      <c r="C50" s="60">
        <f>SUM('[18]ПОЛНАЯ СЕБЕСТОИМОСТЬ СТОКИ 2017'!C166)</f>
        <v>4.8099999999999996</v>
      </c>
      <c r="D50" s="42">
        <v>4.49</v>
      </c>
      <c r="E50" s="60"/>
      <c r="F50" s="60">
        <f>SUM('[18]ПОЛНАЯ СЕБЕСТОИМОСТЬ СТОКИ 2017'!D166)</f>
        <v>4.45</v>
      </c>
      <c r="G50" s="42">
        <v>4.6399999999999997</v>
      </c>
      <c r="H50" s="60"/>
      <c r="I50" s="60">
        <f>SUM('[18]ПОЛНАЯ СЕБЕСТОИМОСТЬ СТОКИ 2017'!E166)</f>
        <v>4.76</v>
      </c>
      <c r="J50" s="42">
        <v>4.72</v>
      </c>
      <c r="K50" s="43"/>
      <c r="L50" s="43">
        <f t="shared" si="77"/>
        <v>14.02</v>
      </c>
      <c r="M50" s="43">
        <f t="shared" si="77"/>
        <v>13.849999999999998</v>
      </c>
      <c r="N50" s="44"/>
      <c r="O50" s="44"/>
      <c r="P50" s="60"/>
      <c r="Q50" s="60">
        <f>SUM('[18]ПОЛНАЯ СЕБЕСТОИМОСТЬ СТОКИ 2017'!H166)</f>
        <v>0</v>
      </c>
      <c r="R50" s="42">
        <v>4.6100000000000003</v>
      </c>
      <c r="S50" s="60"/>
      <c r="T50" s="60">
        <f>SUM('[18]ПОЛНАЯ СЕБЕСТОИМОСТЬ СТОКИ 2017'!I166)</f>
        <v>0</v>
      </c>
      <c r="U50" s="42">
        <v>4.63</v>
      </c>
      <c r="V50" s="60"/>
      <c r="W50" s="60">
        <f>SUM('[18]ПОЛНАЯ СЕБЕСТОИМОСТЬ СТОКИ 2017'!J166)</f>
        <v>0</v>
      </c>
      <c r="X50" s="42">
        <v>4.4400000000000004</v>
      </c>
      <c r="Y50" s="43"/>
      <c r="Z50" s="43">
        <f t="shared" si="78"/>
        <v>0</v>
      </c>
      <c r="AA50" s="43"/>
      <c r="AB50" s="44"/>
      <c r="AC50" s="44"/>
      <c r="AD50" s="43"/>
      <c r="AE50" s="43">
        <f t="shared" si="79"/>
        <v>14.02</v>
      </c>
      <c r="AF50" s="61"/>
      <c r="AG50" s="44"/>
      <c r="AH50" s="44"/>
      <c r="AI50" s="60"/>
      <c r="AJ50" s="60">
        <f>SUM('[18]ПОЛНАЯ СЕБЕСТОИМОСТЬ СТОКИ 2017'!P166)</f>
        <v>0</v>
      </c>
      <c r="AK50" s="42">
        <v>4.75</v>
      </c>
      <c r="AL50" s="60"/>
      <c r="AM50" s="60">
        <f>SUM('[18]ПОЛНАЯ СЕБЕСТОИМОСТЬ СТОКИ 2017'!Q166)</f>
        <v>0</v>
      </c>
      <c r="AN50" s="42">
        <v>4.46</v>
      </c>
      <c r="AO50" s="60"/>
      <c r="AP50" s="60">
        <f>SUM('[18]ПОЛНАЯ СЕБЕСТОИМОСТЬ СТОКИ 2017'!R166)</f>
        <v>0</v>
      </c>
      <c r="AQ50" s="42">
        <v>4.95</v>
      </c>
      <c r="AR50" s="43"/>
      <c r="AS50" s="43">
        <f t="shared" si="80"/>
        <v>0</v>
      </c>
      <c r="AT50" s="43"/>
      <c r="AU50" s="44"/>
      <c r="AV50" s="44"/>
      <c r="AW50" s="43"/>
      <c r="AX50" s="43">
        <f t="shared" si="81"/>
        <v>14.02</v>
      </c>
      <c r="AY50" s="43"/>
      <c r="AZ50" s="44"/>
      <c r="BA50" s="44"/>
      <c r="BB50" s="60"/>
      <c r="BC50" s="60">
        <f>SUM('[18]ПОЛНАЯ СЕБЕСТОИМОСТЬ СТОКИ 2017'!X166)</f>
        <v>0</v>
      </c>
      <c r="BD50" s="42">
        <v>4.74</v>
      </c>
      <c r="BE50" s="60"/>
      <c r="BF50" s="60">
        <f>SUM('[18]ПОЛНАЯ СЕБЕСТОИМОСТЬ СТОКИ 2017'!Y166)</f>
        <v>0</v>
      </c>
      <c r="BG50" s="42">
        <v>4.7</v>
      </c>
      <c r="BH50" s="60"/>
      <c r="BI50" s="60">
        <f>SUM('[18]ПОЛНАЯ СЕБЕСТОИМОСТЬ СТОКИ 2017'!Z166)</f>
        <v>0</v>
      </c>
      <c r="BJ50" s="42">
        <v>4.8600000000000003</v>
      </c>
      <c r="BK50" s="43"/>
      <c r="BL50" s="43">
        <f t="shared" si="82"/>
        <v>0</v>
      </c>
      <c r="BM50" s="43"/>
      <c r="BN50" s="44"/>
      <c r="BO50" s="44"/>
      <c r="BP50" s="43"/>
      <c r="BQ50" s="43">
        <f t="shared" si="83"/>
        <v>14.02</v>
      </c>
      <c r="BR50" s="43"/>
      <c r="BS50" s="44"/>
      <c r="BT50" s="44"/>
    </row>
    <row r="51" spans="1:72" ht="18.75" customHeight="1">
      <c r="A51" s="59" t="s">
        <v>66</v>
      </c>
      <c r="B51" s="60">
        <f>SUM('[18]Произв. прогр. Стоки (СВОД)'!E53)</f>
        <v>111.82942305110737</v>
      </c>
      <c r="C51" s="60">
        <f>SUM('[18]ПОЛНАЯ СЕБЕСТОИМОСТЬ СТОКИ 2017'!C167)</f>
        <v>89.04</v>
      </c>
      <c r="D51" s="42">
        <v>96.12</v>
      </c>
      <c r="E51" s="60">
        <f>SUM('[18]Произв. прогр. Стоки (СВОД)'!F53)</f>
        <v>111.82942305110737</v>
      </c>
      <c r="F51" s="60">
        <f>SUM('[18]ПОЛНАЯ СЕБЕСТОИМОСТЬ СТОКИ 2017'!D167)</f>
        <v>86.51</v>
      </c>
      <c r="G51" s="42">
        <v>89.89</v>
      </c>
      <c r="H51" s="60">
        <f>SUM('[18]Произв. прогр. Стоки (СВОД)'!G53)</f>
        <v>111.82942305110737</v>
      </c>
      <c r="I51" s="60">
        <f>SUM('[18]ПОЛНАЯ СЕБЕСТОИМОСТЬ СТОКИ 2017'!E167)</f>
        <v>99.09</v>
      </c>
      <c r="J51" s="42">
        <v>96.2</v>
      </c>
      <c r="K51" s="43">
        <f t="shared" si="77"/>
        <v>335.48826915332211</v>
      </c>
      <c r="L51" s="43">
        <f t="shared" si="77"/>
        <v>274.64</v>
      </c>
      <c r="M51" s="43">
        <f t="shared" si="77"/>
        <v>282.20999999999998</v>
      </c>
      <c r="N51" s="44">
        <f t="shared" si="52"/>
        <v>-60.848269153322121</v>
      </c>
      <c r="O51" s="44">
        <f t="shared" si="53"/>
        <v>-18.137227065162669</v>
      </c>
      <c r="P51" s="60">
        <f>SUM('[18]Произв. прогр. Стоки (СВОД)'!I53)</f>
        <v>111.82942305110737</v>
      </c>
      <c r="Q51" s="60">
        <f>SUM('[18]ПОЛНАЯ СЕБЕСТОИМОСТЬ СТОКИ 2017'!H167)</f>
        <v>0</v>
      </c>
      <c r="R51" s="42">
        <v>256.57</v>
      </c>
      <c r="S51" s="60">
        <f>SUM('[18]Произв. прогр. Стоки (СВОД)'!J53)</f>
        <v>111.82942305110737</v>
      </c>
      <c r="T51" s="60">
        <f>SUM('[18]ПОЛНАЯ СЕБЕСТОИМОСТЬ СТОКИ 2017'!I167)</f>
        <v>0</v>
      </c>
      <c r="U51" s="42">
        <v>204.52</v>
      </c>
      <c r="V51" s="60">
        <f>SUM('[18]Произв. прогр. Стоки (СВОД)'!K53)</f>
        <v>111.82942305110737</v>
      </c>
      <c r="W51" s="60">
        <f>SUM('[18]ПОЛНАЯ СЕБЕСТОИМОСТЬ СТОКИ 2017'!J167)</f>
        <v>0</v>
      </c>
      <c r="X51" s="42">
        <v>46.21</v>
      </c>
      <c r="Y51" s="43">
        <f t="shared" si="78"/>
        <v>335.48826915332211</v>
      </c>
      <c r="Z51" s="43">
        <f t="shared" si="78"/>
        <v>0</v>
      </c>
      <c r="AA51" s="43">
        <f t="shared" si="78"/>
        <v>507.3</v>
      </c>
      <c r="AB51" s="44">
        <f t="shared" si="55"/>
        <v>-335.48826915332211</v>
      </c>
      <c r="AC51" s="44">
        <f t="shared" si="56"/>
        <v>-100</v>
      </c>
      <c r="AD51" s="43">
        <f t="shared" si="79"/>
        <v>670.97653830664422</v>
      </c>
      <c r="AE51" s="43">
        <f t="shared" si="79"/>
        <v>274.64</v>
      </c>
      <c r="AF51" s="61">
        <f t="shared" si="79"/>
        <v>789.51</v>
      </c>
      <c r="AG51" s="44">
        <f t="shared" si="59"/>
        <v>-396.33653830664423</v>
      </c>
      <c r="AH51" s="44">
        <f t="shared" si="60"/>
        <v>-59.068613532581338</v>
      </c>
      <c r="AI51" s="60">
        <f>SUM('[18]Произв. прогр. Стоки (СВОД)'!N53)</f>
        <v>111.82942305110734</v>
      </c>
      <c r="AJ51" s="60">
        <f>SUM('[18]ПОЛНАЯ СЕБЕСТОИМОСТЬ СТОКИ 2017'!P167)</f>
        <v>0</v>
      </c>
      <c r="AK51" s="42">
        <v>107.76</v>
      </c>
      <c r="AL51" s="60">
        <f>SUM('[18]Произв. прогр. Стоки (СВОД)'!O53)</f>
        <v>111.82942305110734</v>
      </c>
      <c r="AM51" s="60">
        <f>SUM('[18]ПОЛНАЯ СЕБЕСТОИМОСТЬ СТОКИ 2017'!Q167)</f>
        <v>0</v>
      </c>
      <c r="AN51" s="42">
        <v>53.43</v>
      </c>
      <c r="AO51" s="60">
        <f>SUM('[18]Произв. прогр. Стоки (СВОД)'!P53)</f>
        <v>111.82942305110734</v>
      </c>
      <c r="AP51" s="60">
        <f>SUM('[18]ПОЛНАЯ СЕБЕСТОИМОСТЬ СТОКИ 2017'!R167)</f>
        <v>0</v>
      </c>
      <c r="AQ51" s="42">
        <v>193.87</v>
      </c>
      <c r="AR51" s="43">
        <f t="shared" si="80"/>
        <v>335.48826915332199</v>
      </c>
      <c r="AS51" s="43">
        <f t="shared" si="80"/>
        <v>0</v>
      </c>
      <c r="AT51" s="43">
        <f t="shared" si="80"/>
        <v>355.06</v>
      </c>
      <c r="AU51" s="44">
        <f t="shared" si="62"/>
        <v>-335.48826915332199</v>
      </c>
      <c r="AV51" s="44">
        <f t="shared" si="63"/>
        <v>-100</v>
      </c>
      <c r="AW51" s="43">
        <f t="shared" si="81"/>
        <v>1006.4648074599662</v>
      </c>
      <c r="AX51" s="43">
        <f t="shared" si="81"/>
        <v>274.64</v>
      </c>
      <c r="AY51" s="43">
        <f t="shared" si="81"/>
        <v>1144.57</v>
      </c>
      <c r="AZ51" s="44">
        <f t="shared" si="66"/>
        <v>-731.82480745996622</v>
      </c>
      <c r="BA51" s="44">
        <f t="shared" si="67"/>
        <v>-72.712409021720887</v>
      </c>
      <c r="BB51" s="60">
        <f>SUM('[18]Произв. прогр. Стоки (СВОД)'!S53)</f>
        <v>111.82942305110734</v>
      </c>
      <c r="BC51" s="60">
        <f>SUM('[18]ПОЛНАЯ СЕБЕСТОИМОСТЬ СТОКИ 2017'!X167)</f>
        <v>0</v>
      </c>
      <c r="BD51" s="42">
        <v>133.62</v>
      </c>
      <c r="BE51" s="60">
        <f>SUM('[18]Произв. прогр. Стоки (СВОД)'!T53)</f>
        <v>111.82942305110734</v>
      </c>
      <c r="BF51" s="60">
        <f>SUM('[18]ПОЛНАЯ СЕБЕСТОИМОСТЬ СТОКИ 2017'!Y167)</f>
        <v>0</v>
      </c>
      <c r="BG51" s="42">
        <v>144.55000000000001</v>
      </c>
      <c r="BH51" s="60">
        <f>SUM('[18]Произв. прогр. Стоки (СВОД)'!U53)</f>
        <v>111.82942305110734</v>
      </c>
      <c r="BI51" s="60">
        <f>SUM('[18]ПОЛНАЯ СЕБЕСТОИМОСТЬ СТОКИ 2017'!Z167)</f>
        <v>0</v>
      </c>
      <c r="BJ51" s="42">
        <v>131.65</v>
      </c>
      <c r="BK51" s="43">
        <f t="shared" si="82"/>
        <v>335.48826915332199</v>
      </c>
      <c r="BL51" s="43">
        <f t="shared" si="82"/>
        <v>0</v>
      </c>
      <c r="BM51" s="43">
        <f t="shared" si="82"/>
        <v>409.82000000000005</v>
      </c>
      <c r="BN51" s="44">
        <f t="shared" si="69"/>
        <v>-335.48826915332199</v>
      </c>
      <c r="BO51" s="44">
        <f t="shared" si="70"/>
        <v>-100</v>
      </c>
      <c r="BP51" s="43">
        <f t="shared" si="83"/>
        <v>1341.9530766132882</v>
      </c>
      <c r="BQ51" s="43">
        <f t="shared" si="83"/>
        <v>274.64</v>
      </c>
      <c r="BR51" s="43">
        <f t="shared" si="83"/>
        <v>1554.3899999999999</v>
      </c>
      <c r="BS51" s="44">
        <f t="shared" si="73"/>
        <v>-1067.3130766132881</v>
      </c>
      <c r="BT51" s="44">
        <f t="shared" si="74"/>
        <v>-79.534306766290655</v>
      </c>
    </row>
    <row r="52" spans="1:72" ht="18.75" customHeight="1">
      <c r="A52" s="24" t="s">
        <v>67</v>
      </c>
      <c r="B52" s="51">
        <f>SUM('[18]Произв. прогр. Стоки (СВОД)'!E54)</f>
        <v>30.131666666666661</v>
      </c>
      <c r="C52" s="51">
        <f>SUM('[18]ПОЛНАЯ СЕБЕСТОИМОСТЬ СТОКИ 2017'!C168)</f>
        <v>0</v>
      </c>
      <c r="D52" s="29"/>
      <c r="E52" s="51">
        <f>SUM('[18]Произв. прогр. Стоки (СВОД)'!F54)</f>
        <v>30.131666666666661</v>
      </c>
      <c r="F52" s="51">
        <f>SUM('[18]ПОЛНАЯ СЕБЕСТОИМОСТЬ СТОКИ 2017'!D168)</f>
        <v>0</v>
      </c>
      <c r="G52" s="29"/>
      <c r="H52" s="51">
        <f>SUM('[18]Произв. прогр. Стоки (СВОД)'!G54)</f>
        <v>30.131666666666661</v>
      </c>
      <c r="I52" s="51">
        <f>SUM('[18]ПОЛНАЯ СЕБЕСТОИМОСТЬ СТОКИ 2017'!E168)</f>
        <v>0</v>
      </c>
      <c r="J52" s="29"/>
      <c r="K52" s="30">
        <f t="shared" si="77"/>
        <v>90.394999999999982</v>
      </c>
      <c r="L52" s="30">
        <f t="shared" si="77"/>
        <v>0</v>
      </c>
      <c r="M52" s="30">
        <f t="shared" si="77"/>
        <v>0</v>
      </c>
      <c r="N52" s="31">
        <f t="shared" si="52"/>
        <v>-90.394999999999982</v>
      </c>
      <c r="O52" s="31">
        <f t="shared" si="53"/>
        <v>-100</v>
      </c>
      <c r="P52" s="51">
        <f>SUM('[18]Произв. прогр. Стоки (СВОД)'!I54)</f>
        <v>30.131666666666661</v>
      </c>
      <c r="Q52" s="51">
        <f>SUM('[18]ПОЛНАЯ СЕБЕСТОИМОСТЬ СТОКИ 2017'!H168)</f>
        <v>0</v>
      </c>
      <c r="R52" s="29">
        <v>0</v>
      </c>
      <c r="S52" s="51">
        <f>SUM('[18]Произв. прогр. Стоки (СВОД)'!J54)</f>
        <v>30.131666666666661</v>
      </c>
      <c r="T52" s="51">
        <f>SUM('[18]ПОЛНАЯ СЕБЕСТОИМОСТЬ СТОКИ 2017'!I168)</f>
        <v>0</v>
      </c>
      <c r="U52" s="29">
        <v>0</v>
      </c>
      <c r="V52" s="51">
        <f>SUM('[18]Произв. прогр. Стоки (СВОД)'!K54)</f>
        <v>30.131666666666661</v>
      </c>
      <c r="W52" s="51">
        <f>SUM('[18]ПОЛНАЯ СЕБЕСТОИМОСТЬ СТОКИ 2017'!J168)</f>
        <v>0</v>
      </c>
      <c r="X52" s="29">
        <v>0</v>
      </c>
      <c r="Y52" s="30">
        <f t="shared" si="78"/>
        <v>90.394999999999982</v>
      </c>
      <c r="Z52" s="30">
        <f t="shared" si="78"/>
        <v>0</v>
      </c>
      <c r="AA52" s="30">
        <f t="shared" si="78"/>
        <v>0</v>
      </c>
      <c r="AB52" s="31">
        <f t="shared" si="55"/>
        <v>-90.394999999999982</v>
      </c>
      <c r="AC52" s="31">
        <f t="shared" si="56"/>
        <v>-100</v>
      </c>
      <c r="AD52" s="30">
        <f t="shared" si="79"/>
        <v>180.78999999999996</v>
      </c>
      <c r="AE52" s="30">
        <f t="shared" si="79"/>
        <v>0</v>
      </c>
      <c r="AF52" s="52">
        <f t="shared" si="79"/>
        <v>0</v>
      </c>
      <c r="AG52" s="31">
        <f t="shared" si="59"/>
        <v>-180.78999999999996</v>
      </c>
      <c r="AH52" s="31">
        <f t="shared" si="60"/>
        <v>-100</v>
      </c>
      <c r="AI52" s="51">
        <f>SUM('[18]Произв. прогр. Стоки (СВОД)'!N54)</f>
        <v>30.131666666666661</v>
      </c>
      <c r="AJ52" s="51">
        <f>SUM('[18]ПОЛНАЯ СЕБЕСТОИМОСТЬ СТОКИ 2017'!P168)</f>
        <v>0</v>
      </c>
      <c r="AK52" s="29">
        <v>0</v>
      </c>
      <c r="AL52" s="51">
        <f>SUM('[18]Произв. прогр. Стоки (СВОД)'!O54)</f>
        <v>30.131666666666661</v>
      </c>
      <c r="AM52" s="51">
        <f>SUM('[18]ПОЛНАЯ СЕБЕСТОИМОСТЬ СТОКИ 2017'!Q168)</f>
        <v>0</v>
      </c>
      <c r="AN52" s="29">
        <v>0</v>
      </c>
      <c r="AO52" s="51">
        <f>SUM('[18]Произв. прогр. Стоки (СВОД)'!P54)</f>
        <v>30.131666666666661</v>
      </c>
      <c r="AP52" s="51">
        <f>SUM('[18]ПОЛНАЯ СЕБЕСТОИМОСТЬ СТОКИ 2017'!R168)</f>
        <v>0</v>
      </c>
      <c r="AQ52" s="29">
        <v>0</v>
      </c>
      <c r="AR52" s="30">
        <f t="shared" si="80"/>
        <v>90.394999999999982</v>
      </c>
      <c r="AS52" s="30">
        <f t="shared" si="80"/>
        <v>0</v>
      </c>
      <c r="AT52" s="30">
        <f t="shared" si="80"/>
        <v>0</v>
      </c>
      <c r="AU52" s="31">
        <f t="shared" si="62"/>
        <v>-90.394999999999982</v>
      </c>
      <c r="AV52" s="31">
        <f t="shared" si="63"/>
        <v>-100</v>
      </c>
      <c r="AW52" s="30">
        <f t="shared" si="81"/>
        <v>271.18499999999995</v>
      </c>
      <c r="AX52" s="30">
        <f t="shared" si="81"/>
        <v>0</v>
      </c>
      <c r="AY52" s="30">
        <f t="shared" si="81"/>
        <v>0</v>
      </c>
      <c r="AZ52" s="31">
        <f t="shared" si="66"/>
        <v>-271.18499999999995</v>
      </c>
      <c r="BA52" s="31">
        <f t="shared" si="67"/>
        <v>-100</v>
      </c>
      <c r="BB52" s="51">
        <f>SUM('[18]Произв. прогр. Стоки (СВОД)'!S54)</f>
        <v>30.131666666666661</v>
      </c>
      <c r="BC52" s="51">
        <f>SUM('[18]ПОЛНАЯ СЕБЕСТОИМОСТЬ СТОКИ 2017'!X168)</f>
        <v>0</v>
      </c>
      <c r="BD52" s="29">
        <v>0</v>
      </c>
      <c r="BE52" s="51">
        <f>SUM('[18]Произв. прогр. Стоки (СВОД)'!T54)</f>
        <v>30.131666666666661</v>
      </c>
      <c r="BF52" s="51">
        <f>SUM('[18]ПОЛНАЯ СЕБЕСТОИМОСТЬ СТОКИ 2017'!Y168)</f>
        <v>0</v>
      </c>
      <c r="BG52" s="29">
        <v>0</v>
      </c>
      <c r="BH52" s="51">
        <f>SUM('[18]Произв. прогр. Стоки (СВОД)'!U54)</f>
        <v>30.131666666666661</v>
      </c>
      <c r="BI52" s="51">
        <f>SUM('[18]ПОЛНАЯ СЕБЕСТОИМОСТЬ СТОКИ 2017'!Z168)</f>
        <v>0</v>
      </c>
      <c r="BJ52" s="29">
        <v>0</v>
      </c>
      <c r="BK52" s="30">
        <f t="shared" si="82"/>
        <v>90.394999999999982</v>
      </c>
      <c r="BL52" s="30">
        <f t="shared" si="82"/>
        <v>0</v>
      </c>
      <c r="BM52" s="30">
        <f t="shared" si="82"/>
        <v>0</v>
      </c>
      <c r="BN52" s="31">
        <f t="shared" si="69"/>
        <v>-90.394999999999982</v>
      </c>
      <c r="BO52" s="31">
        <f t="shared" si="70"/>
        <v>-100</v>
      </c>
      <c r="BP52" s="30">
        <f t="shared" si="83"/>
        <v>361.57999999999993</v>
      </c>
      <c r="BQ52" s="30">
        <f t="shared" si="83"/>
        <v>0</v>
      </c>
      <c r="BR52" s="30">
        <f t="shared" si="83"/>
        <v>0</v>
      </c>
      <c r="BS52" s="31">
        <f t="shared" si="73"/>
        <v>-361.57999999999993</v>
      </c>
      <c r="BT52" s="31">
        <f t="shared" si="74"/>
        <v>-100</v>
      </c>
    </row>
    <row r="53" spans="1:72" ht="18.75" customHeight="1">
      <c r="A53" s="39" t="s">
        <v>65</v>
      </c>
      <c r="B53" s="60">
        <f>SUM('[18]Произв. прогр. Стоки (СВОД)'!E55)</f>
        <v>30.131666666666661</v>
      </c>
      <c r="C53" s="60">
        <f>SUM('[18]ПОЛНАЯ СЕБЕСТОИМОСТЬ СТОКИ 2017'!C169)</f>
        <v>0</v>
      </c>
      <c r="D53" s="42"/>
      <c r="E53" s="60">
        <f>SUM('[18]Произв. прогр. Стоки (СВОД)'!F55)</f>
        <v>30.131666666666661</v>
      </c>
      <c r="F53" s="60">
        <f>SUM('[18]ПОЛНАЯ СЕБЕСТОИМОСТЬ СТОКИ 2017'!D169)</f>
        <v>0</v>
      </c>
      <c r="G53" s="42"/>
      <c r="H53" s="60">
        <f>SUM('[18]Произв. прогр. Стоки (СВОД)'!G55)</f>
        <v>30.131666666666661</v>
      </c>
      <c r="I53" s="60">
        <f>SUM('[18]ПОЛНАЯ СЕБЕСТОИМОСТЬ СТОКИ 2017'!E169)</f>
        <v>0</v>
      </c>
      <c r="J53" s="42"/>
      <c r="K53" s="43">
        <f t="shared" si="77"/>
        <v>90.394999999999982</v>
      </c>
      <c r="L53" s="43">
        <f t="shared" si="77"/>
        <v>0</v>
      </c>
      <c r="M53" s="43">
        <f t="shared" si="77"/>
        <v>0</v>
      </c>
      <c r="N53" s="44">
        <f t="shared" si="52"/>
        <v>-90.394999999999982</v>
      </c>
      <c r="O53" s="44">
        <f t="shared" si="53"/>
        <v>-100</v>
      </c>
      <c r="P53" s="60">
        <f>SUM('[18]Произв. прогр. Стоки (СВОД)'!I55)</f>
        <v>30.131666666666661</v>
      </c>
      <c r="Q53" s="60">
        <f>SUM('[18]ПОЛНАЯ СЕБЕСТОИМОСТЬ СТОКИ 2017'!H169)</f>
        <v>0</v>
      </c>
      <c r="R53" s="42">
        <v>0</v>
      </c>
      <c r="S53" s="60">
        <f>SUM('[18]Произв. прогр. Стоки (СВОД)'!J55)</f>
        <v>30.131666666666661</v>
      </c>
      <c r="T53" s="60">
        <f>SUM('[18]ПОЛНАЯ СЕБЕСТОИМОСТЬ СТОКИ 2017'!I169)</f>
        <v>0</v>
      </c>
      <c r="U53" s="42">
        <v>0</v>
      </c>
      <c r="V53" s="60">
        <f>SUM('[18]Произв. прогр. Стоки (СВОД)'!K55)</f>
        <v>30.131666666666661</v>
      </c>
      <c r="W53" s="60">
        <f>SUM('[18]ПОЛНАЯ СЕБЕСТОИМОСТЬ СТОКИ 2017'!J169)</f>
        <v>0</v>
      </c>
      <c r="X53" s="42">
        <v>0</v>
      </c>
      <c r="Y53" s="43">
        <f t="shared" si="78"/>
        <v>90.394999999999982</v>
      </c>
      <c r="Z53" s="43">
        <f t="shared" si="78"/>
        <v>0</v>
      </c>
      <c r="AA53" s="43">
        <f t="shared" si="78"/>
        <v>0</v>
      </c>
      <c r="AB53" s="44">
        <f t="shared" si="55"/>
        <v>-90.394999999999982</v>
      </c>
      <c r="AC53" s="44">
        <f t="shared" si="56"/>
        <v>-100</v>
      </c>
      <c r="AD53" s="43">
        <f t="shared" si="79"/>
        <v>180.78999999999996</v>
      </c>
      <c r="AE53" s="43">
        <f t="shared" si="79"/>
        <v>0</v>
      </c>
      <c r="AF53" s="61">
        <f t="shared" si="79"/>
        <v>0</v>
      </c>
      <c r="AG53" s="44">
        <f t="shared" si="59"/>
        <v>-180.78999999999996</v>
      </c>
      <c r="AH53" s="44">
        <f t="shared" si="60"/>
        <v>-100</v>
      </c>
      <c r="AI53" s="60">
        <f>SUM('[18]Произв. прогр. Стоки (СВОД)'!N55)</f>
        <v>30.131666666666661</v>
      </c>
      <c r="AJ53" s="60">
        <f>SUM('[18]ПОЛНАЯ СЕБЕСТОИМОСТЬ СТОКИ 2017'!P169)</f>
        <v>0</v>
      </c>
      <c r="AK53" s="42">
        <v>0</v>
      </c>
      <c r="AL53" s="60">
        <f>SUM('[18]Произв. прогр. Стоки (СВОД)'!O55)</f>
        <v>30.131666666666661</v>
      </c>
      <c r="AM53" s="60">
        <f>SUM('[18]ПОЛНАЯ СЕБЕСТОИМОСТЬ СТОКИ 2017'!Q169)</f>
        <v>0</v>
      </c>
      <c r="AN53" s="42">
        <v>0</v>
      </c>
      <c r="AO53" s="60">
        <f>SUM('[18]Произв. прогр. Стоки (СВОД)'!P55)</f>
        <v>30.131666666666661</v>
      </c>
      <c r="AP53" s="60">
        <f>SUM('[18]ПОЛНАЯ СЕБЕСТОИМОСТЬ СТОКИ 2017'!R169)</f>
        <v>0</v>
      </c>
      <c r="AQ53" s="42">
        <v>0</v>
      </c>
      <c r="AR53" s="43">
        <f t="shared" si="80"/>
        <v>90.394999999999982</v>
      </c>
      <c r="AS53" s="43">
        <f t="shared" si="80"/>
        <v>0</v>
      </c>
      <c r="AT53" s="43">
        <f t="shared" si="80"/>
        <v>0</v>
      </c>
      <c r="AU53" s="44">
        <f t="shared" si="62"/>
        <v>-90.394999999999982</v>
      </c>
      <c r="AV53" s="44">
        <f t="shared" si="63"/>
        <v>-100</v>
      </c>
      <c r="AW53" s="43">
        <f t="shared" si="81"/>
        <v>271.18499999999995</v>
      </c>
      <c r="AX53" s="43">
        <f t="shared" si="81"/>
        <v>0</v>
      </c>
      <c r="AY53" s="43">
        <f t="shared" si="81"/>
        <v>0</v>
      </c>
      <c r="AZ53" s="44">
        <f t="shared" si="66"/>
        <v>-271.18499999999995</v>
      </c>
      <c r="BA53" s="44">
        <f t="shared" si="67"/>
        <v>-100</v>
      </c>
      <c r="BB53" s="60">
        <f>SUM('[18]Произв. прогр. Стоки (СВОД)'!S55)</f>
        <v>30.131666666666661</v>
      </c>
      <c r="BC53" s="60">
        <f>SUM('[18]ПОЛНАЯ СЕБЕСТОИМОСТЬ СТОКИ 2017'!X169)</f>
        <v>0</v>
      </c>
      <c r="BD53" s="42">
        <v>0</v>
      </c>
      <c r="BE53" s="60">
        <f>SUM('[18]Произв. прогр. Стоки (СВОД)'!T55)</f>
        <v>30.131666666666661</v>
      </c>
      <c r="BF53" s="60">
        <f>SUM('[18]ПОЛНАЯ СЕБЕСТОИМОСТЬ СТОКИ 2017'!Y169)</f>
        <v>0</v>
      </c>
      <c r="BG53" s="42">
        <v>0</v>
      </c>
      <c r="BH53" s="60">
        <f>SUM('[18]Произв. прогр. Стоки (СВОД)'!U55)</f>
        <v>30.131666666666661</v>
      </c>
      <c r="BI53" s="60">
        <f>SUM('[18]ПОЛНАЯ СЕБЕСТОИМОСТЬ СТОКИ 2017'!Z169)</f>
        <v>0</v>
      </c>
      <c r="BJ53" s="42">
        <v>0</v>
      </c>
      <c r="BK53" s="43">
        <f t="shared" si="82"/>
        <v>90.394999999999982</v>
      </c>
      <c r="BL53" s="43">
        <f t="shared" si="82"/>
        <v>0</v>
      </c>
      <c r="BM53" s="43">
        <f t="shared" si="82"/>
        <v>0</v>
      </c>
      <c r="BN53" s="44">
        <f t="shared" si="69"/>
        <v>-90.394999999999982</v>
      </c>
      <c r="BO53" s="44">
        <f t="shared" si="70"/>
        <v>-100</v>
      </c>
      <c r="BP53" s="43">
        <f t="shared" si="83"/>
        <v>361.57999999999993</v>
      </c>
      <c r="BQ53" s="43">
        <f t="shared" si="83"/>
        <v>0</v>
      </c>
      <c r="BR53" s="43">
        <f t="shared" si="83"/>
        <v>0</v>
      </c>
      <c r="BS53" s="44">
        <f t="shared" si="73"/>
        <v>-361.57999999999993</v>
      </c>
      <c r="BT53" s="44">
        <f t="shared" si="74"/>
        <v>-100</v>
      </c>
    </row>
    <row r="54" spans="1:72" ht="18.75" customHeight="1">
      <c r="A54" s="24" t="s">
        <v>68</v>
      </c>
      <c r="B54" s="51">
        <f>SUM('[18]Произв. прогр. Стоки (СВОД)'!E56)</f>
        <v>22.116666666666664</v>
      </c>
      <c r="C54" s="51">
        <f>SUM('[18]ПОЛНАЯ СЕБЕСТОИМОСТЬ СТОКИ 2017'!C170)</f>
        <v>0</v>
      </c>
      <c r="D54" s="29"/>
      <c r="E54" s="51">
        <f>SUM('[18]Произв. прогр. Стоки (СВОД)'!F56)</f>
        <v>22.116666666666664</v>
      </c>
      <c r="F54" s="51">
        <f>SUM('[18]ПОЛНАЯ СЕБЕСТОИМОСТЬ СТОКИ 2017'!D170)</f>
        <v>0</v>
      </c>
      <c r="G54" s="29"/>
      <c r="H54" s="51">
        <f>SUM('[18]Произв. прогр. Стоки (СВОД)'!G56)</f>
        <v>22.116666666666664</v>
      </c>
      <c r="I54" s="51">
        <f>SUM('[18]ПОЛНАЯ СЕБЕСТОИМОСТЬ СТОКИ 2017'!E170)</f>
        <v>0</v>
      </c>
      <c r="J54" s="29"/>
      <c r="K54" s="30">
        <f t="shared" si="77"/>
        <v>66.349999999999994</v>
      </c>
      <c r="L54" s="30">
        <f t="shared" si="77"/>
        <v>0</v>
      </c>
      <c r="M54" s="30">
        <f t="shared" si="77"/>
        <v>0</v>
      </c>
      <c r="N54" s="31">
        <f t="shared" si="52"/>
        <v>-66.349999999999994</v>
      </c>
      <c r="O54" s="31">
        <f t="shared" si="53"/>
        <v>-100</v>
      </c>
      <c r="P54" s="51">
        <f>SUM('[18]Произв. прогр. Стоки (СВОД)'!I56)</f>
        <v>22.116666666666664</v>
      </c>
      <c r="Q54" s="51">
        <f>SUM('[18]ПОЛНАЯ СЕБЕСТОИМОСТЬ СТОКИ 2017'!H170)</f>
        <v>0</v>
      </c>
      <c r="R54" s="29"/>
      <c r="S54" s="51">
        <f>SUM('[18]Произв. прогр. Стоки (СВОД)'!J56)</f>
        <v>22.116666666666664</v>
      </c>
      <c r="T54" s="51">
        <f>SUM('[18]ПОЛНАЯ СЕБЕСТОИМОСТЬ СТОКИ 2017'!I170)</f>
        <v>0</v>
      </c>
      <c r="U54" s="29">
        <v>0</v>
      </c>
      <c r="V54" s="51">
        <f>SUM('[18]Произв. прогр. Стоки (СВОД)'!K56)</f>
        <v>22.116666666666664</v>
      </c>
      <c r="W54" s="51">
        <f>SUM('[18]ПОЛНАЯ СЕБЕСТОИМОСТЬ СТОКИ 2017'!J170)</f>
        <v>0</v>
      </c>
      <c r="X54" s="29"/>
      <c r="Y54" s="30">
        <f t="shared" si="78"/>
        <v>66.349999999999994</v>
      </c>
      <c r="Z54" s="30">
        <f t="shared" si="78"/>
        <v>0</v>
      </c>
      <c r="AA54" s="30">
        <f t="shared" si="78"/>
        <v>0</v>
      </c>
      <c r="AB54" s="31">
        <f t="shared" si="55"/>
        <v>-66.349999999999994</v>
      </c>
      <c r="AC54" s="31">
        <f t="shared" si="56"/>
        <v>-100</v>
      </c>
      <c r="AD54" s="30">
        <f t="shared" si="79"/>
        <v>132.69999999999999</v>
      </c>
      <c r="AE54" s="30">
        <f t="shared" si="79"/>
        <v>0</v>
      </c>
      <c r="AF54" s="52">
        <f t="shared" si="79"/>
        <v>0</v>
      </c>
      <c r="AG54" s="31">
        <f t="shared" si="59"/>
        <v>-132.69999999999999</v>
      </c>
      <c r="AH54" s="31">
        <f t="shared" si="60"/>
        <v>-100</v>
      </c>
      <c r="AI54" s="51">
        <f>SUM('[18]Произв. прогр. Стоки (СВОД)'!N56)</f>
        <v>22.116666666666664</v>
      </c>
      <c r="AJ54" s="51">
        <f>SUM('[18]ПОЛНАЯ СЕБЕСТОИМОСТЬ СТОКИ 2017'!P170)</f>
        <v>0</v>
      </c>
      <c r="AK54" s="29"/>
      <c r="AL54" s="51">
        <f>SUM('[18]Произв. прогр. Стоки (СВОД)'!O56)</f>
        <v>22.116666666666664</v>
      </c>
      <c r="AM54" s="51">
        <f>SUM('[18]ПОЛНАЯ СЕБЕСТОИМОСТЬ СТОКИ 2017'!Q170)</f>
        <v>0</v>
      </c>
      <c r="AN54" s="29"/>
      <c r="AO54" s="51">
        <f>SUM('[18]Произв. прогр. Стоки (СВОД)'!P56)</f>
        <v>22.116666666666664</v>
      </c>
      <c r="AP54" s="51">
        <f>SUM('[18]ПОЛНАЯ СЕБЕСТОИМОСТЬ СТОКИ 2017'!R170)</f>
        <v>0</v>
      </c>
      <c r="AQ54" s="29"/>
      <c r="AR54" s="30">
        <f t="shared" si="80"/>
        <v>66.349999999999994</v>
      </c>
      <c r="AS54" s="30">
        <f t="shared" si="80"/>
        <v>0</v>
      </c>
      <c r="AT54" s="30">
        <f t="shared" si="80"/>
        <v>0</v>
      </c>
      <c r="AU54" s="31">
        <f t="shared" si="62"/>
        <v>-66.349999999999994</v>
      </c>
      <c r="AV54" s="31">
        <f t="shared" si="63"/>
        <v>-100</v>
      </c>
      <c r="AW54" s="30">
        <f t="shared" si="81"/>
        <v>199.04999999999998</v>
      </c>
      <c r="AX54" s="30">
        <f t="shared" si="81"/>
        <v>0</v>
      </c>
      <c r="AY54" s="30">
        <f t="shared" si="81"/>
        <v>0</v>
      </c>
      <c r="AZ54" s="31">
        <f t="shared" si="66"/>
        <v>-199.04999999999998</v>
      </c>
      <c r="BA54" s="31">
        <f t="shared" si="67"/>
        <v>-100</v>
      </c>
      <c r="BB54" s="51">
        <f>SUM('[18]Произв. прогр. Стоки (СВОД)'!S56)</f>
        <v>22.116666666666664</v>
      </c>
      <c r="BC54" s="51">
        <f>SUM('[18]ПОЛНАЯ СЕБЕСТОИМОСТЬ СТОКИ 2017'!X170)</f>
        <v>0</v>
      </c>
      <c r="BD54" s="29"/>
      <c r="BE54" s="51">
        <f>SUM('[18]Произв. прогр. Стоки (СВОД)'!T56)</f>
        <v>22.116666666666664</v>
      </c>
      <c r="BF54" s="51">
        <f>SUM('[18]ПОЛНАЯ СЕБЕСТОИМОСТЬ СТОКИ 2017'!Y170)</f>
        <v>0</v>
      </c>
      <c r="BG54" s="29"/>
      <c r="BH54" s="51">
        <f>SUM('[18]Произв. прогр. Стоки (СВОД)'!U56)</f>
        <v>22.116666666666664</v>
      </c>
      <c r="BI54" s="51">
        <f>SUM('[18]ПОЛНАЯ СЕБЕСТОИМОСТЬ СТОКИ 2017'!Z170)</f>
        <v>0</v>
      </c>
      <c r="BJ54" s="29"/>
      <c r="BK54" s="30">
        <f t="shared" si="82"/>
        <v>66.349999999999994</v>
      </c>
      <c r="BL54" s="30">
        <f t="shared" si="82"/>
        <v>0</v>
      </c>
      <c r="BM54" s="30">
        <f t="shared" si="82"/>
        <v>0</v>
      </c>
      <c r="BN54" s="31">
        <f t="shared" si="69"/>
        <v>-66.349999999999994</v>
      </c>
      <c r="BO54" s="31">
        <f t="shared" si="70"/>
        <v>-100</v>
      </c>
      <c r="BP54" s="30">
        <f t="shared" si="83"/>
        <v>265.39999999999998</v>
      </c>
      <c r="BQ54" s="30">
        <f t="shared" si="83"/>
        <v>0</v>
      </c>
      <c r="BR54" s="30">
        <f t="shared" si="83"/>
        <v>0</v>
      </c>
      <c r="BS54" s="31">
        <f t="shared" si="73"/>
        <v>-265.39999999999998</v>
      </c>
      <c r="BT54" s="31">
        <f t="shared" si="74"/>
        <v>-100</v>
      </c>
    </row>
    <row r="55" spans="1:72" ht="18.75" customHeight="1">
      <c r="A55" s="21" t="s">
        <v>69</v>
      </c>
      <c r="B55" s="22">
        <f>SUM(B28+B29+B31+B32+B33+B34+B36+B41+B45+B52+B54)</f>
        <v>6877.1763786613483</v>
      </c>
      <c r="C55" s="22">
        <f t="shared" ref="C55:J55" si="84">SUM(C28+C29+C31+C32+C33+C34+C36+C41+C45+C52+C54)</f>
        <v>6607.81</v>
      </c>
      <c r="D55" s="22">
        <f t="shared" si="84"/>
        <v>5765.4699999999993</v>
      </c>
      <c r="E55" s="22">
        <f t="shared" si="84"/>
        <v>6869.7482613637694</v>
      </c>
      <c r="F55" s="22">
        <f t="shared" si="84"/>
        <v>5728.56</v>
      </c>
      <c r="G55" s="22">
        <f t="shared" si="84"/>
        <v>5683.09</v>
      </c>
      <c r="H55" s="22">
        <f t="shared" si="84"/>
        <v>7316.5539671615024</v>
      </c>
      <c r="I55" s="22">
        <f t="shared" si="84"/>
        <v>6804.6799999999994</v>
      </c>
      <c r="J55" s="22">
        <f t="shared" si="84"/>
        <v>6971.119999999999</v>
      </c>
      <c r="K55" s="23">
        <f t="shared" si="77"/>
        <v>21063.478607186618</v>
      </c>
      <c r="L55" s="23">
        <f t="shared" si="77"/>
        <v>19141.05</v>
      </c>
      <c r="M55" s="23">
        <f t="shared" si="77"/>
        <v>18419.68</v>
      </c>
      <c r="N55" s="17">
        <f t="shared" si="52"/>
        <v>-1922.428607186619</v>
      </c>
      <c r="O55" s="17">
        <f t="shared" si="53"/>
        <v>-9.1268334306884533</v>
      </c>
      <c r="P55" s="22">
        <f t="shared" ref="P55:X55" si="85">SUM(P28+P29+P31+P32+P33+P34+P36+P41+P45+P52+P54)</f>
        <v>6845.7196710029457</v>
      </c>
      <c r="Q55" s="22">
        <f t="shared" si="85"/>
        <v>0</v>
      </c>
      <c r="R55" s="22">
        <f t="shared" si="85"/>
        <v>6488.3</v>
      </c>
      <c r="S55" s="22">
        <f t="shared" si="85"/>
        <v>6809.2667310467077</v>
      </c>
      <c r="T55" s="22">
        <f t="shared" si="85"/>
        <v>0</v>
      </c>
      <c r="U55" s="22">
        <f t="shared" si="85"/>
        <v>6186.81</v>
      </c>
      <c r="V55" s="22">
        <f t="shared" si="85"/>
        <v>7230.6356874556514</v>
      </c>
      <c r="W55" s="22">
        <f t="shared" si="85"/>
        <v>0</v>
      </c>
      <c r="X55" s="22">
        <f t="shared" si="85"/>
        <v>6806.6100000000006</v>
      </c>
      <c r="Y55" s="23">
        <f t="shared" si="78"/>
        <v>20885.622089505305</v>
      </c>
      <c r="Z55" s="23">
        <f t="shared" si="78"/>
        <v>0</v>
      </c>
      <c r="AA55" s="23">
        <f t="shared" si="78"/>
        <v>19481.72</v>
      </c>
      <c r="AB55" s="17">
        <f t="shared" si="55"/>
        <v>-20885.622089505305</v>
      </c>
      <c r="AC55" s="17">
        <f t="shared" si="56"/>
        <v>-100</v>
      </c>
      <c r="AD55" s="23">
        <f t="shared" si="79"/>
        <v>41949.100696691923</v>
      </c>
      <c r="AE55" s="23">
        <f t="shared" si="79"/>
        <v>19141.05</v>
      </c>
      <c r="AF55" s="62">
        <f t="shared" si="79"/>
        <v>37901.4</v>
      </c>
      <c r="AG55" s="17">
        <f t="shared" si="59"/>
        <v>-22808.050696691924</v>
      </c>
      <c r="AH55" s="17">
        <f t="shared" si="60"/>
        <v>-54.370773909082992</v>
      </c>
      <c r="AI55" s="22">
        <f t="shared" ref="AI55:AQ55" si="86">SUM(AI28+AI29+AI31+AI32+AI33+AI34+AI36+AI41+AI45+AI52+AI54)</f>
        <v>7121.9166884714614</v>
      </c>
      <c r="AJ55" s="22">
        <f t="shared" si="86"/>
        <v>0</v>
      </c>
      <c r="AK55" s="22">
        <f t="shared" si="86"/>
        <v>6942.16</v>
      </c>
      <c r="AL55" s="22">
        <f t="shared" si="86"/>
        <v>7142.1045009726586</v>
      </c>
      <c r="AM55" s="22">
        <f t="shared" si="86"/>
        <v>0</v>
      </c>
      <c r="AN55" s="22">
        <f t="shared" si="86"/>
        <v>6371.2900000000009</v>
      </c>
      <c r="AO55" s="22">
        <f t="shared" si="86"/>
        <v>7631.2834159331287</v>
      </c>
      <c r="AP55" s="22">
        <f t="shared" si="86"/>
        <v>0</v>
      </c>
      <c r="AQ55" s="22">
        <f t="shared" si="86"/>
        <v>7328.0500000000011</v>
      </c>
      <c r="AR55" s="23">
        <f t="shared" si="80"/>
        <v>21895.304605377249</v>
      </c>
      <c r="AS55" s="23">
        <f t="shared" si="80"/>
        <v>0</v>
      </c>
      <c r="AT55" s="23">
        <f t="shared" si="80"/>
        <v>20641.5</v>
      </c>
      <c r="AU55" s="17">
        <f t="shared" si="62"/>
        <v>-21895.304605377249</v>
      </c>
      <c r="AV55" s="17">
        <f t="shared" si="63"/>
        <v>-100</v>
      </c>
      <c r="AW55" s="23">
        <f t="shared" si="81"/>
        <v>63844.405302069172</v>
      </c>
      <c r="AX55" s="23">
        <f t="shared" si="81"/>
        <v>19141.05</v>
      </c>
      <c r="AY55" s="23">
        <f t="shared" si="81"/>
        <v>58542.9</v>
      </c>
      <c r="AZ55" s="17">
        <f t="shared" si="66"/>
        <v>-44703.355302069176</v>
      </c>
      <c r="BA55" s="17">
        <f t="shared" si="67"/>
        <v>-70.019221090027699</v>
      </c>
      <c r="BB55" s="22">
        <f t="shared" ref="BB55:BJ55" si="87">SUM(BB28+BB29+BB31+BB32+BB33+BB34+BB36+BB41+BB45+BB52+BB54)</f>
        <v>7215.9231101838031</v>
      </c>
      <c r="BC55" s="22">
        <f t="shared" si="87"/>
        <v>0</v>
      </c>
      <c r="BD55" s="22">
        <f t="shared" si="87"/>
        <v>6291.5999999999995</v>
      </c>
      <c r="BE55" s="22">
        <f t="shared" si="87"/>
        <v>7225.9360991479898</v>
      </c>
      <c r="BF55" s="22">
        <f t="shared" si="87"/>
        <v>0</v>
      </c>
      <c r="BG55" s="22">
        <f t="shared" si="87"/>
        <v>6499.4099999999989</v>
      </c>
      <c r="BH55" s="22">
        <f t="shared" si="87"/>
        <v>7686.937706733399</v>
      </c>
      <c r="BI55" s="22">
        <f t="shared" si="87"/>
        <v>0</v>
      </c>
      <c r="BJ55" s="22">
        <f t="shared" si="87"/>
        <v>6654.1100000000006</v>
      </c>
      <c r="BK55" s="23">
        <f t="shared" si="82"/>
        <v>22128.796916065192</v>
      </c>
      <c r="BL55" s="23">
        <f t="shared" si="82"/>
        <v>0</v>
      </c>
      <c r="BM55" s="23">
        <f t="shared" si="82"/>
        <v>19445.12</v>
      </c>
      <c r="BN55" s="17">
        <f t="shared" si="69"/>
        <v>-22128.796916065192</v>
      </c>
      <c r="BO55" s="17">
        <f t="shared" si="70"/>
        <v>-100</v>
      </c>
      <c r="BP55" s="23">
        <f>SUM(AW55+BK55)+0.01</f>
        <v>85973.212218134358</v>
      </c>
      <c r="BQ55" s="23">
        <f t="shared" si="83"/>
        <v>19141.05</v>
      </c>
      <c r="BR55" s="23">
        <f t="shared" si="83"/>
        <v>77988.02</v>
      </c>
      <c r="BS55" s="17">
        <f t="shared" si="73"/>
        <v>-66832.162218134355</v>
      </c>
      <c r="BT55" s="17">
        <f t="shared" si="74"/>
        <v>-77.736030205042667</v>
      </c>
    </row>
    <row r="56" spans="1:72" ht="18.75" customHeight="1">
      <c r="A56" s="21" t="s">
        <v>70</v>
      </c>
      <c r="B56" s="22">
        <f>SUM('[18]Произв. прогр. Стоки (СВОД)'!E58)</f>
        <v>-436.22499999999997</v>
      </c>
      <c r="C56" s="22"/>
      <c r="D56" s="22"/>
      <c r="E56" s="22">
        <f>SUM('[18]Произв. прогр. Стоки (СВОД)'!F58)</f>
        <v>-436.22499999999997</v>
      </c>
      <c r="F56" s="22"/>
      <c r="G56" s="22"/>
      <c r="H56" s="22">
        <f>SUM('[18]Произв. прогр. Стоки (СВОД)'!G58)</f>
        <v>-436.22499999999997</v>
      </c>
      <c r="I56" s="22"/>
      <c r="J56" s="22"/>
      <c r="K56" s="23">
        <f t="shared" ref="K56" si="88">SUM(B56+E56+H56)</f>
        <v>-1308.675</v>
      </c>
      <c r="L56" s="23">
        <f t="shared" ref="L56:M56" si="89">SUM(C56+F56+I56)</f>
        <v>0</v>
      </c>
      <c r="M56" s="23">
        <f t="shared" si="89"/>
        <v>0</v>
      </c>
      <c r="N56" s="17">
        <f t="shared" si="52"/>
        <v>1308.675</v>
      </c>
      <c r="O56" s="17">
        <f t="shared" si="53"/>
        <v>-100</v>
      </c>
      <c r="P56" s="22">
        <f>SUM('[18]Произв. прогр. Стоки (СВОД)'!I58)</f>
        <v>-436.22499999999997</v>
      </c>
      <c r="Q56" s="22"/>
      <c r="R56" s="22"/>
      <c r="S56" s="22">
        <f>SUM('[18]Произв. прогр. Стоки (СВОД)'!J58)</f>
        <v>-436.22499999999997</v>
      </c>
      <c r="T56" s="22"/>
      <c r="U56" s="22"/>
      <c r="V56" s="22">
        <f>SUM('[18]Произв. прогр. Стоки (СВОД)'!K58)</f>
        <v>-436.22499999999997</v>
      </c>
      <c r="W56" s="22"/>
      <c r="X56" s="22"/>
      <c r="Y56" s="23">
        <f t="shared" ref="Y56:AA56" si="90">SUM(P56+S56+V56)</f>
        <v>-1308.675</v>
      </c>
      <c r="Z56" s="23">
        <f t="shared" si="90"/>
        <v>0</v>
      </c>
      <c r="AA56" s="23">
        <f t="shared" si="90"/>
        <v>0</v>
      </c>
      <c r="AB56" s="17">
        <f t="shared" si="55"/>
        <v>1308.675</v>
      </c>
      <c r="AC56" s="17">
        <f t="shared" si="56"/>
        <v>-100</v>
      </c>
      <c r="AD56" s="23">
        <f t="shared" ref="AD56" si="91">SUM(K56+Y56)</f>
        <v>-2617.35</v>
      </c>
      <c r="AE56" s="23">
        <f t="shared" ref="AE56:AF56" si="92">SUM(L56+Z56)</f>
        <v>0</v>
      </c>
      <c r="AF56" s="62">
        <f t="shared" si="92"/>
        <v>0</v>
      </c>
      <c r="AG56" s="17">
        <f t="shared" si="59"/>
        <v>2617.35</v>
      </c>
      <c r="AH56" s="17">
        <f t="shared" si="60"/>
        <v>-100</v>
      </c>
      <c r="AI56" s="22">
        <f>SUM('[18]Произв. прогр. Стоки (СВОД)'!N58)</f>
        <v>-436.22499999999997</v>
      </c>
      <c r="AJ56" s="22"/>
      <c r="AK56" s="22"/>
      <c r="AL56" s="22">
        <f>SUM('[18]Произв. прогр. Стоки (СВОД)'!O58)</f>
        <v>-436.22499999999997</v>
      </c>
      <c r="AM56" s="22"/>
      <c r="AN56" s="22"/>
      <c r="AO56" s="22">
        <f>SUM('[18]Произв. прогр. Стоки (СВОД)'!P58)</f>
        <v>-436.22499999999997</v>
      </c>
      <c r="AP56" s="22"/>
      <c r="AQ56" s="22"/>
      <c r="AR56" s="23">
        <f t="shared" ref="AR56:AT56" si="93">SUM(AI56+AL56+AO56)</f>
        <v>-1308.675</v>
      </c>
      <c r="AS56" s="23">
        <f t="shared" si="93"/>
        <v>0</v>
      </c>
      <c r="AT56" s="23">
        <f t="shared" si="93"/>
        <v>0</v>
      </c>
      <c r="AU56" s="17">
        <f t="shared" si="62"/>
        <v>1308.675</v>
      </c>
      <c r="AV56" s="17">
        <f t="shared" si="63"/>
        <v>-100</v>
      </c>
      <c r="AW56" s="23">
        <f t="shared" ref="AW56" si="94">SUM(AD56+AR56)</f>
        <v>-3926.0249999999996</v>
      </c>
      <c r="AX56" s="23">
        <f t="shared" ref="AX56:AY56" si="95">SUM(AE56+AS56)</f>
        <v>0</v>
      </c>
      <c r="AY56" s="23">
        <f t="shared" si="95"/>
        <v>0</v>
      </c>
      <c r="AZ56" s="17">
        <f t="shared" si="66"/>
        <v>3926.0249999999996</v>
      </c>
      <c r="BA56" s="17">
        <f t="shared" si="67"/>
        <v>-100</v>
      </c>
      <c r="BB56" s="22">
        <f>SUM('[18]Произв. прогр. Стоки (СВОД)'!S58)</f>
        <v>-436.22499999999997</v>
      </c>
      <c r="BC56" s="22"/>
      <c r="BD56" s="22"/>
      <c r="BE56" s="22">
        <f>SUM('[18]Произв. прогр. Стоки (СВОД)'!T58)</f>
        <v>-436.22499999999997</v>
      </c>
      <c r="BF56" s="22"/>
      <c r="BG56" s="22"/>
      <c r="BH56" s="22">
        <f>SUM('[18]Произв. прогр. Стоки (СВОД)'!U58)</f>
        <v>-436.22499999999997</v>
      </c>
      <c r="BI56" s="22"/>
      <c r="BJ56" s="22"/>
      <c r="BK56" s="23">
        <f t="shared" ref="BK56:BM56" si="96">SUM(BB56+BE56+BH56)</f>
        <v>-1308.675</v>
      </c>
      <c r="BL56" s="23">
        <f t="shared" si="96"/>
        <v>0</v>
      </c>
      <c r="BM56" s="23">
        <f t="shared" si="96"/>
        <v>0</v>
      </c>
      <c r="BN56" s="17">
        <f t="shared" si="69"/>
        <v>1308.675</v>
      </c>
      <c r="BO56" s="17">
        <f t="shared" si="70"/>
        <v>-100</v>
      </c>
      <c r="BP56" s="23">
        <f>SUM(AW56+BK56)+0.01</f>
        <v>-5234.6899999999996</v>
      </c>
      <c r="BQ56" s="23">
        <f t="shared" ref="BQ56" si="97">SUM(AX56+BL56)</f>
        <v>0</v>
      </c>
      <c r="BR56" s="23">
        <f t="shared" ref="BR56" si="98">SUM(AY56+BM56)</f>
        <v>0</v>
      </c>
      <c r="BS56" s="17">
        <f t="shared" ref="BS56" si="99">SUM(BQ56-BP56)</f>
        <v>5234.6899999999996</v>
      </c>
      <c r="BT56" s="17">
        <f t="shared" ref="BT56" si="100">SUM(BS56/BP56*100)</f>
        <v>-100</v>
      </c>
    </row>
    <row r="57" spans="1:72" ht="18.75" customHeight="1">
      <c r="A57" s="21" t="s">
        <v>71</v>
      </c>
      <c r="B57" s="22">
        <f>SUM(B9)</f>
        <v>279.83532500000001</v>
      </c>
      <c r="C57" s="22">
        <f t="shared" ref="C57:J57" si="101">SUM(C9)</f>
        <v>257.02000000000004</v>
      </c>
      <c r="D57" s="22">
        <f t="shared" si="101"/>
        <v>271.95</v>
      </c>
      <c r="E57" s="22">
        <f t="shared" si="101"/>
        <v>280.62512500000003</v>
      </c>
      <c r="F57" s="22">
        <f t="shared" si="101"/>
        <v>271.67999999999995</v>
      </c>
      <c r="G57" s="22">
        <f t="shared" si="101"/>
        <v>268.63</v>
      </c>
      <c r="H57" s="22">
        <f t="shared" si="101"/>
        <v>281.65160000000003</v>
      </c>
      <c r="I57" s="22">
        <f t="shared" si="101"/>
        <v>261.83000000000004</v>
      </c>
      <c r="J57" s="22">
        <f t="shared" si="101"/>
        <v>268.42</v>
      </c>
      <c r="K57" s="23">
        <f t="shared" si="77"/>
        <v>842.11205000000007</v>
      </c>
      <c r="L57" s="23">
        <f t="shared" si="77"/>
        <v>790.53000000000009</v>
      </c>
      <c r="M57" s="23">
        <f t="shared" si="77"/>
        <v>809</v>
      </c>
      <c r="N57" s="17">
        <f t="shared" si="52"/>
        <v>-51.582049999999981</v>
      </c>
      <c r="O57" s="17">
        <f t="shared" si="53"/>
        <v>-6.125319071256607</v>
      </c>
      <c r="P57" s="22">
        <f t="shared" ref="P57:X57" si="102">SUM(P9)</f>
        <v>277.73444999999998</v>
      </c>
      <c r="Q57" s="22">
        <f t="shared" si="102"/>
        <v>285.02999999999997</v>
      </c>
      <c r="R57" s="22">
        <f t="shared" si="102"/>
        <v>262.69</v>
      </c>
      <c r="S57" s="22">
        <f t="shared" si="102"/>
        <v>272.48882499999996</v>
      </c>
      <c r="T57" s="22">
        <f t="shared" si="102"/>
        <v>0</v>
      </c>
      <c r="U57" s="22">
        <f t="shared" si="102"/>
        <v>252.23000000000002</v>
      </c>
      <c r="V57" s="22">
        <f t="shared" si="102"/>
        <v>262.85564999999997</v>
      </c>
      <c r="W57" s="22">
        <f t="shared" si="102"/>
        <v>0</v>
      </c>
      <c r="X57" s="22">
        <f t="shared" si="102"/>
        <v>253.79000000000002</v>
      </c>
      <c r="Y57" s="23">
        <f t="shared" si="78"/>
        <v>813.07892499999991</v>
      </c>
      <c r="Z57" s="23">
        <f t="shared" si="78"/>
        <v>285.02999999999997</v>
      </c>
      <c r="AA57" s="23">
        <f t="shared" si="78"/>
        <v>768.71</v>
      </c>
      <c r="AB57" s="17">
        <f t="shared" si="55"/>
        <v>-528.04892499999994</v>
      </c>
      <c r="AC57" s="17">
        <f t="shared" si="56"/>
        <v>-64.944362566032567</v>
      </c>
      <c r="AD57" s="23">
        <f t="shared" si="79"/>
        <v>1655.190975</v>
      </c>
      <c r="AE57" s="23">
        <f t="shared" si="79"/>
        <v>1075.56</v>
      </c>
      <c r="AF57" s="62">
        <f t="shared" si="79"/>
        <v>1577.71</v>
      </c>
      <c r="AG57" s="17">
        <f t="shared" si="59"/>
        <v>-579.63097500000003</v>
      </c>
      <c r="AH57" s="17">
        <f t="shared" si="60"/>
        <v>-35.018978701234161</v>
      </c>
      <c r="AI57" s="22">
        <f t="shared" ref="AI57:AQ57" si="103">SUM(AI9)</f>
        <v>255.37707499999999</v>
      </c>
      <c r="AJ57" s="22">
        <f t="shared" si="103"/>
        <v>0</v>
      </c>
      <c r="AK57" s="22">
        <f t="shared" si="103"/>
        <v>223.93</v>
      </c>
      <c r="AL57" s="22">
        <f t="shared" si="103"/>
        <v>264.26979999999998</v>
      </c>
      <c r="AM57" s="22">
        <f t="shared" si="103"/>
        <v>0</v>
      </c>
      <c r="AN57" s="22">
        <f t="shared" si="103"/>
        <v>245.09</v>
      </c>
      <c r="AO57" s="22">
        <f t="shared" si="103"/>
        <v>275.95735000000002</v>
      </c>
      <c r="AP57" s="22">
        <f t="shared" si="103"/>
        <v>0</v>
      </c>
      <c r="AQ57" s="22">
        <f t="shared" si="103"/>
        <v>258.13</v>
      </c>
      <c r="AR57" s="23">
        <f t="shared" si="80"/>
        <v>795.60422499999993</v>
      </c>
      <c r="AS57" s="23">
        <f t="shared" si="80"/>
        <v>0</v>
      </c>
      <c r="AT57" s="23">
        <f t="shared" si="80"/>
        <v>727.15</v>
      </c>
      <c r="AU57" s="17">
        <f t="shared" si="62"/>
        <v>-795.60422499999993</v>
      </c>
      <c r="AV57" s="17">
        <f t="shared" si="63"/>
        <v>-100</v>
      </c>
      <c r="AW57" s="23">
        <f t="shared" si="81"/>
        <v>2450.7952</v>
      </c>
      <c r="AX57" s="23">
        <f t="shared" si="81"/>
        <v>1075.56</v>
      </c>
      <c r="AY57" s="23">
        <f t="shared" si="81"/>
        <v>2304.86</v>
      </c>
      <c r="AZ57" s="17">
        <f t="shared" si="66"/>
        <v>-1375.2352000000001</v>
      </c>
      <c r="BA57" s="17">
        <f t="shared" si="67"/>
        <v>-56.11383603166842</v>
      </c>
      <c r="BB57" s="22">
        <f t="shared" ref="BB57:BJ57" si="104">SUM(BB9)</f>
        <v>281.65160000000003</v>
      </c>
      <c r="BC57" s="22">
        <f t="shared" si="104"/>
        <v>0</v>
      </c>
      <c r="BD57" s="22">
        <f t="shared" si="104"/>
        <v>247.29000000000002</v>
      </c>
      <c r="BE57" s="22">
        <f t="shared" si="104"/>
        <v>281.65160000000003</v>
      </c>
      <c r="BF57" s="22">
        <f t="shared" si="104"/>
        <v>0</v>
      </c>
      <c r="BG57" s="22">
        <f t="shared" si="104"/>
        <v>254.73</v>
      </c>
      <c r="BH57" s="22">
        <f t="shared" si="104"/>
        <v>281.65160000000003</v>
      </c>
      <c r="BI57" s="22">
        <f t="shared" si="104"/>
        <v>0</v>
      </c>
      <c r="BJ57" s="22">
        <f t="shared" si="104"/>
        <v>254.61</v>
      </c>
      <c r="BK57" s="23">
        <f t="shared" si="82"/>
        <v>844.95480000000009</v>
      </c>
      <c r="BL57" s="23">
        <f t="shared" si="82"/>
        <v>0</v>
      </c>
      <c r="BM57" s="23">
        <f t="shared" si="82"/>
        <v>756.63</v>
      </c>
      <c r="BN57" s="17">
        <f t="shared" si="69"/>
        <v>-844.95480000000009</v>
      </c>
      <c r="BO57" s="17">
        <f t="shared" si="70"/>
        <v>-100</v>
      </c>
      <c r="BP57" s="23">
        <f t="shared" si="83"/>
        <v>3295.75</v>
      </c>
      <c r="BQ57" s="23">
        <f t="shared" si="83"/>
        <v>1075.56</v>
      </c>
      <c r="BR57" s="23">
        <f t="shared" si="83"/>
        <v>3061.4900000000002</v>
      </c>
      <c r="BS57" s="17">
        <f t="shared" si="73"/>
        <v>-2220.19</v>
      </c>
      <c r="BT57" s="17">
        <f t="shared" si="74"/>
        <v>-67.365243116134423</v>
      </c>
    </row>
    <row r="58" spans="1:72" ht="18.75" customHeight="1">
      <c r="A58" s="21" t="s">
        <v>72</v>
      </c>
      <c r="B58" s="22">
        <f>SUM(B55/B57)</f>
        <v>24.575797850615707</v>
      </c>
      <c r="C58" s="22">
        <f t="shared" ref="C58:BR58" si="105">SUM(C55/C57)</f>
        <v>25.709322231732937</v>
      </c>
      <c r="D58" s="22">
        <f t="shared" si="105"/>
        <v>21.200478029049457</v>
      </c>
      <c r="E58" s="22">
        <f t="shared" si="105"/>
        <v>24.480161073830324</v>
      </c>
      <c r="F58" s="22">
        <f t="shared" si="105"/>
        <v>21.085689045936402</v>
      </c>
      <c r="G58" s="22">
        <f t="shared" si="105"/>
        <v>21.155827718423112</v>
      </c>
      <c r="H58" s="22">
        <f t="shared" si="105"/>
        <v>25.977320800455249</v>
      </c>
      <c r="I58" s="22">
        <f t="shared" si="105"/>
        <v>25.988924111064424</v>
      </c>
      <c r="J58" s="22">
        <f t="shared" si="105"/>
        <v>25.970941062513965</v>
      </c>
      <c r="K58" s="23">
        <f t="shared" si="105"/>
        <v>25.0126792594722</v>
      </c>
      <c r="L58" s="23">
        <f t="shared" si="105"/>
        <v>24.212933095518192</v>
      </c>
      <c r="M58" s="23">
        <f t="shared" si="105"/>
        <v>22.768454882571074</v>
      </c>
      <c r="N58" s="17">
        <f t="shared" si="52"/>
        <v>-0.79974616395400844</v>
      </c>
      <c r="O58" s="17">
        <f t="shared" si="53"/>
        <v>-3.1973630479875434</v>
      </c>
      <c r="P58" s="22">
        <f t="shared" si="105"/>
        <v>24.648435478576555</v>
      </c>
      <c r="Q58" s="22">
        <f t="shared" si="105"/>
        <v>0</v>
      </c>
      <c r="R58" s="22">
        <f t="shared" si="105"/>
        <v>24.699455632113899</v>
      </c>
      <c r="S58" s="22">
        <f t="shared" si="105"/>
        <v>24.989159577632986</v>
      </c>
      <c r="T58" s="22" t="e">
        <f t="shared" si="105"/>
        <v>#DIV/0!</v>
      </c>
      <c r="U58" s="22">
        <f t="shared" si="105"/>
        <v>24.528446259366451</v>
      </c>
      <c r="V58" s="22">
        <f t="shared" si="105"/>
        <v>27.508009386351986</v>
      </c>
      <c r="W58" s="22" t="e">
        <f t="shared" si="105"/>
        <v>#DIV/0!</v>
      </c>
      <c r="X58" s="22">
        <f t="shared" si="105"/>
        <v>26.819851057961305</v>
      </c>
      <c r="Y58" s="23">
        <f t="shared" si="105"/>
        <v>25.687078397100635</v>
      </c>
      <c r="Z58" s="23">
        <f t="shared" si="105"/>
        <v>0</v>
      </c>
      <c r="AA58" s="23">
        <f t="shared" si="105"/>
        <v>25.34339347738419</v>
      </c>
      <c r="AB58" s="17">
        <f t="shared" si="55"/>
        <v>-25.687078397100635</v>
      </c>
      <c r="AC58" s="17">
        <f t="shared" si="56"/>
        <v>-100</v>
      </c>
      <c r="AD58" s="23">
        <f t="shared" si="105"/>
        <v>25.343964128786965</v>
      </c>
      <c r="AE58" s="23">
        <f t="shared" si="105"/>
        <v>17.79635724645766</v>
      </c>
      <c r="AF58" s="23">
        <f t="shared" si="105"/>
        <v>24.023046060429358</v>
      </c>
      <c r="AG58" s="17">
        <f t="shared" si="59"/>
        <v>-7.5476068823293048</v>
      </c>
      <c r="AH58" s="17">
        <f t="shared" si="60"/>
        <v>-29.78068799330547</v>
      </c>
      <c r="AI58" s="22">
        <f t="shared" si="105"/>
        <v>27.887846583219975</v>
      </c>
      <c r="AJ58" s="22" t="e">
        <f t="shared" si="105"/>
        <v>#DIV/0!</v>
      </c>
      <c r="AK58" s="22">
        <f t="shared" si="105"/>
        <v>31.001473674809091</v>
      </c>
      <c r="AL58" s="22">
        <f t="shared" si="105"/>
        <v>27.025806584682243</v>
      </c>
      <c r="AM58" s="22" t="e">
        <f t="shared" si="105"/>
        <v>#DIV/0!</v>
      </c>
      <c r="AN58" s="22">
        <f t="shared" si="105"/>
        <v>25.995715859480192</v>
      </c>
      <c r="AO58" s="22">
        <f t="shared" si="105"/>
        <v>27.653850915487947</v>
      </c>
      <c r="AP58" s="22" t="e">
        <f t="shared" si="105"/>
        <v>#DIV/0!</v>
      </c>
      <c r="AQ58" s="22">
        <f t="shared" si="105"/>
        <v>28.388990043776396</v>
      </c>
      <c r="AR58" s="23">
        <f t="shared" si="105"/>
        <v>27.52034732517572</v>
      </c>
      <c r="AS58" s="23" t="e">
        <f t="shared" si="105"/>
        <v>#DIV/0!</v>
      </c>
      <c r="AT58" s="23">
        <f t="shared" si="105"/>
        <v>28.386852781406862</v>
      </c>
      <c r="AU58" s="17" t="e">
        <f t="shared" si="62"/>
        <v>#DIV/0!</v>
      </c>
      <c r="AV58" s="17" t="e">
        <f t="shared" si="63"/>
        <v>#DIV/0!</v>
      </c>
      <c r="AW58" s="23">
        <f t="shared" si="105"/>
        <v>26.050485696262655</v>
      </c>
      <c r="AX58" s="23">
        <f t="shared" si="105"/>
        <v>17.79635724645766</v>
      </c>
      <c r="AY58" s="23">
        <f t="shared" si="105"/>
        <v>25.399763976987757</v>
      </c>
      <c r="AZ58" s="17">
        <f t="shared" si="66"/>
        <v>-8.2541284498049947</v>
      </c>
      <c r="BA58" s="17">
        <f t="shared" si="67"/>
        <v>-31.685123056992282</v>
      </c>
      <c r="BB58" s="22">
        <f t="shared" si="105"/>
        <v>25.620032373981907</v>
      </c>
      <c r="BC58" s="22" t="e">
        <f t="shared" si="105"/>
        <v>#DIV/0!</v>
      </c>
      <c r="BD58" s="22">
        <f t="shared" si="105"/>
        <v>25.442193376197981</v>
      </c>
      <c r="BE58" s="22">
        <f t="shared" si="105"/>
        <v>25.655583348889156</v>
      </c>
      <c r="BF58" s="22" t="e">
        <f t="shared" si="105"/>
        <v>#DIV/0!</v>
      </c>
      <c r="BG58" s="22">
        <f t="shared" si="105"/>
        <v>25.514898127429039</v>
      </c>
      <c r="BH58" s="22">
        <f t="shared" si="105"/>
        <v>27.292363000009225</v>
      </c>
      <c r="BI58" s="22" t="e">
        <f t="shared" si="105"/>
        <v>#DIV/0!</v>
      </c>
      <c r="BJ58" s="22">
        <f t="shared" si="105"/>
        <v>26.134519461136641</v>
      </c>
      <c r="BK58" s="23">
        <f t="shared" si="105"/>
        <v>26.189326240960096</v>
      </c>
      <c r="BL58" s="23" t="e">
        <f t="shared" si="105"/>
        <v>#DIV/0!</v>
      </c>
      <c r="BM58" s="23">
        <f t="shared" si="105"/>
        <v>25.699641832864145</v>
      </c>
      <c r="BN58" s="17" t="e">
        <f t="shared" si="69"/>
        <v>#DIV/0!</v>
      </c>
      <c r="BO58" s="17" t="e">
        <f t="shared" si="70"/>
        <v>#DIV/0!</v>
      </c>
      <c r="BP58" s="23">
        <f t="shared" si="105"/>
        <v>26.086084265534204</v>
      </c>
      <c r="BQ58" s="23">
        <f t="shared" si="105"/>
        <v>17.79635724645766</v>
      </c>
      <c r="BR58" s="23">
        <f t="shared" si="105"/>
        <v>25.473877099059607</v>
      </c>
      <c r="BS58" s="17">
        <f t="shared" si="73"/>
        <v>-8.289727019076544</v>
      </c>
      <c r="BT58" s="17">
        <f t="shared" si="74"/>
        <v>-31.778349462855971</v>
      </c>
    </row>
    <row r="59" spans="1:72" ht="18.75" customHeight="1">
      <c r="A59" s="21" t="s">
        <v>73</v>
      </c>
      <c r="B59" s="22">
        <f>SUM('[18]Произв. прогр. Стоки (СВОД)'!E61)</f>
        <v>343.85881004989068</v>
      </c>
      <c r="C59" s="22">
        <f>SUM(C21-C55)</f>
        <v>-152.18000000000029</v>
      </c>
      <c r="D59" s="22">
        <f>SUM(D21-D55)</f>
        <v>837.11000000000058</v>
      </c>
      <c r="E59" s="22">
        <f>SUM('[18]Произв. прогр. Стоки (СВОД)'!F61)</f>
        <v>343.48740419460654</v>
      </c>
      <c r="F59" s="22">
        <f>SUM(F21-F55)</f>
        <v>1095.2399999999998</v>
      </c>
      <c r="G59" s="22">
        <f>SUM(G21-G55)</f>
        <v>833.47999999999956</v>
      </c>
      <c r="H59" s="22">
        <f>SUM('[18]Произв. прогр. Стоки (СВОД)'!G61)</f>
        <v>365.82768890735895</v>
      </c>
      <c r="I59" s="22">
        <f>SUM(I21-I55)</f>
        <v>-265.65999999999985</v>
      </c>
      <c r="J59" s="22">
        <f>SUM(J21-J55)</f>
        <v>-490.97999999999956</v>
      </c>
      <c r="K59" s="23">
        <f t="shared" ref="K59" si="106">SUM(B59+E59+H59)</f>
        <v>1053.1739031518562</v>
      </c>
      <c r="L59" s="23">
        <f t="shared" ref="L59:M60" si="107">SUM(C59+F59+I59)</f>
        <v>677.39999999999964</v>
      </c>
      <c r="M59" s="23">
        <f t="shared" si="107"/>
        <v>1179.6100000000006</v>
      </c>
      <c r="N59" s="17">
        <f t="shared" si="52"/>
        <v>-375.77390315185653</v>
      </c>
      <c r="O59" s="17">
        <f t="shared" si="53"/>
        <v>-35.680138107037202</v>
      </c>
      <c r="P59" s="22">
        <f>SUM('[18]Произв. прогр. Стоки (СВОД)'!I61)</f>
        <v>342.28597470760275</v>
      </c>
      <c r="Q59" s="22">
        <f>SUM(Q21-Q55)</f>
        <v>7158.2400000000007</v>
      </c>
      <c r="R59" s="22">
        <f>SUM(R21-R55)</f>
        <v>-113.48000000000047</v>
      </c>
      <c r="S59" s="22">
        <f>SUM('[18]Произв. прогр. Стоки (СВОД)'!J61)</f>
        <v>340.46332775687682</v>
      </c>
      <c r="T59" s="22">
        <f>SUM(T21-T55)</f>
        <v>0</v>
      </c>
      <c r="U59" s="22">
        <f>SUM(U21-U55)</f>
        <v>-68.019999999999527</v>
      </c>
      <c r="V59" s="22">
        <f>SUM('[18]Произв. прогр. Стоки (СВОД)'!K61)</f>
        <v>361.53177503304607</v>
      </c>
      <c r="W59" s="22">
        <f>SUM(W21-W55)</f>
        <v>0</v>
      </c>
      <c r="X59" s="22">
        <f>SUM(X21-X55)</f>
        <v>-686.22999999999956</v>
      </c>
      <c r="Y59" s="23">
        <f t="shared" ref="Y59:AA60" si="108">SUM(P59+S59+V59)</f>
        <v>1044.2810774975255</v>
      </c>
      <c r="Z59" s="23">
        <f t="shared" si="108"/>
        <v>7158.2400000000007</v>
      </c>
      <c r="AA59" s="23">
        <f t="shared" si="108"/>
        <v>-867.72999999999956</v>
      </c>
      <c r="AB59" s="17">
        <f t="shared" si="55"/>
        <v>6113.9589225024756</v>
      </c>
      <c r="AC59" s="17">
        <f t="shared" si="56"/>
        <v>585.47062225370667</v>
      </c>
      <c r="AD59" s="23">
        <f t="shared" ref="AD59:AF60" si="109">SUM(K59+Y59)</f>
        <v>2097.4549806493815</v>
      </c>
      <c r="AE59" s="23">
        <f t="shared" si="109"/>
        <v>7835.64</v>
      </c>
      <c r="AF59" s="62">
        <f t="shared" si="109"/>
        <v>311.88000000000102</v>
      </c>
      <c r="AG59" s="17">
        <f t="shared" si="59"/>
        <v>5738.1850193506189</v>
      </c>
      <c r="AH59" s="17">
        <f t="shared" si="60"/>
        <v>273.57845924178315</v>
      </c>
      <c r="AI59" s="22">
        <f>SUM('[18]Произв. прогр. Стоки (СВОД)'!N61)</f>
        <v>356.09582522426768</v>
      </c>
      <c r="AJ59" s="22">
        <f>SUM(AJ21-AJ55)</f>
        <v>0</v>
      </c>
      <c r="AK59" s="22">
        <f>SUM(AK21-AK55)</f>
        <v>-1320.1100000000006</v>
      </c>
      <c r="AL59" s="22">
        <f>SUM('[18]Произв. прогр. Стоки (СВОД)'!O61)</f>
        <v>357.10521582325123</v>
      </c>
      <c r="AM59" s="22">
        <f>SUM(AM21-AM55)</f>
        <v>0</v>
      </c>
      <c r="AN59" s="22">
        <f>SUM(AN21-AN55)</f>
        <v>-218.61000000000058</v>
      </c>
      <c r="AO59" s="22">
        <f>SUM('[18]Произв. прогр. Стоки (СВОД)'!P61)</f>
        <v>381.56416093940743</v>
      </c>
      <c r="AP59" s="22">
        <f>SUM(AP21-AP55)</f>
        <v>0</v>
      </c>
      <c r="AQ59" s="22">
        <f>SUM(AQ21-AQ55)</f>
        <v>-885.40000000000146</v>
      </c>
      <c r="AR59" s="23">
        <f t="shared" ref="AR59:AT60" si="110">SUM(AI59+AL59+AO59)</f>
        <v>1094.7652019869263</v>
      </c>
      <c r="AS59" s="23">
        <f t="shared" si="110"/>
        <v>0</v>
      </c>
      <c r="AT59" s="23">
        <f t="shared" si="110"/>
        <v>-2424.1200000000026</v>
      </c>
      <c r="AU59" s="17">
        <f t="shared" si="62"/>
        <v>-1094.7652019869263</v>
      </c>
      <c r="AV59" s="17">
        <f t="shared" si="63"/>
        <v>-100</v>
      </c>
      <c r="AW59" s="23">
        <f t="shared" ref="AW59:AY60" si="111">SUM(AD59+AR59)</f>
        <v>3192.220182636308</v>
      </c>
      <c r="AX59" s="23">
        <f t="shared" si="111"/>
        <v>7835.64</v>
      </c>
      <c r="AY59" s="23">
        <f t="shared" si="111"/>
        <v>-2112.2400000000016</v>
      </c>
      <c r="AZ59" s="17">
        <f t="shared" si="66"/>
        <v>4643.4198173636923</v>
      </c>
      <c r="BA59" s="17">
        <f t="shared" si="67"/>
        <v>145.46051186008432</v>
      </c>
      <c r="BB59" s="22">
        <f>SUM('[18]Произв. прогр. Стоки (СВОД)'!S61)</f>
        <v>360.79614618845773</v>
      </c>
      <c r="BC59" s="22">
        <f>SUM(BC21-BC55)</f>
        <v>0</v>
      </c>
      <c r="BD59" s="22">
        <f>SUM(BD21-BD55)</f>
        <v>-83.769999999999527</v>
      </c>
      <c r="BE59" s="22">
        <f>SUM('[18]Произв. прогр. Стоки (СВОД)'!T61)</f>
        <v>361.29679562373337</v>
      </c>
      <c r="BF59" s="22">
        <f>SUM(BF21-BF55)</f>
        <v>0</v>
      </c>
      <c r="BG59" s="22">
        <f>SUM(BG21-BG55)</f>
        <v>-106.69999999999891</v>
      </c>
      <c r="BH59" s="22">
        <f>SUM('[18]Произв. прогр. Стоки (СВОД)'!U61)</f>
        <v>384.34687540753288</v>
      </c>
      <c r="BI59" s="22">
        <f>SUM(BI21-BI55)</f>
        <v>0</v>
      </c>
      <c r="BJ59" s="22">
        <f>SUM(BJ21-BJ55)</f>
        <v>-298.23000000000047</v>
      </c>
      <c r="BK59" s="23">
        <f t="shared" ref="BK59:BM60" si="112">SUM(BB59+BE59+BH59)</f>
        <v>1106.4398172197241</v>
      </c>
      <c r="BL59" s="23">
        <f t="shared" si="112"/>
        <v>0</v>
      </c>
      <c r="BM59" s="23">
        <f t="shared" si="112"/>
        <v>-488.69999999999891</v>
      </c>
      <c r="BN59" s="17">
        <f t="shared" si="69"/>
        <v>-1106.4398172197241</v>
      </c>
      <c r="BO59" s="17">
        <f t="shared" si="70"/>
        <v>-100</v>
      </c>
      <c r="BP59" s="23">
        <f t="shared" ref="BP59:BR60" si="113">SUM(AW59+BK59)</f>
        <v>4298.6599998560323</v>
      </c>
      <c r="BQ59" s="23">
        <f t="shared" si="113"/>
        <v>7835.64</v>
      </c>
      <c r="BR59" s="23">
        <f t="shared" si="113"/>
        <v>-2600.9400000000005</v>
      </c>
      <c r="BS59" s="17">
        <f t="shared" si="73"/>
        <v>3536.980000143968</v>
      </c>
      <c r="BT59" s="17">
        <f t="shared" si="74"/>
        <v>82.280989895977498</v>
      </c>
    </row>
    <row r="60" spans="1:72" ht="18.75" customHeight="1">
      <c r="A60" s="21" t="s">
        <v>74</v>
      </c>
      <c r="B60" s="22">
        <f>SUM(B55+B59)</f>
        <v>7221.0351887112392</v>
      </c>
      <c r="C60" s="22">
        <f t="shared" ref="C60:J60" si="114">SUM(C55+C59)</f>
        <v>6455.63</v>
      </c>
      <c r="D60" s="22">
        <f t="shared" si="114"/>
        <v>6602.58</v>
      </c>
      <c r="E60" s="22">
        <f t="shared" si="114"/>
        <v>7213.2356655583762</v>
      </c>
      <c r="F60" s="22">
        <f t="shared" si="114"/>
        <v>6823.8</v>
      </c>
      <c r="G60" s="22">
        <f t="shared" si="114"/>
        <v>6516.57</v>
      </c>
      <c r="H60" s="22">
        <f t="shared" si="114"/>
        <v>7682.381656068861</v>
      </c>
      <c r="I60" s="22">
        <f t="shared" si="114"/>
        <v>6539.0199999999995</v>
      </c>
      <c r="J60" s="22">
        <f t="shared" si="114"/>
        <v>6480.1399999999994</v>
      </c>
      <c r="K60" s="23">
        <f t="shared" ref="K60" si="115">SUM(B60+E60+H60)</f>
        <v>22116.652510338477</v>
      </c>
      <c r="L60" s="23">
        <f t="shared" si="107"/>
        <v>19818.45</v>
      </c>
      <c r="M60" s="23">
        <f t="shared" si="107"/>
        <v>19599.29</v>
      </c>
      <c r="N60" s="17">
        <f t="shared" si="52"/>
        <v>-2298.2025103384767</v>
      </c>
      <c r="O60" s="17">
        <f t="shared" si="53"/>
        <v>-10.391276479404725</v>
      </c>
      <c r="P60" s="22">
        <f t="shared" ref="P60:X60" si="116">SUM(P55+P59)</f>
        <v>7188.0056457105484</v>
      </c>
      <c r="Q60" s="22">
        <f t="shared" si="116"/>
        <v>7158.2400000000007</v>
      </c>
      <c r="R60" s="22">
        <f t="shared" si="116"/>
        <v>6374.82</v>
      </c>
      <c r="S60" s="22">
        <f t="shared" si="116"/>
        <v>7149.7300588035841</v>
      </c>
      <c r="T60" s="22">
        <f t="shared" si="116"/>
        <v>0</v>
      </c>
      <c r="U60" s="22">
        <f t="shared" si="116"/>
        <v>6118.7900000000009</v>
      </c>
      <c r="V60" s="22">
        <f t="shared" si="116"/>
        <v>7592.1674624886973</v>
      </c>
      <c r="W60" s="22">
        <f t="shared" si="116"/>
        <v>0</v>
      </c>
      <c r="X60" s="22">
        <f t="shared" si="116"/>
        <v>6120.380000000001</v>
      </c>
      <c r="Y60" s="23">
        <f t="shared" si="108"/>
        <v>21929.903167002831</v>
      </c>
      <c r="Z60" s="23">
        <f t="shared" si="108"/>
        <v>7158.2400000000007</v>
      </c>
      <c r="AA60" s="23">
        <f t="shared" si="108"/>
        <v>18613.990000000002</v>
      </c>
      <c r="AB60" s="17">
        <f t="shared" si="55"/>
        <v>-14771.663167002829</v>
      </c>
      <c r="AC60" s="17">
        <f t="shared" si="56"/>
        <v>-67.358542600540261</v>
      </c>
      <c r="AD60" s="23">
        <f t="shared" si="109"/>
        <v>44046.555677341312</v>
      </c>
      <c r="AE60" s="23">
        <f t="shared" si="109"/>
        <v>26976.690000000002</v>
      </c>
      <c r="AF60" s="62">
        <f t="shared" si="109"/>
        <v>38213.279999999999</v>
      </c>
      <c r="AG60" s="17">
        <f t="shared" si="59"/>
        <v>-17069.865677341309</v>
      </c>
      <c r="AH60" s="17">
        <f t="shared" si="60"/>
        <v>-38.754144143267233</v>
      </c>
      <c r="AI60" s="22">
        <f t="shared" ref="AI60:AQ60" si="117">SUM(AI55+AI59)</f>
        <v>7478.0125136957295</v>
      </c>
      <c r="AJ60" s="22">
        <f t="shared" si="117"/>
        <v>0</v>
      </c>
      <c r="AK60" s="22">
        <f t="shared" si="117"/>
        <v>5622.0499999999993</v>
      </c>
      <c r="AL60" s="22">
        <f t="shared" si="117"/>
        <v>7499.20971679591</v>
      </c>
      <c r="AM60" s="22">
        <f t="shared" si="117"/>
        <v>0</v>
      </c>
      <c r="AN60" s="22">
        <f t="shared" si="117"/>
        <v>6152.68</v>
      </c>
      <c r="AO60" s="22">
        <f t="shared" si="117"/>
        <v>8012.8475768725366</v>
      </c>
      <c r="AP60" s="22">
        <f t="shared" si="117"/>
        <v>0</v>
      </c>
      <c r="AQ60" s="22">
        <f t="shared" si="117"/>
        <v>6442.65</v>
      </c>
      <c r="AR60" s="23">
        <f t="shared" si="110"/>
        <v>22990.069807364176</v>
      </c>
      <c r="AS60" s="23">
        <f t="shared" si="110"/>
        <v>0</v>
      </c>
      <c r="AT60" s="23">
        <f t="shared" si="110"/>
        <v>18217.379999999997</v>
      </c>
      <c r="AU60" s="17">
        <f t="shared" si="62"/>
        <v>-22990.069807364176</v>
      </c>
      <c r="AV60" s="17">
        <f t="shared" si="63"/>
        <v>-100</v>
      </c>
      <c r="AW60" s="23">
        <f t="shared" si="111"/>
        <v>67036.625484705495</v>
      </c>
      <c r="AX60" s="23">
        <f t="shared" si="111"/>
        <v>26976.690000000002</v>
      </c>
      <c r="AY60" s="23">
        <f t="shared" si="111"/>
        <v>56430.659999999996</v>
      </c>
      <c r="AZ60" s="17">
        <f t="shared" si="66"/>
        <v>-40059.935484705493</v>
      </c>
      <c r="BA60" s="17">
        <f t="shared" si="67"/>
        <v>-59.758281678192802</v>
      </c>
      <c r="BB60" s="22">
        <f t="shared" ref="BB60:BJ60" si="118">SUM(BB55+BB59)</f>
        <v>7576.719256372261</v>
      </c>
      <c r="BC60" s="22">
        <f t="shared" si="118"/>
        <v>0</v>
      </c>
      <c r="BD60" s="22">
        <f t="shared" si="118"/>
        <v>6207.83</v>
      </c>
      <c r="BE60" s="22">
        <f t="shared" si="118"/>
        <v>7587.2328947717233</v>
      </c>
      <c r="BF60" s="22">
        <f t="shared" si="118"/>
        <v>0</v>
      </c>
      <c r="BG60" s="22">
        <f t="shared" si="118"/>
        <v>6392.71</v>
      </c>
      <c r="BH60" s="22">
        <f t="shared" si="118"/>
        <v>8071.2845821409319</v>
      </c>
      <c r="BI60" s="22">
        <f t="shared" si="118"/>
        <v>0</v>
      </c>
      <c r="BJ60" s="22">
        <f t="shared" si="118"/>
        <v>6355.88</v>
      </c>
      <c r="BK60" s="23">
        <f t="shared" si="112"/>
        <v>23235.236733284917</v>
      </c>
      <c r="BL60" s="23">
        <f t="shared" si="112"/>
        <v>0</v>
      </c>
      <c r="BM60" s="23">
        <f t="shared" si="112"/>
        <v>18956.420000000002</v>
      </c>
      <c r="BN60" s="17">
        <f t="shared" si="69"/>
        <v>-23235.236733284917</v>
      </c>
      <c r="BO60" s="17">
        <f t="shared" si="70"/>
        <v>-100</v>
      </c>
      <c r="BP60" s="23">
        <f>SUM(AW60+BK60)+0.01</f>
        <v>90271.872217990414</v>
      </c>
      <c r="BQ60" s="23">
        <f t="shared" si="113"/>
        <v>26976.690000000002</v>
      </c>
      <c r="BR60" s="23">
        <f t="shared" si="113"/>
        <v>75387.08</v>
      </c>
      <c r="BS60" s="17">
        <f t="shared" si="73"/>
        <v>-63295.182217990412</v>
      </c>
      <c r="BT60" s="17">
        <f t="shared" si="74"/>
        <v>-70.11617313657112</v>
      </c>
    </row>
    <row r="61" spans="1:72" ht="18.75" hidden="1" customHeight="1">
      <c r="A61" s="21" t="s">
        <v>75</v>
      </c>
      <c r="B61" s="22">
        <f>SUM('[20]Произв. прогр. Стоки (СВОД)'!O62)</f>
        <v>0</v>
      </c>
      <c r="C61" s="63">
        <f>SUM(C60/C57)</f>
        <v>25.117228231266047</v>
      </c>
      <c r="D61" s="63">
        <f>SUM(D60/D57)</f>
        <v>24.278654164368451</v>
      </c>
      <c r="E61" s="22">
        <f>SUM('[20]Произв. прогр. Стоки (СВОД)'!P62)</f>
        <v>0</v>
      </c>
      <c r="F61" s="63"/>
      <c r="G61" s="63"/>
      <c r="H61" s="22">
        <f>SUM('[20]Произв. прогр. Стоки (СВОД)'!Q62)</f>
        <v>0</v>
      </c>
      <c r="I61" s="63"/>
      <c r="J61" s="63"/>
      <c r="K61" s="23"/>
      <c r="L61" s="23">
        <f t="shared" ref="L61" si="119">SUM(I61+J61+K61)</f>
        <v>0</v>
      </c>
      <c r="M61" s="23">
        <f t="shared" ref="M61" si="120">SUM(H61+L61)</f>
        <v>0</v>
      </c>
      <c r="N61" s="17">
        <f t="shared" si="52"/>
        <v>0</v>
      </c>
      <c r="O61" s="17" t="e">
        <f t="shared" si="53"/>
        <v>#DIV/0!</v>
      </c>
      <c r="P61" s="22">
        <f>SUM('[20]Произв. прогр. Стоки (СВОД)'!S62)</f>
        <v>0</v>
      </c>
      <c r="Q61" s="63"/>
      <c r="R61" s="63"/>
      <c r="S61" s="22">
        <f>SUM('[20]Произв. прогр. Стоки (СВОД)'!T62)</f>
        <v>0</v>
      </c>
      <c r="T61" s="63">
        <f t="shared" ref="T61" si="121">SUM(M61+S61)</f>
        <v>0</v>
      </c>
      <c r="U61" s="63"/>
      <c r="V61" s="22">
        <f>SUM('[20]Произв. прогр. Стоки (СВОД)'!U62)</f>
        <v>0</v>
      </c>
      <c r="W61" s="63"/>
      <c r="X61" s="63">
        <f t="shared" ref="X61" si="122">SUM(U61+V61+W61)</f>
        <v>0</v>
      </c>
      <c r="Y61" s="23"/>
      <c r="Z61" s="23">
        <f t="shared" ref="Z61" si="123">SUM(W61+X61+Y61)</f>
        <v>0</v>
      </c>
      <c r="AA61" s="23">
        <f t="shared" ref="AA61" si="124">SUM(V61+Z61)</f>
        <v>0</v>
      </c>
      <c r="AB61" s="17">
        <f t="shared" si="55"/>
        <v>0</v>
      </c>
      <c r="AC61" s="17" t="e">
        <f t="shared" si="56"/>
        <v>#DIV/0!</v>
      </c>
      <c r="AD61" s="64"/>
      <c r="AE61" s="64"/>
      <c r="AF61" s="64"/>
      <c r="AG61" s="17">
        <f t="shared" si="59"/>
        <v>0</v>
      </c>
      <c r="AH61" s="17" t="e">
        <f t="shared" si="60"/>
        <v>#DIV/0!</v>
      </c>
      <c r="AI61" s="22">
        <f>SUM('[20]Произв. прогр. Стоки (СВОД)'!X62)</f>
        <v>0</v>
      </c>
      <c r="AJ61" s="63"/>
      <c r="AK61" s="63"/>
      <c r="AL61" s="22">
        <f>SUM('[20]Произв. прогр. Стоки (СВОД)'!Y62)</f>
        <v>0</v>
      </c>
      <c r="AM61" s="63"/>
      <c r="AN61" s="63"/>
      <c r="AO61" s="22">
        <f>SUM('[20]Произв. прогр. Стоки (СВОД)'!Z62)</f>
        <v>0</v>
      </c>
      <c r="AP61" s="63"/>
      <c r="AQ61" s="63"/>
      <c r="AR61" s="23"/>
      <c r="AS61" s="23">
        <f t="shared" ref="AS61" si="125">SUM(AP61+AQ61+AR61)</f>
        <v>0</v>
      </c>
      <c r="AT61" s="23">
        <f t="shared" ref="AT61" si="126">SUM(AO61+AS61)</f>
        <v>0</v>
      </c>
      <c r="AU61" s="17">
        <f t="shared" si="62"/>
        <v>0</v>
      </c>
      <c r="AV61" s="17" t="e">
        <f t="shared" si="63"/>
        <v>#DIV/0!</v>
      </c>
      <c r="AW61" s="65"/>
      <c r="AX61" s="65"/>
      <c r="AY61" s="65"/>
      <c r="AZ61" s="17">
        <f t="shared" si="66"/>
        <v>0</v>
      </c>
      <c r="BA61" s="17" t="e">
        <f t="shared" si="67"/>
        <v>#DIV/0!</v>
      </c>
      <c r="BB61" s="22">
        <f>SUM('[20]Произв. прогр. Стоки (СВОД)'!AC62)</f>
        <v>0</v>
      </c>
      <c r="BC61" s="63"/>
      <c r="BD61" s="63"/>
      <c r="BE61" s="22">
        <f>SUM('[20]Произв. прогр. Стоки (СВОД)'!AD62)</f>
        <v>0</v>
      </c>
      <c r="BF61" s="63"/>
      <c r="BG61" s="63"/>
      <c r="BH61" s="22">
        <f>SUM('[20]Произв. прогр. Стоки (СВОД)'!AE62)</f>
        <v>0</v>
      </c>
      <c r="BI61" s="63"/>
      <c r="BJ61" s="63"/>
      <c r="BK61" s="23"/>
      <c r="BL61" s="23">
        <f t="shared" ref="BL61" si="127">SUM(BI61+BJ61+BK61)</f>
        <v>0</v>
      </c>
      <c r="BM61" s="23">
        <f t="shared" ref="BM61" si="128">SUM(BH61+BL61)</f>
        <v>0</v>
      </c>
      <c r="BN61" s="17">
        <f t="shared" si="69"/>
        <v>0</v>
      </c>
      <c r="BO61" s="17" t="e">
        <f t="shared" si="70"/>
        <v>#DIV/0!</v>
      </c>
      <c r="BP61" s="65"/>
      <c r="BQ61" s="65"/>
      <c r="BR61" s="65"/>
      <c r="BS61" s="17">
        <f t="shared" si="73"/>
        <v>0</v>
      </c>
      <c r="BT61" s="17" t="e">
        <f t="shared" si="74"/>
        <v>#DIV/0!</v>
      </c>
    </row>
    <row r="62" spans="1:72" ht="18.75" customHeight="1">
      <c r="A62" s="21" t="s">
        <v>75</v>
      </c>
      <c r="B62" s="22">
        <f t="shared" ref="B62:BR62" si="129">SUM(B60/B57)</f>
        <v>25.804587711402192</v>
      </c>
      <c r="C62" s="22">
        <f t="shared" si="129"/>
        <v>25.117228231266047</v>
      </c>
      <c r="D62" s="22">
        <f t="shared" si="129"/>
        <v>24.278654164368451</v>
      </c>
      <c r="E62" s="22">
        <f t="shared" si="129"/>
        <v>25.704169095901072</v>
      </c>
      <c r="F62" s="22">
        <f t="shared" si="129"/>
        <v>25.11704946996467</v>
      </c>
      <c r="G62" s="22">
        <f t="shared" si="129"/>
        <v>24.25853404310762</v>
      </c>
      <c r="H62" s="22">
        <f t="shared" si="129"/>
        <v>27.276186806923377</v>
      </c>
      <c r="I62" s="22">
        <f t="shared" si="129"/>
        <v>24.974296299125381</v>
      </c>
      <c r="J62" s="22">
        <f t="shared" si="129"/>
        <v>24.141792712912597</v>
      </c>
      <c r="K62" s="23">
        <f t="shared" si="129"/>
        <v>26.263313190137197</v>
      </c>
      <c r="L62" s="23">
        <f t="shared" si="129"/>
        <v>25.069826572046601</v>
      </c>
      <c r="M62" s="23">
        <f t="shared" si="129"/>
        <v>24.226563658838074</v>
      </c>
      <c r="N62" s="17">
        <f t="shared" si="52"/>
        <v>-1.1934866180905956</v>
      </c>
      <c r="O62" s="17">
        <f t="shared" si="53"/>
        <v>-4.5443109536491839</v>
      </c>
      <c r="P62" s="22">
        <f t="shared" si="129"/>
        <v>25.880857220667256</v>
      </c>
      <c r="Q62" s="22">
        <f t="shared" si="129"/>
        <v>25.113988001263031</v>
      </c>
      <c r="R62" s="22">
        <f t="shared" si="129"/>
        <v>24.26746355019224</v>
      </c>
      <c r="S62" s="22">
        <f t="shared" si="129"/>
        <v>26.2386175242364</v>
      </c>
      <c r="T62" s="22" t="e">
        <f t="shared" si="129"/>
        <v>#DIV/0!</v>
      </c>
      <c r="U62" s="22">
        <f t="shared" si="129"/>
        <v>24.258771755937044</v>
      </c>
      <c r="V62" s="22">
        <f t="shared" si="129"/>
        <v>28.883409820137775</v>
      </c>
      <c r="W62" s="22" t="e">
        <f t="shared" si="129"/>
        <v>#DIV/0!</v>
      </c>
      <c r="X62" s="22">
        <f t="shared" si="129"/>
        <v>24.115922613184132</v>
      </c>
      <c r="Y62" s="23">
        <f t="shared" si="129"/>
        <v>26.971432283775936</v>
      </c>
      <c r="Z62" s="23">
        <f t="shared" si="129"/>
        <v>25.113988001263031</v>
      </c>
      <c r="AA62" s="23">
        <f t="shared" si="129"/>
        <v>24.214580270843364</v>
      </c>
      <c r="AB62" s="17">
        <f t="shared" si="55"/>
        <v>-1.8574442825129047</v>
      </c>
      <c r="AC62" s="17">
        <f t="shared" si="56"/>
        <v>-6.8867098453284923</v>
      </c>
      <c r="AD62" s="23">
        <f t="shared" si="129"/>
        <v>26.611162302489785</v>
      </c>
      <c r="AE62" s="23">
        <f t="shared" si="129"/>
        <v>25.081529621778426</v>
      </c>
      <c r="AF62" s="23">
        <f t="shared" si="129"/>
        <v>24.220724974805254</v>
      </c>
      <c r="AG62" s="17">
        <f t="shared" si="59"/>
        <v>-1.5296326807113587</v>
      </c>
      <c r="AH62" s="17">
        <f t="shared" si="60"/>
        <v>-5.7480866988220347</v>
      </c>
      <c r="AI62" s="22">
        <f t="shared" si="129"/>
        <v>29.282238876358537</v>
      </c>
      <c r="AJ62" s="22" t="e">
        <f t="shared" si="129"/>
        <v>#DIV/0!</v>
      </c>
      <c r="AK62" s="22">
        <f t="shared" si="129"/>
        <v>25.106283213504216</v>
      </c>
      <c r="AL62" s="22">
        <f t="shared" si="129"/>
        <v>28.377096879007404</v>
      </c>
      <c r="AM62" s="22" t="e">
        <f t="shared" si="129"/>
        <v>#DIV/0!</v>
      </c>
      <c r="AN62" s="22">
        <f t="shared" si="129"/>
        <v>25.103757803255949</v>
      </c>
      <c r="AO62" s="22">
        <f t="shared" si="129"/>
        <v>29.036543425542156</v>
      </c>
      <c r="AP62" s="22" t="e">
        <f t="shared" si="129"/>
        <v>#DIV/0!</v>
      </c>
      <c r="AQ62" s="22">
        <f t="shared" si="129"/>
        <v>24.958935420137138</v>
      </c>
      <c r="AR62" s="23">
        <f t="shared" si="129"/>
        <v>28.89636465588676</v>
      </c>
      <c r="AS62" s="23" t="e">
        <f t="shared" si="129"/>
        <v>#DIV/0!</v>
      </c>
      <c r="AT62" s="23">
        <f t="shared" si="129"/>
        <v>25.053125214880009</v>
      </c>
      <c r="AU62" s="17" t="e">
        <f t="shared" si="62"/>
        <v>#DIV/0!</v>
      </c>
      <c r="AV62" s="17" t="e">
        <f t="shared" si="63"/>
        <v>#DIV/0!</v>
      </c>
      <c r="AW62" s="23">
        <f t="shared" si="129"/>
        <v>27.353009947426653</v>
      </c>
      <c r="AX62" s="23">
        <f t="shared" si="129"/>
        <v>25.081529621778426</v>
      </c>
      <c r="AY62" s="23">
        <f t="shared" si="129"/>
        <v>24.483335213418599</v>
      </c>
      <c r="AZ62" s="17">
        <f t="shared" si="66"/>
        <v>-2.271480325648227</v>
      </c>
      <c r="BA62" s="17">
        <f t="shared" si="67"/>
        <v>-8.304315795644003</v>
      </c>
      <c r="BB62" s="22">
        <f t="shared" si="129"/>
        <v>26.901033959587874</v>
      </c>
      <c r="BC62" s="22" t="e">
        <f t="shared" si="129"/>
        <v>#DIV/0!</v>
      </c>
      <c r="BD62" s="22">
        <f t="shared" si="129"/>
        <v>25.103441303732456</v>
      </c>
      <c r="BE62" s="22">
        <f t="shared" si="129"/>
        <v>26.938362483194567</v>
      </c>
      <c r="BF62" s="22" t="e">
        <f t="shared" si="129"/>
        <v>#DIV/0!</v>
      </c>
      <c r="BG62" s="22">
        <f t="shared" si="129"/>
        <v>25.096023240293647</v>
      </c>
      <c r="BH62" s="22">
        <f t="shared" si="129"/>
        <v>28.656981114756427</v>
      </c>
      <c r="BI62" s="22" t="e">
        <f t="shared" si="129"/>
        <v>#DIV/0!</v>
      </c>
      <c r="BJ62" s="22">
        <f t="shared" si="129"/>
        <v>24.963198617493422</v>
      </c>
      <c r="BK62" s="23">
        <f t="shared" si="129"/>
        <v>27.498792519179624</v>
      </c>
      <c r="BL62" s="23" t="e">
        <f t="shared" si="129"/>
        <v>#DIV/0!</v>
      </c>
      <c r="BM62" s="23">
        <f t="shared" si="129"/>
        <v>25.053751503376819</v>
      </c>
      <c r="BN62" s="17" t="e">
        <f t="shared" si="69"/>
        <v>#DIV/0!</v>
      </c>
      <c r="BO62" s="17" t="e">
        <f t="shared" si="70"/>
        <v>#DIV/0!</v>
      </c>
      <c r="BP62" s="23">
        <f t="shared" si="129"/>
        <v>27.39038829340527</v>
      </c>
      <c r="BQ62" s="23">
        <f t="shared" si="129"/>
        <v>25.081529621778426</v>
      </c>
      <c r="BR62" s="23">
        <f t="shared" si="129"/>
        <v>24.624310384812624</v>
      </c>
      <c r="BS62" s="17">
        <f t="shared" si="73"/>
        <v>-2.3088586716268438</v>
      </c>
      <c r="BT62" s="17">
        <f t="shared" si="74"/>
        <v>-8.4294484871641746</v>
      </c>
    </row>
    <row r="63" spans="1:72" ht="18.75" customHeight="1">
      <c r="A63" s="21" t="s">
        <v>76</v>
      </c>
      <c r="B63" s="22">
        <f>SUM('[18]Произв. прогр. Стоки (СВОД)'!E65)</f>
        <v>0</v>
      </c>
      <c r="C63" s="66"/>
      <c r="D63" s="66"/>
      <c r="E63" s="22">
        <f>SUM('[18]Произв. прогр. Стоки (СВОД)'!F65)</f>
        <v>0</v>
      </c>
      <c r="F63" s="66"/>
      <c r="G63" s="66"/>
      <c r="H63" s="22">
        <f>SUM('[18]Произв. прогр. Стоки (СВОД)'!G65)</f>
        <v>0</v>
      </c>
      <c r="I63" s="66"/>
      <c r="J63" s="66"/>
      <c r="K63" s="23">
        <f t="shared" ref="K63:M64" si="130">SUM(B63+E63+H63)</f>
        <v>0</v>
      </c>
      <c r="L63" s="23">
        <f t="shared" si="130"/>
        <v>0</v>
      </c>
      <c r="M63" s="23">
        <f t="shared" si="130"/>
        <v>0</v>
      </c>
      <c r="N63" s="17">
        <f t="shared" si="52"/>
        <v>0</v>
      </c>
      <c r="O63" s="17" t="e">
        <f t="shared" si="53"/>
        <v>#DIV/0!</v>
      </c>
      <c r="P63" s="22">
        <f>SUM('[18]Произв. прогр. Стоки (СВОД)'!I65)</f>
        <v>0</v>
      </c>
      <c r="Q63" s="66"/>
      <c r="R63" s="66"/>
      <c r="S63" s="22">
        <f>SUM('[18]Произв. прогр. Стоки (СВОД)'!J65)</f>
        <v>0</v>
      </c>
      <c r="T63" s="66"/>
      <c r="U63" s="66"/>
      <c r="V63" s="22">
        <f>SUM('[18]Произв. прогр. Стоки (СВОД)'!K65)</f>
        <v>0</v>
      </c>
      <c r="W63" s="66"/>
      <c r="X63" s="66"/>
      <c r="Y63" s="23">
        <f t="shared" ref="Y63:AA64" si="131">SUM(P63+S63+V63)</f>
        <v>0</v>
      </c>
      <c r="Z63" s="23">
        <f t="shared" si="131"/>
        <v>0</v>
      </c>
      <c r="AA63" s="23">
        <f t="shared" si="131"/>
        <v>0</v>
      </c>
      <c r="AB63" s="17">
        <f t="shared" si="55"/>
        <v>0</v>
      </c>
      <c r="AC63" s="17" t="e">
        <f t="shared" si="56"/>
        <v>#DIV/0!</v>
      </c>
      <c r="AD63" s="23">
        <f t="shared" ref="AD63:AF64" si="132">SUM(K63+Y63)</f>
        <v>0</v>
      </c>
      <c r="AE63" s="23">
        <f t="shared" si="132"/>
        <v>0</v>
      </c>
      <c r="AF63" s="62">
        <f t="shared" si="132"/>
        <v>0</v>
      </c>
      <c r="AG63" s="17">
        <f t="shared" si="59"/>
        <v>0</v>
      </c>
      <c r="AH63" s="17" t="e">
        <f t="shared" si="60"/>
        <v>#DIV/0!</v>
      </c>
      <c r="AI63" s="22">
        <f>SUM('[18]Произв. прогр. Стоки (СВОД)'!N65)</f>
        <v>0</v>
      </c>
      <c r="AJ63" s="66"/>
      <c r="AK63" s="66"/>
      <c r="AL63" s="22">
        <f>SUM('[18]Произв. прогр. Стоки (СВОД)'!O65)</f>
        <v>0</v>
      </c>
      <c r="AM63" s="66"/>
      <c r="AN63" s="66"/>
      <c r="AO63" s="22">
        <f>SUM('[18]Произв. прогр. Стоки (СВОД)'!P65)</f>
        <v>0</v>
      </c>
      <c r="AP63" s="66"/>
      <c r="AQ63" s="66"/>
      <c r="AR63" s="23">
        <f t="shared" ref="AR63:AT64" si="133">SUM(AI63+AL63+AO63)</f>
        <v>0</v>
      </c>
      <c r="AS63" s="23">
        <f t="shared" si="133"/>
        <v>0</v>
      </c>
      <c r="AT63" s="23">
        <f t="shared" si="133"/>
        <v>0</v>
      </c>
      <c r="AU63" s="17">
        <f t="shared" si="62"/>
        <v>0</v>
      </c>
      <c r="AV63" s="17" t="e">
        <f t="shared" si="63"/>
        <v>#DIV/0!</v>
      </c>
      <c r="AW63" s="23">
        <f t="shared" ref="AW63:AY64" si="134">SUM(AD63+AR63)</f>
        <v>0</v>
      </c>
      <c r="AX63" s="23">
        <f t="shared" si="134"/>
        <v>0</v>
      </c>
      <c r="AY63" s="23">
        <f t="shared" si="134"/>
        <v>0</v>
      </c>
      <c r="AZ63" s="17">
        <f t="shared" si="66"/>
        <v>0</v>
      </c>
      <c r="BA63" s="17" t="e">
        <f t="shared" si="67"/>
        <v>#DIV/0!</v>
      </c>
      <c r="BB63" s="22">
        <f>SUM('[18]Произв. прогр. Стоки (СВОД)'!S65)</f>
        <v>0</v>
      </c>
      <c r="BC63" s="66"/>
      <c r="BD63" s="66"/>
      <c r="BE63" s="22">
        <f>SUM('[18]Произв. прогр. Стоки (СВОД)'!T65)</f>
        <v>0</v>
      </c>
      <c r="BF63" s="66"/>
      <c r="BG63" s="66"/>
      <c r="BH63" s="22">
        <f>SUM('[18]Произв. прогр. Стоки (СВОД)'!U65)</f>
        <v>0</v>
      </c>
      <c r="BI63" s="63"/>
      <c r="BJ63" s="66"/>
      <c r="BK63" s="23">
        <f t="shared" ref="BK63:BM64" si="135">SUM(BB63+BE63+BH63)</f>
        <v>0</v>
      </c>
      <c r="BL63" s="23">
        <f t="shared" si="135"/>
        <v>0</v>
      </c>
      <c r="BM63" s="23">
        <f t="shared" si="135"/>
        <v>0</v>
      </c>
      <c r="BN63" s="17">
        <f t="shared" si="69"/>
        <v>0</v>
      </c>
      <c r="BO63" s="17" t="e">
        <f t="shared" si="70"/>
        <v>#DIV/0!</v>
      </c>
      <c r="BP63" s="23">
        <f t="shared" ref="BP63:BR64" si="136">SUM(AW63+BK63)</f>
        <v>0</v>
      </c>
      <c r="BQ63" s="23">
        <f t="shared" si="136"/>
        <v>0</v>
      </c>
      <c r="BR63" s="23">
        <f t="shared" si="136"/>
        <v>0</v>
      </c>
      <c r="BS63" s="17">
        <f t="shared" si="73"/>
        <v>0</v>
      </c>
      <c r="BT63" s="17" t="e">
        <f t="shared" si="74"/>
        <v>#DIV/0!</v>
      </c>
    </row>
    <row r="64" spans="1:72" ht="18.75" customHeight="1">
      <c r="A64" s="21" t="s">
        <v>77</v>
      </c>
      <c r="B64" s="22">
        <f>SUM(B60+B56+B63)</f>
        <v>6784.8101887112389</v>
      </c>
      <c r="C64" s="22">
        <f t="shared" ref="C64:J64" si="137">SUM(C60+C56+C63)</f>
        <v>6455.63</v>
      </c>
      <c r="D64" s="22">
        <f t="shared" si="137"/>
        <v>6602.58</v>
      </c>
      <c r="E64" s="22">
        <f t="shared" si="137"/>
        <v>6777.0106655583759</v>
      </c>
      <c r="F64" s="22">
        <f t="shared" si="137"/>
        <v>6823.8</v>
      </c>
      <c r="G64" s="22">
        <f t="shared" si="137"/>
        <v>6516.57</v>
      </c>
      <c r="H64" s="22">
        <f t="shared" si="137"/>
        <v>7246.1566560688607</v>
      </c>
      <c r="I64" s="22">
        <f t="shared" si="137"/>
        <v>6539.0199999999995</v>
      </c>
      <c r="J64" s="22">
        <f t="shared" si="137"/>
        <v>6480.1399999999994</v>
      </c>
      <c r="K64" s="23">
        <f t="shared" si="130"/>
        <v>20807.977510338475</v>
      </c>
      <c r="L64" s="23">
        <f t="shared" si="130"/>
        <v>19818.45</v>
      </c>
      <c r="M64" s="23">
        <f t="shared" si="130"/>
        <v>19599.29</v>
      </c>
      <c r="N64" s="17">
        <f t="shared" si="52"/>
        <v>-989.5275103384738</v>
      </c>
      <c r="O64" s="17">
        <f t="shared" si="53"/>
        <v>-4.7555198954190798</v>
      </c>
      <c r="P64" s="22">
        <f t="shared" ref="P64:X64" si="138">SUM(P60+P56+P63)</f>
        <v>6751.780645710548</v>
      </c>
      <c r="Q64" s="22">
        <f t="shared" si="138"/>
        <v>7158.2400000000007</v>
      </c>
      <c r="R64" s="22">
        <f t="shared" si="138"/>
        <v>6374.82</v>
      </c>
      <c r="S64" s="22">
        <f t="shared" si="138"/>
        <v>6713.5050588035838</v>
      </c>
      <c r="T64" s="22">
        <f t="shared" si="138"/>
        <v>0</v>
      </c>
      <c r="U64" s="22">
        <f t="shared" si="138"/>
        <v>6118.7900000000009</v>
      </c>
      <c r="V64" s="22">
        <f t="shared" si="138"/>
        <v>7155.9424624886969</v>
      </c>
      <c r="W64" s="22">
        <f t="shared" si="138"/>
        <v>0</v>
      </c>
      <c r="X64" s="22">
        <f t="shared" si="138"/>
        <v>6120.380000000001</v>
      </c>
      <c r="Y64" s="23">
        <f t="shared" si="131"/>
        <v>20621.228167002828</v>
      </c>
      <c r="Z64" s="23">
        <f t="shared" si="131"/>
        <v>7158.2400000000007</v>
      </c>
      <c r="AA64" s="23">
        <f t="shared" si="131"/>
        <v>18613.990000000002</v>
      </c>
      <c r="AB64" s="17">
        <f t="shared" ref="AB64:AB69" si="139">SUM(Z64-Y64)</f>
        <v>-13462.988167002826</v>
      </c>
      <c r="AC64" s="17">
        <f t="shared" si="56"/>
        <v>-65.287033623660207</v>
      </c>
      <c r="AD64" s="23">
        <f t="shared" si="132"/>
        <v>41429.205677341306</v>
      </c>
      <c r="AE64" s="23">
        <f t="shared" si="132"/>
        <v>26976.690000000002</v>
      </c>
      <c r="AF64" s="62">
        <f t="shared" si="132"/>
        <v>38213.279999999999</v>
      </c>
      <c r="AG64" s="17">
        <f t="shared" ref="AG64:AG69" si="140">SUM(AE64-AD64)</f>
        <v>-14452.515677341304</v>
      </c>
      <c r="AH64" s="17">
        <f t="shared" si="60"/>
        <v>-34.884848601492145</v>
      </c>
      <c r="AI64" s="22">
        <f t="shared" ref="AI64:AQ64" si="141">SUM(AI60+AI56+AI63)</f>
        <v>7041.7875136957291</v>
      </c>
      <c r="AJ64" s="22">
        <f t="shared" si="141"/>
        <v>0</v>
      </c>
      <c r="AK64" s="22">
        <f t="shared" si="141"/>
        <v>5622.0499999999993</v>
      </c>
      <c r="AL64" s="22">
        <f t="shared" si="141"/>
        <v>7062.9847167959097</v>
      </c>
      <c r="AM64" s="22">
        <f t="shared" si="141"/>
        <v>0</v>
      </c>
      <c r="AN64" s="22">
        <f t="shared" si="141"/>
        <v>6152.68</v>
      </c>
      <c r="AO64" s="22">
        <f t="shared" si="141"/>
        <v>7576.6225768725362</v>
      </c>
      <c r="AP64" s="22">
        <f t="shared" si="141"/>
        <v>0</v>
      </c>
      <c r="AQ64" s="22">
        <f t="shared" si="141"/>
        <v>6442.65</v>
      </c>
      <c r="AR64" s="23">
        <f t="shared" si="133"/>
        <v>21681.394807364173</v>
      </c>
      <c r="AS64" s="23">
        <f t="shared" si="133"/>
        <v>0</v>
      </c>
      <c r="AT64" s="23">
        <f t="shared" si="133"/>
        <v>18217.379999999997</v>
      </c>
      <c r="AU64" s="17">
        <f t="shared" ref="AU64:AU69" si="142">SUM(AS64-AR64)</f>
        <v>-21681.394807364173</v>
      </c>
      <c r="AV64" s="17">
        <f t="shared" si="63"/>
        <v>-100</v>
      </c>
      <c r="AW64" s="23">
        <f t="shared" si="134"/>
        <v>63110.600484705479</v>
      </c>
      <c r="AX64" s="23">
        <f t="shared" si="134"/>
        <v>26976.690000000002</v>
      </c>
      <c r="AY64" s="23">
        <f t="shared" si="134"/>
        <v>56430.659999999996</v>
      </c>
      <c r="AZ64" s="17">
        <f t="shared" ref="AZ64:AZ69" si="143">SUM(AX64-AW64)</f>
        <v>-36133.910484705477</v>
      </c>
      <c r="BA64" s="17">
        <f t="shared" si="67"/>
        <v>-57.254898871485679</v>
      </c>
      <c r="BB64" s="22">
        <f t="shared" ref="BB64:BJ64" si="144">SUM(BB60+BB56+BB63)</f>
        <v>7140.4942563722607</v>
      </c>
      <c r="BC64" s="22">
        <f t="shared" si="144"/>
        <v>0</v>
      </c>
      <c r="BD64" s="22">
        <f t="shared" si="144"/>
        <v>6207.83</v>
      </c>
      <c r="BE64" s="22">
        <f t="shared" si="144"/>
        <v>7151.0078947717229</v>
      </c>
      <c r="BF64" s="22">
        <f t="shared" si="144"/>
        <v>0</v>
      </c>
      <c r="BG64" s="22">
        <f t="shared" si="144"/>
        <v>6392.71</v>
      </c>
      <c r="BH64" s="22">
        <f t="shared" si="144"/>
        <v>7635.0595821409315</v>
      </c>
      <c r="BI64" s="22">
        <f t="shared" si="144"/>
        <v>0</v>
      </c>
      <c r="BJ64" s="22">
        <f t="shared" si="144"/>
        <v>6355.88</v>
      </c>
      <c r="BK64" s="23">
        <f t="shared" si="135"/>
        <v>21926.561733284914</v>
      </c>
      <c r="BL64" s="23">
        <f t="shared" si="135"/>
        <v>0</v>
      </c>
      <c r="BM64" s="23">
        <f t="shared" si="135"/>
        <v>18956.420000000002</v>
      </c>
      <c r="BN64" s="17">
        <f t="shared" ref="BN64:BN69" si="145">SUM(BL64-BK64)</f>
        <v>-21926.561733284914</v>
      </c>
      <c r="BO64" s="17">
        <f t="shared" si="70"/>
        <v>-100</v>
      </c>
      <c r="BP64" s="23">
        <f>SUM(AW64+BK64)+0.01</f>
        <v>85037.172217990388</v>
      </c>
      <c r="BQ64" s="23">
        <f t="shared" si="136"/>
        <v>26976.690000000002</v>
      </c>
      <c r="BR64" s="23">
        <f t="shared" si="136"/>
        <v>75387.08</v>
      </c>
      <c r="BS64" s="17">
        <f t="shared" ref="BS64:BS69" si="146">SUM(BQ64-BP64)</f>
        <v>-58060.482217990386</v>
      </c>
      <c r="BT64" s="17">
        <f t="shared" ref="BT64:BT69" si="147">SUM(BS64/BP64*100)</f>
        <v>-68.276590935025425</v>
      </c>
    </row>
    <row r="65" spans="1:74" ht="18.75" customHeight="1">
      <c r="A65" s="21" t="s">
        <v>78</v>
      </c>
      <c r="B65" s="22">
        <f>SUM(B64/B57)</f>
        <v>24.245724476390674</v>
      </c>
      <c r="C65" s="22">
        <f t="shared" ref="C65:BR65" si="148">SUM(C64/C57)</f>
        <v>25.117228231266047</v>
      </c>
      <c r="D65" s="22">
        <f t="shared" si="148"/>
        <v>24.278654164368451</v>
      </c>
      <c r="E65" s="22">
        <f t="shared" si="148"/>
        <v>24.149693173618633</v>
      </c>
      <c r="F65" s="22">
        <f t="shared" si="148"/>
        <v>25.11704946996467</v>
      </c>
      <c r="G65" s="22">
        <f t="shared" si="148"/>
        <v>24.25853404310762</v>
      </c>
      <c r="H65" s="22">
        <f t="shared" si="148"/>
        <v>25.72737614864911</v>
      </c>
      <c r="I65" s="22">
        <f t="shared" si="148"/>
        <v>24.974296299125381</v>
      </c>
      <c r="J65" s="22">
        <f t="shared" si="148"/>
        <v>24.141792712912597</v>
      </c>
      <c r="K65" s="23">
        <f t="shared" si="148"/>
        <v>24.709274152220566</v>
      </c>
      <c r="L65" s="23">
        <f t="shared" si="148"/>
        <v>25.069826572046601</v>
      </c>
      <c r="M65" s="23">
        <f t="shared" si="148"/>
        <v>24.226563658838074</v>
      </c>
      <c r="N65" s="17">
        <f t="shared" si="52"/>
        <v>0.36055241982603548</v>
      </c>
      <c r="O65" s="17">
        <f t="shared" si="53"/>
        <v>1.459178515746216</v>
      </c>
      <c r="P65" s="22">
        <f t="shared" si="148"/>
        <v>24.310202229901794</v>
      </c>
      <c r="Q65" s="22">
        <f t="shared" si="148"/>
        <v>25.113988001263031</v>
      </c>
      <c r="R65" s="22">
        <f t="shared" si="148"/>
        <v>24.26746355019224</v>
      </c>
      <c r="S65" s="22">
        <f t="shared" si="148"/>
        <v>24.637726184931015</v>
      </c>
      <c r="T65" s="22" t="e">
        <f t="shared" si="148"/>
        <v>#DIV/0!</v>
      </c>
      <c r="U65" s="22">
        <f t="shared" si="148"/>
        <v>24.258771755937044</v>
      </c>
      <c r="V65" s="22">
        <f t="shared" si="148"/>
        <v>27.223848764478518</v>
      </c>
      <c r="W65" s="22" t="e">
        <f t="shared" si="148"/>
        <v>#DIV/0!</v>
      </c>
      <c r="X65" s="22">
        <f t="shared" si="148"/>
        <v>24.115922613184132</v>
      </c>
      <c r="Y65" s="23">
        <f t="shared" si="148"/>
        <v>25.361902188035227</v>
      </c>
      <c r="Z65" s="23">
        <f t="shared" si="148"/>
        <v>25.113988001263031</v>
      </c>
      <c r="AA65" s="23">
        <f t="shared" si="148"/>
        <v>24.214580270843364</v>
      </c>
      <c r="AB65" s="17">
        <f t="shared" si="139"/>
        <v>-0.24791418677219568</v>
      </c>
      <c r="AC65" s="17">
        <f t="shared" si="56"/>
        <v>-0.97750628061783196</v>
      </c>
      <c r="AD65" s="23">
        <f t="shared" si="148"/>
        <v>25.029864410263176</v>
      </c>
      <c r="AE65" s="23">
        <f t="shared" si="148"/>
        <v>25.081529621778426</v>
      </c>
      <c r="AF65" s="23">
        <f t="shared" si="148"/>
        <v>24.220724974805254</v>
      </c>
      <c r="AG65" s="17">
        <f t="shared" si="140"/>
        <v>5.1665211515249609E-2</v>
      </c>
      <c r="AH65" s="17">
        <f t="shared" si="60"/>
        <v>0.20641426844511768</v>
      </c>
      <c r="AI65" s="22">
        <f t="shared" si="148"/>
        <v>27.574078502135439</v>
      </c>
      <c r="AJ65" s="22" t="e">
        <f t="shared" si="148"/>
        <v>#DIV/0!</v>
      </c>
      <c r="AK65" s="22">
        <f t="shared" si="148"/>
        <v>25.106283213504216</v>
      </c>
      <c r="AL65" s="22">
        <f t="shared" si="148"/>
        <v>26.726416400193706</v>
      </c>
      <c r="AM65" s="22" t="e">
        <f t="shared" si="148"/>
        <v>#DIV/0!</v>
      </c>
      <c r="AN65" s="22">
        <f t="shared" si="148"/>
        <v>25.103757803255949</v>
      </c>
      <c r="AO65" s="22">
        <f t="shared" si="148"/>
        <v>27.45577378849498</v>
      </c>
      <c r="AP65" s="22" t="e">
        <f t="shared" si="148"/>
        <v>#DIV/0!</v>
      </c>
      <c r="AQ65" s="22">
        <f t="shared" si="148"/>
        <v>24.958935420137138</v>
      </c>
      <c r="AR65" s="23">
        <f t="shared" si="148"/>
        <v>27.251482742395158</v>
      </c>
      <c r="AS65" s="23" t="e">
        <f t="shared" si="148"/>
        <v>#DIV/0!</v>
      </c>
      <c r="AT65" s="23">
        <f t="shared" si="148"/>
        <v>25.053125214880009</v>
      </c>
      <c r="AU65" s="17" t="e">
        <f t="shared" si="142"/>
        <v>#DIV/0!</v>
      </c>
      <c r="AV65" s="17" t="e">
        <f t="shared" si="63"/>
        <v>#DIV/0!</v>
      </c>
      <c r="AW65" s="23">
        <f t="shared" si="148"/>
        <v>25.751070707460777</v>
      </c>
      <c r="AX65" s="23">
        <f t="shared" si="148"/>
        <v>25.081529621778426</v>
      </c>
      <c r="AY65" s="23">
        <f t="shared" si="148"/>
        <v>24.483335213418599</v>
      </c>
      <c r="AZ65" s="17">
        <f t="shared" si="143"/>
        <v>-0.66954108568235071</v>
      </c>
      <c r="BA65" s="17">
        <f t="shared" si="67"/>
        <v>-2.6000514436410085</v>
      </c>
      <c r="BB65" s="22">
        <f t="shared" si="148"/>
        <v>25.352223301313607</v>
      </c>
      <c r="BC65" s="22" t="e">
        <f t="shared" si="148"/>
        <v>#DIV/0!</v>
      </c>
      <c r="BD65" s="22">
        <f t="shared" si="148"/>
        <v>25.103441303732456</v>
      </c>
      <c r="BE65" s="22">
        <f t="shared" si="148"/>
        <v>25.3895518249203</v>
      </c>
      <c r="BF65" s="22" t="e">
        <f t="shared" si="148"/>
        <v>#DIV/0!</v>
      </c>
      <c r="BG65" s="22">
        <f t="shared" si="148"/>
        <v>25.096023240293647</v>
      </c>
      <c r="BH65" s="22">
        <f t="shared" si="148"/>
        <v>27.10817045648216</v>
      </c>
      <c r="BI65" s="22" t="e">
        <f t="shared" si="148"/>
        <v>#DIV/0!</v>
      </c>
      <c r="BJ65" s="22">
        <f t="shared" si="148"/>
        <v>24.963198617493422</v>
      </c>
      <c r="BK65" s="23">
        <f t="shared" si="148"/>
        <v>25.949981860905353</v>
      </c>
      <c r="BL65" s="23" t="e">
        <f t="shared" si="148"/>
        <v>#DIV/0!</v>
      </c>
      <c r="BM65" s="23">
        <f t="shared" si="148"/>
        <v>25.053751503376819</v>
      </c>
      <c r="BN65" s="17" t="e">
        <f t="shared" si="145"/>
        <v>#DIV/0!</v>
      </c>
      <c r="BO65" s="17" t="e">
        <f t="shared" si="70"/>
        <v>#DIV/0!</v>
      </c>
      <c r="BP65" s="23">
        <f t="shared" si="148"/>
        <v>25.802070004700109</v>
      </c>
      <c r="BQ65" s="23">
        <f t="shared" si="148"/>
        <v>25.081529621778426</v>
      </c>
      <c r="BR65" s="23">
        <f t="shared" si="148"/>
        <v>24.624310384812624</v>
      </c>
      <c r="BS65" s="17">
        <f t="shared" si="146"/>
        <v>-0.72054038292168343</v>
      </c>
      <c r="BT65" s="17">
        <f t="shared" si="147"/>
        <v>-2.7925681264736886</v>
      </c>
    </row>
    <row r="66" spans="1:74" ht="18.75" customHeight="1">
      <c r="A66" s="67" t="s">
        <v>79</v>
      </c>
      <c r="B66" s="68">
        <f>SUM(B67:B68)</f>
        <v>0</v>
      </c>
      <c r="C66" s="68">
        <v>0</v>
      </c>
      <c r="D66" s="68">
        <f t="shared" ref="D66:BH66" si="149">SUM(D67:D68)</f>
        <v>0</v>
      </c>
      <c r="E66" s="68">
        <f t="shared" si="149"/>
        <v>0</v>
      </c>
      <c r="F66" s="68">
        <v>0</v>
      </c>
      <c r="G66" s="68">
        <f t="shared" ref="G66" si="150">SUM(G67:G68)</f>
        <v>0</v>
      </c>
      <c r="H66" s="68">
        <f t="shared" si="149"/>
        <v>0</v>
      </c>
      <c r="I66" s="68">
        <v>0</v>
      </c>
      <c r="J66" s="68">
        <f t="shared" ref="J66" si="151">SUM(J67:J68)</f>
        <v>0</v>
      </c>
      <c r="K66" s="69">
        <f t="shared" ref="K66:M69" si="152">SUM(B66+E66+H66)</f>
        <v>0</v>
      </c>
      <c r="L66" s="69">
        <f t="shared" si="152"/>
        <v>0</v>
      </c>
      <c r="M66" s="69">
        <f t="shared" si="152"/>
        <v>0</v>
      </c>
      <c r="N66" s="17">
        <f t="shared" si="52"/>
        <v>0</v>
      </c>
      <c r="O66" s="17" t="e">
        <f t="shared" si="53"/>
        <v>#DIV/0!</v>
      </c>
      <c r="P66" s="68">
        <f t="shared" si="149"/>
        <v>0</v>
      </c>
      <c r="Q66" s="68">
        <v>0</v>
      </c>
      <c r="R66" s="68">
        <f t="shared" ref="R66" si="153">SUM(R67:R68)</f>
        <v>0</v>
      </c>
      <c r="S66" s="68">
        <f t="shared" si="149"/>
        <v>0</v>
      </c>
      <c r="T66" s="68">
        <v>0</v>
      </c>
      <c r="U66" s="68">
        <f t="shared" ref="U66" si="154">SUM(U67:U68)</f>
        <v>0</v>
      </c>
      <c r="V66" s="68">
        <f t="shared" si="149"/>
        <v>0</v>
      </c>
      <c r="W66" s="68">
        <v>0</v>
      </c>
      <c r="X66" s="68">
        <f t="shared" ref="X66" si="155">SUM(X67:X68)</f>
        <v>0</v>
      </c>
      <c r="Y66" s="69">
        <f t="shared" ref="Y66:AA69" si="156">SUM(P66+S66+V66)</f>
        <v>0</v>
      </c>
      <c r="Z66" s="69">
        <f t="shared" si="156"/>
        <v>0</v>
      </c>
      <c r="AA66" s="69">
        <f t="shared" si="156"/>
        <v>0</v>
      </c>
      <c r="AB66" s="17">
        <f t="shared" si="139"/>
        <v>0</v>
      </c>
      <c r="AC66" s="17" t="e">
        <f t="shared" si="56"/>
        <v>#DIV/0!</v>
      </c>
      <c r="AD66" s="69">
        <f t="shared" ref="AD66:AF69" si="157">SUM(K66+Y66)</f>
        <v>0</v>
      </c>
      <c r="AE66" s="69">
        <f t="shared" si="157"/>
        <v>0</v>
      </c>
      <c r="AF66" s="70">
        <f t="shared" si="157"/>
        <v>0</v>
      </c>
      <c r="AG66" s="17">
        <f t="shared" si="140"/>
        <v>0</v>
      </c>
      <c r="AH66" s="17" t="e">
        <f t="shared" si="60"/>
        <v>#DIV/0!</v>
      </c>
      <c r="AI66" s="68">
        <f t="shared" si="149"/>
        <v>0</v>
      </c>
      <c r="AJ66" s="68">
        <v>0</v>
      </c>
      <c r="AK66" s="68">
        <f t="shared" ref="AK66" si="158">SUM(AK67:AK68)</f>
        <v>0</v>
      </c>
      <c r="AL66" s="68">
        <f t="shared" si="149"/>
        <v>0</v>
      </c>
      <c r="AM66" s="68">
        <v>0</v>
      </c>
      <c r="AN66" s="68">
        <f t="shared" ref="AN66" si="159">SUM(AN67:AN68)</f>
        <v>0</v>
      </c>
      <c r="AO66" s="68">
        <f t="shared" si="149"/>
        <v>0</v>
      </c>
      <c r="AP66" s="68">
        <v>0</v>
      </c>
      <c r="AQ66" s="68">
        <f t="shared" ref="AQ66" si="160">SUM(AQ67:AQ68)</f>
        <v>0</v>
      </c>
      <c r="AR66" s="69">
        <f t="shared" ref="AR66:AT69" si="161">SUM(AI66+AL66+AO66)</f>
        <v>0</v>
      </c>
      <c r="AS66" s="69">
        <f t="shared" si="161"/>
        <v>0</v>
      </c>
      <c r="AT66" s="69">
        <f t="shared" si="161"/>
        <v>0</v>
      </c>
      <c r="AU66" s="17">
        <f t="shared" si="142"/>
        <v>0</v>
      </c>
      <c r="AV66" s="17"/>
      <c r="AW66" s="69">
        <f t="shared" ref="AW66:AY69" si="162">SUM(AD66+AR66)</f>
        <v>0</v>
      </c>
      <c r="AX66" s="69">
        <f t="shared" si="162"/>
        <v>0</v>
      </c>
      <c r="AY66" s="69">
        <f t="shared" si="162"/>
        <v>0</v>
      </c>
      <c r="AZ66" s="17">
        <f t="shared" si="143"/>
        <v>0</v>
      </c>
      <c r="BA66" s="17"/>
      <c r="BB66" s="68">
        <f t="shared" si="149"/>
        <v>0</v>
      </c>
      <c r="BC66" s="68">
        <v>0</v>
      </c>
      <c r="BD66" s="68">
        <f t="shared" ref="BD66" si="163">SUM(BD67:BD68)</f>
        <v>0</v>
      </c>
      <c r="BE66" s="68">
        <f t="shared" si="149"/>
        <v>0</v>
      </c>
      <c r="BF66" s="68">
        <v>0</v>
      </c>
      <c r="BG66" s="68">
        <f t="shared" ref="BG66" si="164">SUM(BG67:BG68)</f>
        <v>0</v>
      </c>
      <c r="BH66" s="68">
        <f t="shared" si="149"/>
        <v>0</v>
      </c>
      <c r="BI66" s="68">
        <v>0</v>
      </c>
      <c r="BJ66" s="68">
        <f t="shared" ref="BJ66" si="165">SUM(BJ67:BJ68)</f>
        <v>0</v>
      </c>
      <c r="BK66" s="69">
        <f t="shared" ref="BK66:BM69" si="166">SUM(BB66+BE66+BH66)</f>
        <v>0</v>
      </c>
      <c r="BL66" s="69">
        <f t="shared" si="166"/>
        <v>0</v>
      </c>
      <c r="BM66" s="69">
        <f t="shared" si="166"/>
        <v>0</v>
      </c>
      <c r="BN66" s="17">
        <f t="shared" si="145"/>
        <v>0</v>
      </c>
      <c r="BO66" s="17" t="e">
        <f t="shared" si="70"/>
        <v>#DIV/0!</v>
      </c>
      <c r="BP66" s="69">
        <f t="shared" ref="BP66:BR69" si="167">SUM(AW66+BK66)</f>
        <v>0</v>
      </c>
      <c r="BQ66" s="69">
        <f t="shared" si="167"/>
        <v>0</v>
      </c>
      <c r="BR66" s="69">
        <f t="shared" si="167"/>
        <v>0</v>
      </c>
      <c r="BS66" s="17">
        <f t="shared" si="146"/>
        <v>0</v>
      </c>
      <c r="BT66" s="17" t="e">
        <f t="shared" si="147"/>
        <v>#DIV/0!</v>
      </c>
    </row>
    <row r="67" spans="1:74" ht="18.75" customHeight="1">
      <c r="A67" s="39" t="s">
        <v>80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2">
        <f t="shared" si="152"/>
        <v>0</v>
      </c>
      <c r="L67" s="72">
        <f t="shared" si="152"/>
        <v>0</v>
      </c>
      <c r="M67" s="72">
        <f t="shared" si="152"/>
        <v>0</v>
      </c>
      <c r="N67" s="44">
        <f t="shared" si="52"/>
        <v>0</v>
      </c>
      <c r="O67" s="44" t="e">
        <f t="shared" si="53"/>
        <v>#DIV/0!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2">
        <f t="shared" si="156"/>
        <v>0</v>
      </c>
      <c r="Z67" s="72">
        <f t="shared" si="156"/>
        <v>0</v>
      </c>
      <c r="AA67" s="72">
        <f t="shared" si="156"/>
        <v>0</v>
      </c>
      <c r="AB67" s="44">
        <f t="shared" si="139"/>
        <v>0</v>
      </c>
      <c r="AC67" s="44" t="e">
        <f t="shared" si="56"/>
        <v>#DIV/0!</v>
      </c>
      <c r="AD67" s="72">
        <f t="shared" si="157"/>
        <v>0</v>
      </c>
      <c r="AE67" s="72">
        <f>SUM(L67+Z67)</f>
        <v>0</v>
      </c>
      <c r="AF67" s="73">
        <f t="shared" si="157"/>
        <v>0</v>
      </c>
      <c r="AG67" s="44">
        <f t="shared" si="140"/>
        <v>0</v>
      </c>
      <c r="AH67" s="44" t="e">
        <f t="shared" si="60"/>
        <v>#DIV/0!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2">
        <f t="shared" si="161"/>
        <v>0</v>
      </c>
      <c r="AS67" s="72">
        <f t="shared" si="161"/>
        <v>0</v>
      </c>
      <c r="AT67" s="72">
        <f t="shared" si="161"/>
        <v>0</v>
      </c>
      <c r="AU67" s="44">
        <f t="shared" si="142"/>
        <v>0</v>
      </c>
      <c r="AV67" s="44"/>
      <c r="AW67" s="72">
        <f t="shared" si="162"/>
        <v>0</v>
      </c>
      <c r="AX67" s="72">
        <f t="shared" si="162"/>
        <v>0</v>
      </c>
      <c r="AY67" s="72">
        <f t="shared" si="162"/>
        <v>0</v>
      </c>
      <c r="AZ67" s="44">
        <f t="shared" si="143"/>
        <v>0</v>
      </c>
      <c r="BA67" s="44"/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2">
        <f t="shared" si="166"/>
        <v>0</v>
      </c>
      <c r="BL67" s="72">
        <f t="shared" si="166"/>
        <v>0</v>
      </c>
      <c r="BM67" s="72">
        <f t="shared" si="166"/>
        <v>0</v>
      </c>
      <c r="BN67" s="44">
        <f t="shared" si="145"/>
        <v>0</v>
      </c>
      <c r="BO67" s="44" t="e">
        <f t="shared" si="70"/>
        <v>#DIV/0!</v>
      </c>
      <c r="BP67" s="72">
        <f t="shared" si="167"/>
        <v>0</v>
      </c>
      <c r="BQ67" s="72">
        <f t="shared" si="167"/>
        <v>0</v>
      </c>
      <c r="BR67" s="72">
        <f t="shared" si="167"/>
        <v>0</v>
      </c>
      <c r="BS67" s="44">
        <f t="shared" si="146"/>
        <v>0</v>
      </c>
      <c r="BT67" s="44" t="e">
        <f t="shared" si="147"/>
        <v>#DIV/0!</v>
      </c>
    </row>
    <row r="68" spans="1:74" ht="18.75" customHeight="1">
      <c r="A68" s="39" t="s">
        <v>55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2">
        <f t="shared" si="152"/>
        <v>0</v>
      </c>
      <c r="L68" s="72">
        <f t="shared" si="152"/>
        <v>0</v>
      </c>
      <c r="M68" s="72">
        <f t="shared" si="152"/>
        <v>0</v>
      </c>
      <c r="N68" s="44">
        <f t="shared" si="52"/>
        <v>0</v>
      </c>
      <c r="O68" s="44" t="e">
        <f t="shared" si="53"/>
        <v>#DIV/0!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2">
        <f t="shared" si="156"/>
        <v>0</v>
      </c>
      <c r="Z68" s="72">
        <f t="shared" si="156"/>
        <v>0</v>
      </c>
      <c r="AA68" s="72">
        <f t="shared" si="156"/>
        <v>0</v>
      </c>
      <c r="AB68" s="44">
        <f t="shared" si="139"/>
        <v>0</v>
      </c>
      <c r="AC68" s="44" t="e">
        <f t="shared" si="56"/>
        <v>#DIV/0!</v>
      </c>
      <c r="AD68" s="72">
        <f t="shared" si="157"/>
        <v>0</v>
      </c>
      <c r="AE68" s="72">
        <f t="shared" si="157"/>
        <v>0</v>
      </c>
      <c r="AF68" s="73">
        <f t="shared" si="157"/>
        <v>0</v>
      </c>
      <c r="AG68" s="44">
        <f t="shared" si="140"/>
        <v>0</v>
      </c>
      <c r="AH68" s="44" t="e">
        <f t="shared" si="60"/>
        <v>#DIV/0!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2">
        <f t="shared" si="161"/>
        <v>0</v>
      </c>
      <c r="AS68" s="72">
        <f t="shared" si="161"/>
        <v>0</v>
      </c>
      <c r="AT68" s="72">
        <f t="shared" si="161"/>
        <v>0</v>
      </c>
      <c r="AU68" s="44">
        <f t="shared" si="142"/>
        <v>0</v>
      </c>
      <c r="AV68" s="44"/>
      <c r="AW68" s="72">
        <f t="shared" si="162"/>
        <v>0</v>
      </c>
      <c r="AX68" s="72">
        <f t="shared" si="162"/>
        <v>0</v>
      </c>
      <c r="AY68" s="72">
        <f t="shared" si="162"/>
        <v>0</v>
      </c>
      <c r="AZ68" s="44">
        <f t="shared" si="143"/>
        <v>0</v>
      </c>
      <c r="BA68" s="44"/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2">
        <f t="shared" si="166"/>
        <v>0</v>
      </c>
      <c r="BL68" s="72">
        <f t="shared" si="166"/>
        <v>0</v>
      </c>
      <c r="BM68" s="72">
        <f t="shared" si="166"/>
        <v>0</v>
      </c>
      <c r="BN68" s="44">
        <f t="shared" si="145"/>
        <v>0</v>
      </c>
      <c r="BO68" s="44" t="e">
        <f t="shared" si="70"/>
        <v>#DIV/0!</v>
      </c>
      <c r="BP68" s="72">
        <f t="shared" si="167"/>
        <v>0</v>
      </c>
      <c r="BQ68" s="72">
        <f t="shared" si="167"/>
        <v>0</v>
      </c>
      <c r="BR68" s="72">
        <f t="shared" si="167"/>
        <v>0</v>
      </c>
      <c r="BS68" s="44">
        <f t="shared" si="146"/>
        <v>0</v>
      </c>
      <c r="BT68" s="44" t="e">
        <f t="shared" si="147"/>
        <v>#DIV/0!</v>
      </c>
    </row>
    <row r="69" spans="1:74" ht="18.75" customHeight="1">
      <c r="A69" s="67" t="s">
        <v>81</v>
      </c>
      <c r="B69" s="22">
        <f>SUM(B55+B66)</f>
        <v>6877.1763786613483</v>
      </c>
      <c r="C69" s="22">
        <f t="shared" ref="C69:J69" si="168">SUM(C55+C66)</f>
        <v>6607.81</v>
      </c>
      <c r="D69" s="22">
        <f t="shared" si="168"/>
        <v>5765.4699999999993</v>
      </c>
      <c r="E69" s="22">
        <f t="shared" si="168"/>
        <v>6869.7482613637694</v>
      </c>
      <c r="F69" s="22">
        <f t="shared" si="168"/>
        <v>5728.56</v>
      </c>
      <c r="G69" s="22">
        <f t="shared" si="168"/>
        <v>5683.09</v>
      </c>
      <c r="H69" s="22">
        <f t="shared" si="168"/>
        <v>7316.5539671615024</v>
      </c>
      <c r="I69" s="22">
        <f t="shared" si="168"/>
        <v>6804.6799999999994</v>
      </c>
      <c r="J69" s="22">
        <f t="shared" si="168"/>
        <v>6971.119999999999</v>
      </c>
      <c r="K69" s="69">
        <f t="shared" si="152"/>
        <v>21063.478607186618</v>
      </c>
      <c r="L69" s="69">
        <f t="shared" si="152"/>
        <v>19141.05</v>
      </c>
      <c r="M69" s="69">
        <f t="shared" si="152"/>
        <v>18419.68</v>
      </c>
      <c r="N69" s="17">
        <f t="shared" si="52"/>
        <v>-1922.428607186619</v>
      </c>
      <c r="O69" s="17">
        <f t="shared" si="53"/>
        <v>-9.1268334306884533</v>
      </c>
      <c r="P69" s="22">
        <f t="shared" ref="P69:X69" si="169">SUM(P55+P66)</f>
        <v>6845.7196710029457</v>
      </c>
      <c r="Q69" s="22">
        <f t="shared" si="169"/>
        <v>0</v>
      </c>
      <c r="R69" s="22">
        <f t="shared" si="169"/>
        <v>6488.3</v>
      </c>
      <c r="S69" s="22">
        <f t="shared" si="169"/>
        <v>6809.2667310467077</v>
      </c>
      <c r="T69" s="22">
        <f t="shared" si="169"/>
        <v>0</v>
      </c>
      <c r="U69" s="22">
        <f t="shared" si="169"/>
        <v>6186.81</v>
      </c>
      <c r="V69" s="22">
        <f t="shared" si="169"/>
        <v>7230.6356874556514</v>
      </c>
      <c r="W69" s="22">
        <f>SUM(W55+W66)</f>
        <v>0</v>
      </c>
      <c r="X69" s="22">
        <f t="shared" si="169"/>
        <v>6806.6100000000006</v>
      </c>
      <c r="Y69" s="69">
        <f t="shared" si="156"/>
        <v>20885.622089505305</v>
      </c>
      <c r="Z69" s="69">
        <f t="shared" si="156"/>
        <v>0</v>
      </c>
      <c r="AA69" s="69">
        <f t="shared" si="156"/>
        <v>19481.72</v>
      </c>
      <c r="AB69" s="17">
        <f t="shared" si="139"/>
        <v>-20885.622089505305</v>
      </c>
      <c r="AC69" s="17">
        <f t="shared" ref="AC69" si="170">SUM(AB69/Y69*100)</f>
        <v>-100</v>
      </c>
      <c r="AD69" s="69">
        <f t="shared" si="157"/>
        <v>41949.100696691923</v>
      </c>
      <c r="AE69" s="69">
        <f t="shared" si="157"/>
        <v>19141.05</v>
      </c>
      <c r="AF69" s="70">
        <f t="shared" si="157"/>
        <v>37901.4</v>
      </c>
      <c r="AG69" s="17">
        <f t="shared" si="140"/>
        <v>-22808.050696691924</v>
      </c>
      <c r="AH69" s="17">
        <f t="shared" si="60"/>
        <v>-54.370773909082992</v>
      </c>
      <c r="AI69" s="22">
        <f t="shared" ref="AI69:AQ69" si="171">SUM(AI55+AI66)</f>
        <v>7121.9166884714614</v>
      </c>
      <c r="AJ69" s="22">
        <f t="shared" si="171"/>
        <v>0</v>
      </c>
      <c r="AK69" s="22">
        <f t="shared" si="171"/>
        <v>6942.16</v>
      </c>
      <c r="AL69" s="22">
        <f t="shared" si="171"/>
        <v>7142.1045009726586</v>
      </c>
      <c r="AM69" s="22">
        <f t="shared" si="171"/>
        <v>0</v>
      </c>
      <c r="AN69" s="22">
        <f t="shared" si="171"/>
        <v>6371.2900000000009</v>
      </c>
      <c r="AO69" s="22">
        <f t="shared" si="171"/>
        <v>7631.2834159331287</v>
      </c>
      <c r="AP69" s="22">
        <f t="shared" si="171"/>
        <v>0</v>
      </c>
      <c r="AQ69" s="22">
        <f t="shared" si="171"/>
        <v>7328.0500000000011</v>
      </c>
      <c r="AR69" s="69">
        <f t="shared" si="161"/>
        <v>21895.304605377249</v>
      </c>
      <c r="AS69" s="69">
        <f t="shared" si="161"/>
        <v>0</v>
      </c>
      <c r="AT69" s="69">
        <f t="shared" si="161"/>
        <v>20641.5</v>
      </c>
      <c r="AU69" s="17">
        <f t="shared" si="142"/>
        <v>-21895.304605377249</v>
      </c>
      <c r="AV69" s="17">
        <f t="shared" ref="AV69" si="172">SUM(AU69/AR69*100)</f>
        <v>-100</v>
      </c>
      <c r="AW69" s="69">
        <f t="shared" si="162"/>
        <v>63844.405302069172</v>
      </c>
      <c r="AX69" s="69">
        <f t="shared" si="162"/>
        <v>19141.05</v>
      </c>
      <c r="AY69" s="69">
        <f t="shared" si="162"/>
        <v>58542.9</v>
      </c>
      <c r="AZ69" s="17">
        <f t="shared" si="143"/>
        <v>-44703.355302069176</v>
      </c>
      <c r="BA69" s="17">
        <f t="shared" ref="BA69" si="173">SUM(AZ69/AW69*100)</f>
        <v>-70.019221090027699</v>
      </c>
      <c r="BB69" s="22">
        <f t="shared" ref="BB69:BJ69" si="174">SUM(BB55+BB66)</f>
        <v>7215.9231101838031</v>
      </c>
      <c r="BC69" s="22">
        <f t="shared" si="174"/>
        <v>0</v>
      </c>
      <c r="BD69" s="22">
        <f t="shared" si="174"/>
        <v>6291.5999999999995</v>
      </c>
      <c r="BE69" s="22">
        <f t="shared" si="174"/>
        <v>7225.9360991479898</v>
      </c>
      <c r="BF69" s="22">
        <f t="shared" si="174"/>
        <v>0</v>
      </c>
      <c r="BG69" s="22">
        <f t="shared" si="174"/>
        <v>6499.4099999999989</v>
      </c>
      <c r="BH69" s="22">
        <f t="shared" si="174"/>
        <v>7686.937706733399</v>
      </c>
      <c r="BI69" s="22">
        <f t="shared" si="174"/>
        <v>0</v>
      </c>
      <c r="BJ69" s="22">
        <f t="shared" si="174"/>
        <v>6654.1100000000006</v>
      </c>
      <c r="BK69" s="69">
        <f t="shared" si="166"/>
        <v>22128.796916065192</v>
      </c>
      <c r="BL69" s="69">
        <f t="shared" si="166"/>
        <v>0</v>
      </c>
      <c r="BM69" s="69">
        <f t="shared" si="166"/>
        <v>19445.12</v>
      </c>
      <c r="BN69" s="17">
        <f t="shared" si="145"/>
        <v>-22128.796916065192</v>
      </c>
      <c r="BO69" s="17">
        <f t="shared" si="70"/>
        <v>-100</v>
      </c>
      <c r="BP69" s="69">
        <f>SUM(AW69+BK69)+0.01</f>
        <v>85973.212218134358</v>
      </c>
      <c r="BQ69" s="69">
        <f t="shared" si="167"/>
        <v>19141.05</v>
      </c>
      <c r="BR69" s="69">
        <f t="shared" si="167"/>
        <v>77988.02</v>
      </c>
      <c r="BS69" s="17">
        <f t="shared" si="146"/>
        <v>-66832.162218134355</v>
      </c>
      <c r="BT69" s="17">
        <f t="shared" si="147"/>
        <v>-77.736030205042667</v>
      </c>
    </row>
    <row r="70" spans="1:74" ht="18.75" customHeight="1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6"/>
      <c r="L70" s="76"/>
      <c r="M70" s="76"/>
      <c r="N70" s="77"/>
      <c r="O70" s="77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6"/>
      <c r="AA70" s="76"/>
      <c r="AB70" s="77"/>
      <c r="AC70" s="77"/>
      <c r="AD70" s="76"/>
      <c r="AE70" s="76"/>
      <c r="AF70" s="76"/>
      <c r="AG70" s="77"/>
      <c r="AH70" s="77"/>
      <c r="AI70" s="75"/>
      <c r="AJ70" s="75"/>
      <c r="AK70" s="75"/>
      <c r="AL70" s="75"/>
      <c r="AM70" s="75"/>
      <c r="AN70" s="75"/>
      <c r="AO70" s="75"/>
      <c r="AP70" s="75"/>
      <c r="AQ70" s="75"/>
      <c r="AR70" s="76"/>
      <c r="AS70" s="76"/>
      <c r="AT70" s="76"/>
      <c r="AU70" s="77"/>
      <c r="AV70" s="77"/>
      <c r="AW70" s="76"/>
      <c r="AX70" s="76"/>
      <c r="AY70" s="76"/>
      <c r="AZ70" s="77"/>
      <c r="BA70" s="77"/>
      <c r="BB70" s="75"/>
      <c r="BC70" s="75"/>
      <c r="BD70" s="75"/>
      <c r="BE70" s="75"/>
      <c r="BF70" s="75"/>
      <c r="BG70" s="75"/>
      <c r="BH70" s="75"/>
      <c r="BI70" s="75"/>
      <c r="BJ70" s="75"/>
      <c r="BK70" s="76"/>
      <c r="BL70" s="76"/>
      <c r="BM70" s="76"/>
      <c r="BN70" s="77"/>
      <c r="BO70" s="77"/>
      <c r="BP70" s="76"/>
      <c r="BQ70" s="76"/>
      <c r="BR70" s="76"/>
      <c r="BS70" s="77"/>
      <c r="BT70" s="77"/>
      <c r="BU70" s="78"/>
      <c r="BV70" s="78"/>
    </row>
    <row r="71" spans="1:74" ht="18.75" customHeight="1">
      <c r="A71" s="8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 t="s">
        <v>82</v>
      </c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79"/>
      <c r="BL71" s="79"/>
      <c r="BM71" s="79"/>
      <c r="BN71" s="79"/>
      <c r="BO71" s="79"/>
      <c r="BP71" s="81"/>
      <c r="BQ71" s="81"/>
      <c r="BR71" s="81"/>
      <c r="BS71" s="81"/>
    </row>
    <row r="72" spans="1:74" ht="18.7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79"/>
      <c r="BL72" s="79"/>
      <c r="BM72" s="79"/>
      <c r="BN72" s="79"/>
      <c r="BO72" s="79"/>
      <c r="BP72" s="81"/>
      <c r="BQ72" s="81"/>
      <c r="BR72" s="81"/>
      <c r="BS72" s="81"/>
    </row>
    <row r="73" spans="1:74" ht="18.75" customHeight="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79"/>
      <c r="BL73" s="79"/>
      <c r="BM73" s="79"/>
      <c r="BN73" s="79"/>
      <c r="BO73" s="79"/>
      <c r="BP73" s="81"/>
      <c r="BQ73" s="81"/>
      <c r="BR73" s="81"/>
      <c r="BS73" s="81"/>
    </row>
    <row r="74" spans="1:74" ht="18.75" customHeight="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79"/>
      <c r="BL74" s="79"/>
      <c r="BM74" s="79"/>
      <c r="BN74" s="79"/>
      <c r="BO74" s="79"/>
      <c r="BP74" s="81"/>
      <c r="BQ74" s="81"/>
      <c r="BR74" s="81"/>
      <c r="BS74" s="81"/>
    </row>
    <row r="75" spans="1:74" ht="18.75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79"/>
      <c r="BL75" s="79"/>
      <c r="BM75" s="79"/>
      <c r="BN75" s="79"/>
      <c r="BO75" s="79"/>
      <c r="BP75" s="81"/>
      <c r="BQ75" s="81"/>
      <c r="BR75" s="81"/>
      <c r="BS75" s="81"/>
    </row>
    <row r="76" spans="1:74" ht="18.75" customHeight="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79"/>
      <c r="BL76" s="79"/>
      <c r="BM76" s="79"/>
      <c r="BN76" s="79"/>
      <c r="BO76" s="79"/>
      <c r="BP76" s="81"/>
      <c r="BQ76" s="81"/>
      <c r="BR76" s="81"/>
      <c r="BS76" s="81"/>
    </row>
    <row r="77" spans="1:74" ht="18.75" customHeight="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79"/>
      <c r="BL77" s="79"/>
      <c r="BM77" s="79"/>
      <c r="BN77" s="79"/>
      <c r="BO77" s="79"/>
      <c r="BP77" s="81"/>
      <c r="BQ77" s="81"/>
      <c r="BR77" s="81"/>
      <c r="BS77" s="81"/>
    </row>
    <row r="78" spans="1:74" ht="18.75" customHeight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79"/>
      <c r="BL78" s="79"/>
      <c r="BM78" s="79"/>
      <c r="BN78" s="79"/>
      <c r="BO78" s="79"/>
      <c r="BP78" s="81"/>
      <c r="BQ78" s="81"/>
      <c r="BR78" s="81"/>
      <c r="BS78" s="81"/>
    </row>
    <row r="79" spans="1:74" ht="18.75" customHeight="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79"/>
      <c r="BL79" s="79"/>
      <c r="BM79" s="79"/>
      <c r="BN79" s="79"/>
      <c r="BO79" s="79"/>
      <c r="BP79" s="81"/>
      <c r="BQ79" s="81"/>
      <c r="BR79" s="81"/>
      <c r="BS79" s="81"/>
    </row>
    <row r="80" spans="1:74" ht="18.75" customHeight="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79"/>
      <c r="BL80" s="79"/>
      <c r="BM80" s="79"/>
      <c r="BN80" s="79"/>
      <c r="BO80" s="79"/>
      <c r="BP80" s="81"/>
      <c r="BQ80" s="81"/>
      <c r="BR80" s="81"/>
      <c r="BS80" s="81"/>
    </row>
    <row r="81" spans="2:71" ht="18.75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79"/>
      <c r="BL81" s="79"/>
      <c r="BM81" s="79"/>
      <c r="BN81" s="79"/>
      <c r="BO81" s="79"/>
      <c r="BP81" s="81"/>
      <c r="BQ81" s="81"/>
      <c r="BR81" s="81"/>
      <c r="BS81" s="81"/>
    </row>
    <row r="82" spans="2:71" ht="18.75" customHeight="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79"/>
      <c r="BL82" s="79"/>
      <c r="BM82" s="79"/>
      <c r="BN82" s="79"/>
      <c r="BO82" s="79"/>
      <c r="BP82" s="81"/>
      <c r="BQ82" s="81"/>
      <c r="BR82" s="81"/>
      <c r="BS82" s="81"/>
    </row>
    <row r="83" spans="2:71" ht="18.75" customHeight="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79"/>
      <c r="BL83" s="79"/>
      <c r="BM83" s="79"/>
      <c r="BN83" s="79"/>
      <c r="BO83" s="79"/>
      <c r="BP83" s="81"/>
      <c r="BQ83" s="81"/>
      <c r="BR83" s="81"/>
      <c r="BS83" s="81"/>
    </row>
    <row r="84" spans="2:71" ht="18.75" customHeight="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79"/>
      <c r="BL84" s="79"/>
      <c r="BM84" s="79"/>
      <c r="BN84" s="79"/>
      <c r="BO84" s="79"/>
      <c r="BP84" s="81"/>
      <c r="BQ84" s="81"/>
      <c r="BR84" s="81"/>
      <c r="BS84" s="81"/>
    </row>
    <row r="85" spans="2:71" ht="18.75" customHeight="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79"/>
      <c r="BL85" s="79"/>
      <c r="BM85" s="79"/>
      <c r="BN85" s="79"/>
      <c r="BO85" s="79"/>
      <c r="BP85" s="81"/>
      <c r="BQ85" s="81"/>
      <c r="BR85" s="81"/>
      <c r="BS85" s="81"/>
    </row>
    <row r="86" spans="2:71" ht="18.75" customHeight="1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79"/>
      <c r="BL86" s="79"/>
      <c r="BM86" s="79"/>
      <c r="BN86" s="79"/>
      <c r="BO86" s="79"/>
      <c r="BP86" s="81"/>
      <c r="BQ86" s="81"/>
      <c r="BR86" s="81"/>
      <c r="BS86" s="81"/>
    </row>
    <row r="87" spans="2:71" ht="18.75" customHeight="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79"/>
      <c r="BL87" s="79"/>
      <c r="BM87" s="79"/>
      <c r="BN87" s="79"/>
      <c r="BO87" s="79"/>
      <c r="BP87" s="81"/>
      <c r="BQ87" s="81"/>
      <c r="BR87" s="81"/>
      <c r="BS87" s="81"/>
    </row>
    <row r="88" spans="2:71" ht="18.75" customHeight="1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79"/>
      <c r="BL88" s="79"/>
      <c r="BM88" s="79"/>
      <c r="BN88" s="79"/>
      <c r="BO88" s="79"/>
      <c r="BP88" s="81"/>
      <c r="BQ88" s="81"/>
      <c r="BR88" s="81"/>
      <c r="BS88" s="81"/>
    </row>
    <row r="89" spans="2:71" ht="18.75" customHeight="1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79"/>
      <c r="BL89" s="79"/>
      <c r="BM89" s="79"/>
      <c r="BN89" s="79"/>
      <c r="BO89" s="79"/>
      <c r="BP89" s="81"/>
      <c r="BQ89" s="81"/>
      <c r="BR89" s="81"/>
      <c r="BS89" s="81"/>
    </row>
    <row r="90" spans="2:71" ht="18.7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79"/>
      <c r="BL90" s="79"/>
      <c r="BM90" s="79"/>
      <c r="BN90" s="79"/>
      <c r="BO90" s="79"/>
      <c r="BP90" s="81"/>
      <c r="BQ90" s="81"/>
      <c r="BR90" s="81"/>
      <c r="BS90" s="81"/>
    </row>
    <row r="91" spans="2:71" ht="18.75" customHeight="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79"/>
      <c r="BL91" s="79"/>
      <c r="BM91" s="79"/>
      <c r="BN91" s="79"/>
      <c r="BO91" s="79"/>
      <c r="BP91" s="81"/>
      <c r="BQ91" s="81"/>
      <c r="BR91" s="81"/>
      <c r="BS91" s="81"/>
    </row>
    <row r="92" spans="2:71" ht="18.75" customHeight="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79"/>
      <c r="BL92" s="79"/>
      <c r="BM92" s="79"/>
      <c r="BN92" s="79"/>
      <c r="BO92" s="79"/>
      <c r="BP92" s="81"/>
      <c r="BQ92" s="81"/>
      <c r="BR92" s="81"/>
      <c r="BS92" s="81"/>
    </row>
    <row r="93" spans="2:71" ht="18.75" customHeight="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79"/>
      <c r="BL93" s="79"/>
      <c r="BM93" s="79"/>
      <c r="BN93" s="79"/>
      <c r="BO93" s="79"/>
      <c r="BP93" s="81"/>
      <c r="BQ93" s="81"/>
      <c r="BR93" s="81"/>
      <c r="BS93" s="81"/>
    </row>
    <row r="94" spans="2:71" ht="18.7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79"/>
      <c r="BL94" s="79"/>
      <c r="BM94" s="79"/>
      <c r="BN94" s="79"/>
      <c r="BO94" s="79"/>
      <c r="BP94" s="81"/>
      <c r="BQ94" s="81"/>
      <c r="BR94" s="81"/>
      <c r="BS94" s="81"/>
    </row>
    <row r="95" spans="2:71" ht="18.75" customHeight="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79"/>
      <c r="BL95" s="79"/>
      <c r="BM95" s="79"/>
      <c r="BN95" s="79"/>
      <c r="BO95" s="79"/>
      <c r="BP95" s="81"/>
      <c r="BQ95" s="81"/>
      <c r="BR95" s="81"/>
      <c r="BS95" s="81"/>
    </row>
    <row r="96" spans="2:71" ht="18.75" customHeight="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79"/>
      <c r="BL96" s="79"/>
      <c r="BM96" s="79"/>
      <c r="BN96" s="79"/>
      <c r="BO96" s="79"/>
      <c r="BP96" s="81"/>
      <c r="BQ96" s="81"/>
      <c r="BR96" s="81"/>
      <c r="BS96" s="81"/>
    </row>
    <row r="97" spans="2:71" ht="18.75" customHeight="1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79"/>
      <c r="BL97" s="79"/>
      <c r="BM97" s="79"/>
      <c r="BN97" s="79"/>
      <c r="BO97" s="79"/>
      <c r="BP97" s="81"/>
      <c r="BQ97" s="81"/>
      <c r="BR97" s="81"/>
      <c r="BS97" s="81"/>
    </row>
    <row r="98" spans="2:71" ht="18.75" customHeight="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1"/>
      <c r="BL98" s="81"/>
      <c r="BM98" s="81"/>
      <c r="BN98" s="81"/>
      <c r="BO98" s="81"/>
      <c r="BP98" s="81"/>
      <c r="BQ98" s="81"/>
      <c r="BR98" s="81"/>
      <c r="BS98" s="81"/>
    </row>
    <row r="99" spans="2:71" ht="18.75" customHeight="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1"/>
      <c r="BL99" s="81"/>
      <c r="BM99" s="81"/>
      <c r="BN99" s="81"/>
      <c r="BO99" s="81"/>
      <c r="BP99" s="81"/>
      <c r="BQ99" s="81"/>
      <c r="BR99" s="81"/>
      <c r="BS99" s="81"/>
    </row>
    <row r="100" spans="2:71" ht="18.7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1"/>
      <c r="BL100" s="81"/>
      <c r="BM100" s="81"/>
      <c r="BN100" s="81"/>
      <c r="BO100" s="81"/>
      <c r="BP100" s="81"/>
      <c r="BQ100" s="81"/>
      <c r="BR100" s="81"/>
      <c r="BS100" s="81"/>
    </row>
    <row r="101" spans="2:71" ht="18.7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1"/>
      <c r="BL101" s="81"/>
      <c r="BM101" s="81"/>
      <c r="BN101" s="81"/>
      <c r="BO101" s="81"/>
      <c r="BP101" s="81"/>
      <c r="BQ101" s="81"/>
      <c r="BR101" s="81"/>
      <c r="BS101" s="81"/>
    </row>
    <row r="102" spans="2:71" ht="18.7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1"/>
      <c r="BL102" s="81"/>
      <c r="BM102" s="81"/>
      <c r="BN102" s="81"/>
      <c r="BO102" s="81"/>
      <c r="BP102" s="81"/>
      <c r="BQ102" s="81"/>
      <c r="BR102" s="81"/>
      <c r="BS102" s="81"/>
    </row>
    <row r="103" spans="2:71" ht="18.7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1"/>
      <c r="BL103" s="81"/>
      <c r="BM103" s="81"/>
      <c r="BN103" s="81"/>
      <c r="BO103" s="81"/>
      <c r="BP103" s="81"/>
      <c r="BQ103" s="81"/>
      <c r="BR103" s="81"/>
      <c r="BS103" s="81"/>
    </row>
    <row r="104" spans="2:71" ht="18.75" customHeight="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1"/>
      <c r="BL104" s="81"/>
      <c r="BM104" s="81"/>
      <c r="BN104" s="81"/>
      <c r="BO104" s="81"/>
      <c r="BP104" s="81"/>
      <c r="BQ104" s="81"/>
      <c r="BR104" s="81"/>
      <c r="BS104" s="81"/>
    </row>
    <row r="105" spans="2:71" ht="18.7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1"/>
      <c r="BL105" s="81"/>
      <c r="BM105" s="81"/>
      <c r="BN105" s="81"/>
      <c r="BO105" s="81"/>
      <c r="BP105" s="81"/>
      <c r="BQ105" s="81"/>
      <c r="BR105" s="81"/>
      <c r="BS105" s="81"/>
    </row>
    <row r="106" spans="2:71" ht="18.7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1"/>
      <c r="BL106" s="81"/>
      <c r="BM106" s="81"/>
      <c r="BN106" s="81"/>
      <c r="BO106" s="81"/>
      <c r="BP106" s="81"/>
      <c r="BQ106" s="81"/>
      <c r="BR106" s="81"/>
      <c r="BS106" s="81"/>
    </row>
    <row r="107" spans="2:71" ht="18.7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1"/>
      <c r="BL107" s="81"/>
      <c r="BM107" s="81"/>
      <c r="BN107" s="81"/>
      <c r="BO107" s="81"/>
      <c r="BP107" s="81"/>
      <c r="BQ107" s="81"/>
      <c r="BR107" s="81"/>
      <c r="BS107" s="81"/>
    </row>
    <row r="108" spans="2:71" ht="18.75" customHeight="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1"/>
      <c r="BL108" s="81"/>
      <c r="BM108" s="81"/>
      <c r="BN108" s="81"/>
      <c r="BO108" s="81"/>
      <c r="BP108" s="81"/>
      <c r="BQ108" s="81"/>
      <c r="BR108" s="81"/>
      <c r="BS108" s="81"/>
    </row>
    <row r="109" spans="2:71" ht="18.7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1"/>
      <c r="BL109" s="81"/>
      <c r="BM109" s="81"/>
      <c r="BN109" s="81"/>
      <c r="BO109" s="81"/>
      <c r="BP109" s="81"/>
      <c r="BQ109" s="81"/>
      <c r="BR109" s="81"/>
      <c r="BS109" s="81"/>
    </row>
    <row r="110" spans="2:71" ht="18.75" customHeight="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1"/>
      <c r="BL110" s="81"/>
      <c r="BM110" s="81"/>
      <c r="BN110" s="81"/>
      <c r="BO110" s="81"/>
      <c r="BP110" s="81"/>
      <c r="BQ110" s="81"/>
      <c r="BR110" s="81"/>
      <c r="BS110" s="81"/>
    </row>
    <row r="111" spans="2:71" ht="18.7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1"/>
      <c r="BL111" s="81"/>
      <c r="BM111" s="81"/>
      <c r="BN111" s="81"/>
      <c r="BO111" s="81"/>
      <c r="BP111" s="81"/>
      <c r="BQ111" s="81"/>
      <c r="BR111" s="81"/>
      <c r="BS111" s="81"/>
    </row>
    <row r="112" spans="2:71" ht="18.7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1"/>
      <c r="BL112" s="81"/>
      <c r="BM112" s="81"/>
      <c r="BN112" s="81"/>
      <c r="BO112" s="81"/>
      <c r="BP112" s="81"/>
      <c r="BQ112" s="81"/>
      <c r="BR112" s="81"/>
      <c r="BS112" s="81"/>
    </row>
    <row r="113" spans="2:71" ht="18.7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1"/>
      <c r="BL113" s="81"/>
      <c r="BM113" s="81"/>
      <c r="BN113" s="81"/>
      <c r="BO113" s="81"/>
      <c r="BP113" s="81"/>
      <c r="BQ113" s="81"/>
      <c r="BR113" s="81"/>
      <c r="BS113" s="81"/>
    </row>
    <row r="114" spans="2:71" ht="18.75" customHeight="1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1"/>
      <c r="BL114" s="81"/>
      <c r="BM114" s="81"/>
      <c r="BN114" s="81"/>
      <c r="BO114" s="81"/>
      <c r="BP114" s="81"/>
      <c r="BQ114" s="81"/>
      <c r="BR114" s="81"/>
      <c r="BS114" s="81"/>
    </row>
    <row r="115" spans="2:71" ht="18.7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1"/>
      <c r="BL115" s="81"/>
      <c r="BM115" s="81"/>
      <c r="BN115" s="81"/>
      <c r="BO115" s="81"/>
      <c r="BP115" s="81"/>
      <c r="BQ115" s="81"/>
      <c r="BR115" s="81"/>
      <c r="BS115" s="81"/>
    </row>
    <row r="116" spans="2:71" ht="18.75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1"/>
      <c r="BL116" s="81"/>
      <c r="BM116" s="81"/>
      <c r="BN116" s="81"/>
      <c r="BO116" s="81"/>
      <c r="BP116" s="81"/>
      <c r="BQ116" s="81"/>
      <c r="BR116" s="81"/>
      <c r="BS116" s="81"/>
    </row>
    <row r="117" spans="2:71" ht="18.7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1"/>
      <c r="BL117" s="81"/>
      <c r="BM117" s="81"/>
      <c r="BN117" s="81"/>
      <c r="BO117" s="81"/>
      <c r="BP117" s="81"/>
      <c r="BQ117" s="81"/>
      <c r="BR117" s="81"/>
      <c r="BS117" s="81"/>
    </row>
    <row r="118" spans="2:71" ht="18.75" customHeight="1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1"/>
      <c r="BL118" s="81"/>
      <c r="BM118" s="81"/>
      <c r="BN118" s="81"/>
      <c r="BO118" s="81"/>
      <c r="BP118" s="81"/>
      <c r="BQ118" s="81"/>
      <c r="BR118" s="81"/>
      <c r="BS118" s="81"/>
    </row>
    <row r="119" spans="2:71" ht="18.7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1"/>
      <c r="BL119" s="81"/>
      <c r="BM119" s="81"/>
      <c r="BN119" s="81"/>
      <c r="BO119" s="81"/>
      <c r="BP119" s="81"/>
      <c r="BQ119" s="81"/>
      <c r="BR119" s="81"/>
      <c r="BS119" s="81"/>
    </row>
    <row r="120" spans="2:71" ht="18.75" customHeight="1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1"/>
      <c r="BL120" s="81"/>
      <c r="BM120" s="81"/>
      <c r="BN120" s="81"/>
      <c r="BO120" s="81"/>
      <c r="BP120" s="81"/>
      <c r="BQ120" s="81"/>
      <c r="BR120" s="81"/>
      <c r="BS120" s="81"/>
    </row>
    <row r="121" spans="2:71" ht="18.7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1"/>
      <c r="BL121" s="81"/>
      <c r="BM121" s="81"/>
      <c r="BN121" s="81"/>
      <c r="BO121" s="81"/>
      <c r="BP121" s="81"/>
      <c r="BQ121" s="81"/>
      <c r="BR121" s="81"/>
      <c r="BS121" s="81"/>
    </row>
    <row r="122" spans="2:71" ht="18.7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1"/>
      <c r="BL122" s="81"/>
      <c r="BM122" s="81"/>
      <c r="BN122" s="81"/>
      <c r="BO122" s="81"/>
      <c r="BP122" s="81"/>
      <c r="BQ122" s="81"/>
      <c r="BR122" s="81"/>
      <c r="BS122" s="81"/>
    </row>
    <row r="123" spans="2:71" ht="18.7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1"/>
      <c r="BL123" s="81"/>
      <c r="BM123" s="81"/>
      <c r="BN123" s="81"/>
      <c r="BO123" s="81"/>
      <c r="BP123" s="81"/>
      <c r="BQ123" s="81"/>
      <c r="BR123" s="81"/>
      <c r="BS123" s="81"/>
    </row>
    <row r="124" spans="2:71" ht="18.7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1"/>
      <c r="BL124" s="81"/>
      <c r="BM124" s="81"/>
      <c r="BN124" s="81"/>
      <c r="BO124" s="81"/>
      <c r="BP124" s="81"/>
      <c r="BQ124" s="81"/>
      <c r="BR124" s="81"/>
      <c r="BS124" s="81"/>
    </row>
    <row r="125" spans="2:71" ht="18.7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1"/>
      <c r="BL125" s="81"/>
      <c r="BM125" s="81"/>
      <c r="BN125" s="81"/>
      <c r="BO125" s="81"/>
      <c r="BP125" s="81"/>
      <c r="BQ125" s="81"/>
      <c r="BR125" s="81"/>
      <c r="BS125" s="81"/>
    </row>
    <row r="126" spans="2:71" ht="18.7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1"/>
      <c r="BL126" s="81"/>
      <c r="BM126" s="81"/>
      <c r="BN126" s="81"/>
      <c r="BO126" s="81"/>
      <c r="BP126" s="81"/>
      <c r="BQ126" s="81"/>
      <c r="BR126" s="81"/>
      <c r="BS126" s="81"/>
    </row>
    <row r="127" spans="2:71" ht="18.7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1"/>
      <c r="BL127" s="81"/>
      <c r="BM127" s="81"/>
      <c r="BN127" s="81"/>
      <c r="BO127" s="81"/>
      <c r="BP127" s="81"/>
      <c r="BQ127" s="81"/>
      <c r="BR127" s="81"/>
      <c r="BS127" s="81"/>
    </row>
    <row r="128" spans="2:71" ht="18.7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1"/>
      <c r="BL128" s="81"/>
      <c r="BM128" s="81"/>
      <c r="BN128" s="81"/>
      <c r="BO128" s="81"/>
      <c r="BP128" s="81"/>
      <c r="BQ128" s="81"/>
      <c r="BR128" s="81"/>
      <c r="BS128" s="81"/>
    </row>
    <row r="129" spans="2:71" ht="18.7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1"/>
      <c r="BL129" s="81"/>
      <c r="BM129" s="81"/>
      <c r="BN129" s="81"/>
      <c r="BO129" s="81"/>
      <c r="BP129" s="81"/>
      <c r="BQ129" s="81"/>
      <c r="BR129" s="81"/>
      <c r="BS129" s="81"/>
    </row>
    <row r="130" spans="2:71" ht="18.7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1"/>
      <c r="BL130" s="81"/>
      <c r="BM130" s="81"/>
      <c r="BN130" s="81"/>
      <c r="BO130" s="81"/>
      <c r="BP130" s="81"/>
      <c r="BQ130" s="81"/>
      <c r="BR130" s="81"/>
      <c r="BS130" s="81"/>
    </row>
    <row r="131" spans="2:71" ht="18.7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1"/>
      <c r="BL131" s="81"/>
      <c r="BM131" s="81"/>
      <c r="BN131" s="81"/>
      <c r="BO131" s="81"/>
      <c r="BP131" s="81"/>
      <c r="BQ131" s="81"/>
      <c r="BR131" s="81"/>
      <c r="BS131" s="81"/>
    </row>
    <row r="132" spans="2:71" ht="18.7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1"/>
      <c r="BL132" s="81"/>
      <c r="BM132" s="81"/>
      <c r="BN132" s="81"/>
      <c r="BO132" s="81"/>
      <c r="BP132" s="81"/>
      <c r="BQ132" s="81"/>
      <c r="BR132" s="81"/>
      <c r="BS132" s="81"/>
    </row>
    <row r="133" spans="2:71" ht="18.7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1"/>
      <c r="BL133" s="81"/>
      <c r="BM133" s="81"/>
      <c r="BN133" s="81"/>
      <c r="BO133" s="81"/>
      <c r="BP133" s="81"/>
      <c r="BQ133" s="81"/>
      <c r="BR133" s="81"/>
      <c r="BS133" s="81"/>
    </row>
    <row r="134" spans="2:71" ht="18.7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1"/>
      <c r="BL134" s="81"/>
      <c r="BM134" s="81"/>
      <c r="BN134" s="81"/>
      <c r="BO134" s="81"/>
      <c r="BP134" s="81"/>
      <c r="BQ134" s="81"/>
      <c r="BR134" s="81"/>
      <c r="BS134" s="81"/>
    </row>
    <row r="135" spans="2:71" ht="18.7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1"/>
      <c r="BL135" s="81"/>
      <c r="BM135" s="81"/>
      <c r="BN135" s="81"/>
      <c r="BO135" s="81"/>
      <c r="BP135" s="81"/>
      <c r="BQ135" s="81"/>
      <c r="BR135" s="81"/>
      <c r="BS135" s="81"/>
    </row>
    <row r="136" spans="2:71" ht="18.7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1"/>
      <c r="BL136" s="81"/>
      <c r="BM136" s="81"/>
      <c r="BN136" s="81"/>
      <c r="BO136" s="81"/>
      <c r="BP136" s="81"/>
      <c r="BQ136" s="81"/>
      <c r="BR136" s="81"/>
      <c r="BS136" s="81"/>
    </row>
    <row r="137" spans="2:71" ht="18.75" customHeight="1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1"/>
      <c r="BL137" s="81"/>
      <c r="BM137" s="81"/>
      <c r="BN137" s="81"/>
      <c r="BO137" s="81"/>
      <c r="BP137" s="81"/>
      <c r="BQ137" s="81"/>
      <c r="BR137" s="81"/>
      <c r="BS137" s="81"/>
    </row>
    <row r="138" spans="2:71" ht="18.75" customHeight="1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1"/>
      <c r="BL138" s="81"/>
      <c r="BM138" s="81"/>
      <c r="BN138" s="81"/>
      <c r="BO138" s="81"/>
      <c r="BP138" s="81"/>
      <c r="BQ138" s="81"/>
      <c r="BR138" s="81"/>
      <c r="BS138" s="81"/>
    </row>
    <row r="139" spans="2:71" ht="18.75" customHeight="1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1"/>
      <c r="BL139" s="81"/>
      <c r="BM139" s="81"/>
      <c r="BN139" s="81"/>
      <c r="BO139" s="81"/>
      <c r="BP139" s="81"/>
      <c r="BQ139" s="81"/>
      <c r="BR139" s="81"/>
      <c r="BS139" s="81"/>
    </row>
    <row r="140" spans="2:71" ht="18.75" customHeight="1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1"/>
      <c r="BL140" s="81"/>
      <c r="BM140" s="81"/>
      <c r="BN140" s="81"/>
      <c r="BO140" s="81"/>
      <c r="BP140" s="81"/>
      <c r="BQ140" s="81"/>
      <c r="BR140" s="81"/>
      <c r="BS140" s="81"/>
    </row>
    <row r="141" spans="2:71" ht="18.75" customHeight="1"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</row>
    <row r="142" spans="2:71" ht="18.75" customHeight="1"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</row>
    <row r="143" spans="2:71" ht="18.75" customHeight="1"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</row>
    <row r="144" spans="2:71" ht="18.75" customHeight="1"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</row>
    <row r="145" spans="16:62" ht="18.75" customHeight="1"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</row>
    <row r="146" spans="16:62" ht="18.75" customHeight="1"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</row>
    <row r="147" spans="16:62" ht="18.75" customHeight="1"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</row>
    <row r="148" spans="16:62" ht="18.75" customHeight="1"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</row>
    <row r="149" spans="16:62" ht="18.75" customHeight="1"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</row>
    <row r="150" spans="16:62" ht="18.75" customHeight="1"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</row>
    <row r="151" spans="16:62" ht="18.75" customHeight="1"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</row>
    <row r="152" spans="16:62" ht="18.75" customHeight="1"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</row>
    <row r="153" spans="16:62" ht="18.75" customHeight="1"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</row>
    <row r="154" spans="16:62" ht="18.75" customHeight="1"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</row>
    <row r="155" spans="16:62" ht="18.75" customHeight="1"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</row>
    <row r="156" spans="16:62" ht="18.75" customHeight="1"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</row>
    <row r="157" spans="16:62" ht="18.75" customHeight="1"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</row>
    <row r="158" spans="16:62" ht="18.75" customHeight="1"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</row>
    <row r="159" spans="16:62" ht="18.75" customHeight="1"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</row>
    <row r="160" spans="16:62" ht="18.75" customHeight="1"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</row>
    <row r="161" spans="16:62" ht="18.75" customHeight="1"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</row>
    <row r="162" spans="16:62" ht="18.75" customHeight="1"/>
    <row r="163" spans="16:62" ht="18.75" customHeight="1"/>
    <row r="164" spans="16:62" ht="18.75" customHeight="1"/>
    <row r="165" spans="16:62" ht="18.75" customHeight="1"/>
    <row r="166" spans="16:62" ht="18.75" customHeight="1"/>
    <row r="167" spans="16:62" ht="18.75" customHeight="1"/>
    <row r="168" spans="16:62" ht="18.75" customHeight="1"/>
    <row r="169" spans="16:62" ht="18.75" customHeight="1"/>
    <row r="170" spans="16:62" ht="18.75" customHeight="1"/>
    <row r="171" spans="16:62" ht="18.75" customHeight="1"/>
    <row r="172" spans="16:62" ht="18.75" customHeight="1"/>
    <row r="173" spans="16:62" ht="18.75" customHeight="1"/>
    <row r="174" spans="16:62" ht="18.75" customHeight="1"/>
    <row r="175" spans="16:62" ht="18.75" customHeight="1"/>
    <row r="176" spans="16:62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</sheetData>
  <mergeCells count="252">
    <mergeCell ref="BP26:BP27"/>
    <mergeCell ref="BQ26:BQ27"/>
    <mergeCell ref="BR26:BR27"/>
    <mergeCell ref="BS26:BT26"/>
    <mergeCell ref="BI26:BI27"/>
    <mergeCell ref="BJ26:BJ27"/>
    <mergeCell ref="BK26:BK27"/>
    <mergeCell ref="BL26:BL27"/>
    <mergeCell ref="BM26:BM27"/>
    <mergeCell ref="BN26:BO26"/>
    <mergeCell ref="BC26:BC27"/>
    <mergeCell ref="BD26:BD27"/>
    <mergeCell ref="BE26:BE27"/>
    <mergeCell ref="BF26:BF27"/>
    <mergeCell ref="BG26:BG27"/>
    <mergeCell ref="BH26:BH27"/>
    <mergeCell ref="AU26:AV26"/>
    <mergeCell ref="AW26:AW27"/>
    <mergeCell ref="AX26:AX27"/>
    <mergeCell ref="AY26:AY27"/>
    <mergeCell ref="AZ26:BA26"/>
    <mergeCell ref="BB26:BB27"/>
    <mergeCell ref="AO26:AO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N26:AN27"/>
    <mergeCell ref="AE26:AE27"/>
    <mergeCell ref="AF26:AF27"/>
    <mergeCell ref="AG26:AH26"/>
    <mergeCell ref="U26:U27"/>
    <mergeCell ref="V26:V27"/>
    <mergeCell ref="W26:W27"/>
    <mergeCell ref="X26:X27"/>
    <mergeCell ref="Y26:Y27"/>
    <mergeCell ref="Z26:Z27"/>
    <mergeCell ref="B26:B27"/>
    <mergeCell ref="C26:C27"/>
    <mergeCell ref="D26:D27"/>
    <mergeCell ref="E26:E27"/>
    <mergeCell ref="F26:F27"/>
    <mergeCell ref="G26:G27"/>
    <mergeCell ref="AW25:BA25"/>
    <mergeCell ref="BB25:BD25"/>
    <mergeCell ref="BE25:BG25"/>
    <mergeCell ref="N26:O26"/>
    <mergeCell ref="P26:P27"/>
    <mergeCell ref="Q26:Q27"/>
    <mergeCell ref="R26:R27"/>
    <mergeCell ref="S26:S27"/>
    <mergeCell ref="T26:T27"/>
    <mergeCell ref="H26:H27"/>
    <mergeCell ref="I26:I27"/>
    <mergeCell ref="J26:J27"/>
    <mergeCell ref="K26:K27"/>
    <mergeCell ref="L26:L27"/>
    <mergeCell ref="M26:M27"/>
    <mergeCell ref="AA26:AA27"/>
    <mergeCell ref="AB26:AC26"/>
    <mergeCell ref="AD26:AD27"/>
    <mergeCell ref="BH25:BJ25"/>
    <mergeCell ref="BK25:BO25"/>
    <mergeCell ref="BP25:BT25"/>
    <mergeCell ref="Y25:AC25"/>
    <mergeCell ref="AD25:AH25"/>
    <mergeCell ref="AI25:AK25"/>
    <mergeCell ref="AL25:AN25"/>
    <mergeCell ref="AO25:AQ25"/>
    <mergeCell ref="AR25:AV25"/>
    <mergeCell ref="BR15:BR16"/>
    <mergeCell ref="BS15:BT15"/>
    <mergeCell ref="A25:A27"/>
    <mergeCell ref="B25:D25"/>
    <mergeCell ref="E25:G25"/>
    <mergeCell ref="H25:J25"/>
    <mergeCell ref="K25:O25"/>
    <mergeCell ref="P25:R25"/>
    <mergeCell ref="S25:U25"/>
    <mergeCell ref="V25:X25"/>
    <mergeCell ref="BK15:BK16"/>
    <mergeCell ref="BL15:BL16"/>
    <mergeCell ref="BM15:BM16"/>
    <mergeCell ref="BN15:BO15"/>
    <mergeCell ref="BP15:BP16"/>
    <mergeCell ref="BQ15:BQ16"/>
    <mergeCell ref="BE15:BE16"/>
    <mergeCell ref="BF15:BF16"/>
    <mergeCell ref="BG15:BG16"/>
    <mergeCell ref="BH15:BH16"/>
    <mergeCell ref="BI15:BI16"/>
    <mergeCell ref="BJ15:BJ16"/>
    <mergeCell ref="AX15:AX16"/>
    <mergeCell ref="AY15:AY16"/>
    <mergeCell ref="AZ15:BA15"/>
    <mergeCell ref="BB15:BB16"/>
    <mergeCell ref="BC15:BC16"/>
    <mergeCell ref="BD15:BD16"/>
    <mergeCell ref="AQ15:AQ16"/>
    <mergeCell ref="AR15:AR16"/>
    <mergeCell ref="AS15:AS16"/>
    <mergeCell ref="AT15:AT16"/>
    <mergeCell ref="AU15:AV15"/>
    <mergeCell ref="AW15:AW16"/>
    <mergeCell ref="AK15:AK16"/>
    <mergeCell ref="AL15:AL16"/>
    <mergeCell ref="AM15:AM16"/>
    <mergeCell ref="AN15:AN16"/>
    <mergeCell ref="AO15:AO16"/>
    <mergeCell ref="AP15:AP16"/>
    <mergeCell ref="AD15:AD16"/>
    <mergeCell ref="AE15:AE16"/>
    <mergeCell ref="AF15:AF16"/>
    <mergeCell ref="AG15:AH15"/>
    <mergeCell ref="AI15:AI16"/>
    <mergeCell ref="AJ15:AJ16"/>
    <mergeCell ref="W15:W16"/>
    <mergeCell ref="X15:X16"/>
    <mergeCell ref="Y15:Y16"/>
    <mergeCell ref="Z15:Z16"/>
    <mergeCell ref="AA15:AA16"/>
    <mergeCell ref="AB15:AC15"/>
    <mergeCell ref="Q15:Q16"/>
    <mergeCell ref="R15:R16"/>
    <mergeCell ref="S15:S16"/>
    <mergeCell ref="T15:T16"/>
    <mergeCell ref="U15:U16"/>
    <mergeCell ref="V15:V16"/>
    <mergeCell ref="J15:J16"/>
    <mergeCell ref="K15:K16"/>
    <mergeCell ref="L15:L16"/>
    <mergeCell ref="M15:M16"/>
    <mergeCell ref="N15:O15"/>
    <mergeCell ref="P15:P16"/>
    <mergeCell ref="BK14:BO14"/>
    <mergeCell ref="BP14:BT14"/>
    <mergeCell ref="B15:B16"/>
    <mergeCell ref="C15:C16"/>
    <mergeCell ref="D15:D16"/>
    <mergeCell ref="E15:E16"/>
    <mergeCell ref="F15:F16"/>
    <mergeCell ref="G15:G16"/>
    <mergeCell ref="H15:H16"/>
    <mergeCell ref="I15:I16"/>
    <mergeCell ref="AO14:AQ14"/>
    <mergeCell ref="AR14:AV14"/>
    <mergeCell ref="AW14:BA14"/>
    <mergeCell ref="BB14:BD14"/>
    <mergeCell ref="BE14:BG14"/>
    <mergeCell ref="BH14:BJ14"/>
    <mergeCell ref="S14:U14"/>
    <mergeCell ref="V14:X14"/>
    <mergeCell ref="Y14:AC14"/>
    <mergeCell ref="AD14:AH14"/>
    <mergeCell ref="AI14:AK14"/>
    <mergeCell ref="AL14:AN14"/>
    <mergeCell ref="BP6:BP7"/>
    <mergeCell ref="BQ6:BQ7"/>
    <mergeCell ref="BR6:BR7"/>
    <mergeCell ref="BS6:BT6"/>
    <mergeCell ref="A14:A16"/>
    <mergeCell ref="B14:D14"/>
    <mergeCell ref="E14:G14"/>
    <mergeCell ref="H14:J14"/>
    <mergeCell ref="K14:O14"/>
    <mergeCell ref="P14:R14"/>
    <mergeCell ref="BI6:BI7"/>
    <mergeCell ref="BJ6:BJ7"/>
    <mergeCell ref="BK6:BK7"/>
    <mergeCell ref="BL6:BL7"/>
    <mergeCell ref="BM6:BM7"/>
    <mergeCell ref="BN6:BO6"/>
    <mergeCell ref="BC6:BC7"/>
    <mergeCell ref="BD6:BD7"/>
    <mergeCell ref="BE6:BE7"/>
    <mergeCell ref="BF6:BF7"/>
    <mergeCell ref="BG6:BG7"/>
    <mergeCell ref="BH6:BH7"/>
    <mergeCell ref="AU6:AV6"/>
    <mergeCell ref="AW6:AW7"/>
    <mergeCell ref="AX6:AX7"/>
    <mergeCell ref="AY6:AY7"/>
    <mergeCell ref="AZ6:BA6"/>
    <mergeCell ref="BB6:BB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A6:AA7"/>
    <mergeCell ref="AB6:AC6"/>
    <mergeCell ref="AD6:AD7"/>
    <mergeCell ref="AE6:AE7"/>
    <mergeCell ref="AF6:AF7"/>
    <mergeCell ref="AG6:AH6"/>
    <mergeCell ref="W6:W7"/>
    <mergeCell ref="X6:X7"/>
    <mergeCell ref="Y6:Y7"/>
    <mergeCell ref="Z6:Z7"/>
    <mergeCell ref="N6:O6"/>
    <mergeCell ref="P6:P7"/>
    <mergeCell ref="Q6:Q7"/>
    <mergeCell ref="R6:R7"/>
    <mergeCell ref="S6:S7"/>
    <mergeCell ref="T6:T7"/>
    <mergeCell ref="BK5:BO5"/>
    <mergeCell ref="BP5:BT5"/>
    <mergeCell ref="B6:B7"/>
    <mergeCell ref="C6:C7"/>
    <mergeCell ref="D6:D7"/>
    <mergeCell ref="E6:E7"/>
    <mergeCell ref="F6:F7"/>
    <mergeCell ref="G6:G7"/>
    <mergeCell ref="H6:H7"/>
    <mergeCell ref="I6:I7"/>
    <mergeCell ref="AO5:AQ5"/>
    <mergeCell ref="AR5:AV5"/>
    <mergeCell ref="AW5:BA5"/>
    <mergeCell ref="BB5:BD5"/>
    <mergeCell ref="BE5:BG5"/>
    <mergeCell ref="BH5:BJ5"/>
    <mergeCell ref="S5:U5"/>
    <mergeCell ref="V5:X5"/>
    <mergeCell ref="Y5:AC5"/>
    <mergeCell ref="AD5:AH5"/>
    <mergeCell ref="AI5:AK5"/>
    <mergeCell ref="AL5:AN5"/>
    <mergeCell ref="U6:U7"/>
    <mergeCell ref="V6:V7"/>
    <mergeCell ref="A5:A7"/>
    <mergeCell ref="B5:D5"/>
    <mergeCell ref="E5:G5"/>
    <mergeCell ref="H5:J5"/>
    <mergeCell ref="K5:O5"/>
    <mergeCell ref="P5:R5"/>
    <mergeCell ref="J6:J7"/>
    <mergeCell ref="K6:K7"/>
    <mergeCell ref="L6:L7"/>
    <mergeCell ref="M6:M7"/>
  </mergeCells>
  <printOptions horizontalCentered="1" verticalCentered="1"/>
  <pageMargins left="0.15748031496062992" right="0" top="0" bottom="0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ФАКТИЧЕСКАЯ СЕБЕСТ ВОДА 2017</vt:lpstr>
      <vt:lpstr>ФАКТИЧЕСКАЯ СЕБЕСТ. СТОКИ 2017</vt:lpstr>
      <vt:lpstr>'ФАКТИЧЕСКАЯ СЕБЕСТ ВОДА 2017'!Область_печати</vt:lpstr>
      <vt:lpstr>'ФАКТИЧЕСКАЯ СЕБЕСТ. СТОКИ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2017-05-11T04:26:20Z</dcterms:modified>
</cp:coreProperties>
</file>