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АКТ.СЕБЕСТ.ВОДА 1 полуг. 2022" sheetId="2" r:id="rId1"/>
    <sheet name="ФАКТ.СЕБЕСТ.СТОКИ 1 полуг. 2022" sheetId="3" r:id="rId2"/>
    <sheet name="Лист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4Excel_BuiltIn_Print_Area_59_67_1">#REF!</definedName>
    <definedName name="_8Excel_BuiltIn_Print_Area_59_74_1">#REF!</definedName>
    <definedName name="_Pi1" localSheetId="0">#N/A</definedName>
    <definedName name="_Pi1" localSheetId="1">#N/A</definedName>
    <definedName name="_Pi1">_Pi1</definedName>
    <definedName name="_Pi2" localSheetId="0">#N/A</definedName>
    <definedName name="_Pi2" localSheetId="1">#N/A</definedName>
    <definedName name="_Pi2">_Pi2</definedName>
    <definedName name="_Pi3" localSheetId="0">#N/A</definedName>
    <definedName name="_Pi3" localSheetId="1">#N/A</definedName>
    <definedName name="_Pi3">_Pi3</definedName>
    <definedName name="_Pi4" localSheetId="0">#N/A</definedName>
    <definedName name="_Pi4" localSheetId="1">#N/A</definedName>
    <definedName name="_Pi4">_Pi4</definedName>
    <definedName name="_Pi5" localSheetId="0">#N/A</definedName>
    <definedName name="_Pi5" localSheetId="1">#N/A</definedName>
    <definedName name="_Pi5">_Pi5</definedName>
    <definedName name="asds" localSheetId="0">#N/A</definedName>
    <definedName name="asds" localSheetId="1">#N/A</definedName>
    <definedName name="asds">asds</definedName>
    <definedName name="asds_10" localSheetId="0">'ФАКТ.СЕБЕСТ.ВОДА 1 полуг. 2022'!asds</definedName>
    <definedName name="asds_10" localSheetId="1">'ФАКТ.СЕБЕСТ.СТОКИ 1 полуг. 2022'!asds</definedName>
    <definedName name="asds_10">[0]!asds</definedName>
    <definedName name="asds_14" localSheetId="0">'ФАКТ.СЕБЕСТ.ВОДА 1 полуг. 2022'!asds</definedName>
    <definedName name="asds_14" localSheetId="1">'ФАКТ.СЕБЕСТ.СТОКИ 1 полуг. 2022'!asds</definedName>
    <definedName name="asds_14">[0]!asds</definedName>
    <definedName name="asds_15" localSheetId="0">'ФАКТ.СЕБЕСТ.ВОДА 1 полуг. 2022'!asds</definedName>
    <definedName name="asds_15" localSheetId="1">'ФАКТ.СЕБЕСТ.СТОКИ 1 полуг. 2022'!asds</definedName>
    <definedName name="asds_15">[0]!asds</definedName>
    <definedName name="asds_16" localSheetId="0">'ФАКТ.СЕБЕСТ.ВОДА 1 полуг. 2022'!asds</definedName>
    <definedName name="asds_16" localSheetId="1">'ФАКТ.СЕБЕСТ.СТОКИ 1 полуг. 2022'!asds</definedName>
    <definedName name="asds_16">[0]!asds</definedName>
    <definedName name="asds_2" localSheetId="0">'ФАКТ.СЕБЕСТ.ВОДА 1 полуг. 2022'!asds</definedName>
    <definedName name="asds_2" localSheetId="1">'ФАКТ.СЕБЕСТ.СТОКИ 1 полуг. 2022'!asds</definedName>
    <definedName name="asds_2">[0]!asds</definedName>
    <definedName name="CY" localSheetId="0">[1]Титул!$M$2</definedName>
    <definedName name="CY" localSheetId="1">[1]Титул!$M$2</definedName>
    <definedName name="CY">[1]Титул!$M$2</definedName>
    <definedName name="CY_10">[2]Титул!$M$2</definedName>
    <definedName name="CY_14">[2]Титул!$M$2</definedName>
    <definedName name="CY_15">[2]Титул!$M$2</definedName>
    <definedName name="CY_16">[2]Титул!$M$2</definedName>
    <definedName name="CY_2">[2]Титул!$M$2</definedName>
    <definedName name="CY_74" localSheetId="0">[3]Список!$J$2</definedName>
    <definedName name="CY_74" localSheetId="1">[3]Список!$J$2</definedName>
    <definedName name="CY_74">[3]Список!$J$2</definedName>
    <definedName name="CY_75" localSheetId="0">[3]Список!$J$2</definedName>
    <definedName name="CY_75" localSheetId="1">[3]Список!$J$2</definedName>
    <definedName name="CY_75">[3]Список!$J$2</definedName>
    <definedName name="dfhf" localSheetId="0">[3]Список!$J$2</definedName>
    <definedName name="dfhf" localSheetId="1">[3]Список!$J$2</definedName>
    <definedName name="dfhf">[3]Список!$J$2</definedName>
    <definedName name="end_chart" localSheetId="0">#N/A</definedName>
    <definedName name="end_chart" localSheetId="1">#N/A</definedName>
    <definedName name="end_chart">end_chart</definedName>
    <definedName name="end_chart_10" localSheetId="0">'ФАКТ.СЕБЕСТ.ВОДА 1 полуг. 2022'!end_chart</definedName>
    <definedName name="end_chart_10" localSheetId="1">'ФАКТ.СЕБЕСТ.СТОКИ 1 полуг. 2022'!end_chart</definedName>
    <definedName name="end_chart_10">[0]!end_chart</definedName>
    <definedName name="end_chart_14" localSheetId="0">'ФАКТ.СЕБЕСТ.ВОДА 1 полуг. 2022'!end_chart</definedName>
    <definedName name="end_chart_14" localSheetId="1">'ФАКТ.СЕБЕСТ.СТОКИ 1 полуг. 2022'!end_chart</definedName>
    <definedName name="end_chart_14">[0]!end_chart</definedName>
    <definedName name="end_chart_15" localSheetId="0">'ФАКТ.СЕБЕСТ.ВОДА 1 полуг. 2022'!end_chart</definedName>
    <definedName name="end_chart_15" localSheetId="1">'ФАКТ.СЕБЕСТ.СТОКИ 1 полуг. 2022'!end_chart</definedName>
    <definedName name="end_chart_15">[0]!end_chart</definedName>
    <definedName name="end_chart_16" localSheetId="0">'ФАКТ.СЕБЕСТ.ВОДА 1 полуг. 2022'!end_chart</definedName>
    <definedName name="end_chart_16" localSheetId="1">'ФАКТ.СЕБЕСТ.СТОКИ 1 полуг. 2022'!end_chart</definedName>
    <definedName name="end_chart_16">[0]!end_chart</definedName>
    <definedName name="end_chart_2" localSheetId="0">'ФАКТ.СЕБЕСТ.ВОДА 1 полуг. 2022'!end_chart</definedName>
    <definedName name="end_chart_2" localSheetId="1">'ФАКТ.СЕБЕСТ.СТОКИ 1 полуг. 2022'!end_chart</definedName>
    <definedName name="end_chart_2">[0]!end_chart</definedName>
    <definedName name="end_tabl" localSheetId="0">#N/A</definedName>
    <definedName name="end_tabl" localSheetId="1">#N/A</definedName>
    <definedName name="end_tabl">end_tabl</definedName>
    <definedName name="end_tabl_10" localSheetId="0">'ФАКТ.СЕБЕСТ.ВОДА 1 полуг. 2022'!end_tabl</definedName>
    <definedName name="end_tabl_10" localSheetId="1">'ФАКТ.СЕБЕСТ.СТОКИ 1 полуг. 2022'!end_tabl</definedName>
    <definedName name="end_tabl_10">[0]!end_tabl</definedName>
    <definedName name="end_tabl_14" localSheetId="0">'ФАКТ.СЕБЕСТ.ВОДА 1 полуг. 2022'!end_tabl</definedName>
    <definedName name="end_tabl_14" localSheetId="1">'ФАКТ.СЕБЕСТ.СТОКИ 1 полуг. 2022'!end_tabl</definedName>
    <definedName name="end_tabl_14">[0]!end_tabl</definedName>
    <definedName name="end_tabl_15" localSheetId="0">'ФАКТ.СЕБЕСТ.ВОДА 1 полуг. 2022'!end_tabl</definedName>
    <definedName name="end_tabl_15" localSheetId="1">'ФАКТ.СЕБЕСТ.СТОКИ 1 полуг. 2022'!end_tabl</definedName>
    <definedName name="end_tabl_15">[0]!end_tabl</definedName>
    <definedName name="end_tabl_16" localSheetId="0">'ФАКТ.СЕБЕСТ.ВОДА 1 полуг. 2022'!end_tabl</definedName>
    <definedName name="end_tabl_16" localSheetId="1">'ФАКТ.СЕБЕСТ.СТОКИ 1 полуг. 2022'!end_tabl</definedName>
    <definedName name="end_tabl_16">[0]!end_tabl</definedName>
    <definedName name="end_tabl_2" localSheetId="0">'ФАКТ.СЕБЕСТ.ВОДА 1 полуг. 2022'!end_tabl</definedName>
    <definedName name="end_tabl_2" localSheetId="1">'ФАКТ.СЕБЕСТ.СТОКИ 1 полуг. 2022'!end_tabl</definedName>
    <definedName name="end_tabl_2">[0]!end_tabl</definedName>
    <definedName name="Excel_BuiltIn__FilterDatabase">#REF!</definedName>
    <definedName name="Excel_BuiltIn_Print_Area_15" localSheetId="0">'[4]распределение январь по бухг.'!#REF!</definedName>
    <definedName name="Excel_BuiltIn_Print_Area_15" localSheetId="1">'[4]распределение январь по бухг.'!#REF!</definedName>
    <definedName name="Excel_BuiltIn_Print_Area_15">'[4]распределение январь по бухг.'!#REF!</definedName>
    <definedName name="Excel_BuiltIn_Print_Area_21" localSheetId="0">[4]расшифровка!#REF!</definedName>
    <definedName name="Excel_BuiltIn_Print_Area_21" localSheetId="1">[4]расшифровка!#REF!</definedName>
    <definedName name="Excel_BuiltIn_Print_Area_21">[4]расшифровка!#REF!</definedName>
    <definedName name="Excel_BuiltIn_Print_Area_22" localSheetId="0">'[4]ЗП и резервы'!#REF!</definedName>
    <definedName name="Excel_BuiltIn_Print_Area_22" localSheetId="1">'[4]ЗП и резервы'!#REF!</definedName>
    <definedName name="Excel_BuiltIn_Print_Area_22">'[4]ЗП и резервы'!#REF!</definedName>
    <definedName name="Excel_BuiltIn_Print_Area_4" localSheetId="0">[5]Прибыль1!#REF!</definedName>
    <definedName name="Excel_BuiltIn_Print_Area_4" localSheetId="1">[5]Прибыль1!#REF!</definedName>
    <definedName name="Excel_BuiltIn_Print_Area_4">[5]Прибыль1!#REF!</definedName>
    <definedName name="Excel_BuiltIn_Print_Area_5">#REF!</definedName>
    <definedName name="Excel_BuiltIn_Print_Area_59">#REF!</definedName>
    <definedName name="Excel_BuiltIn_Print_Area_59_1">#REF!</definedName>
    <definedName name="Excel_BuiltIn_Print_Area_59_10">#REF!</definedName>
    <definedName name="Excel_BuiltIn_Print_Area_59_11">#REF!</definedName>
    <definedName name="Excel_BuiltIn_Print_Area_59_13">#REF!</definedName>
    <definedName name="Excel_BuiltIn_Print_Area_59_14">#REF!</definedName>
    <definedName name="Excel_BuiltIn_Print_Area_59_15">#REF!</definedName>
    <definedName name="Excel_BuiltIn_Print_Area_59_16">#REF!</definedName>
    <definedName name="Excel_BuiltIn_Print_Area_59_2">#REF!</definedName>
    <definedName name="Excel_BuiltIn_Print_Area_59_22">#REF!</definedName>
    <definedName name="Excel_BuiltIn_Print_Area_59_25">#REF!</definedName>
    <definedName name="Excel_BuiltIn_Print_Area_59_3">#REF!</definedName>
    <definedName name="Excel_BuiltIn_Print_Area_59_4">#REF!</definedName>
    <definedName name="Excel_BuiltIn_Print_Area_59_56">#REF!</definedName>
    <definedName name="Excel_BuiltIn_Print_Area_59_6">#REF!</definedName>
    <definedName name="Excel_BuiltIn_Print_Area_59_66">#REF!</definedName>
    <definedName name="Excel_BuiltIn_Print_Area_59_67">#REF!</definedName>
    <definedName name="Excel_BuiltIn_Print_Area_59_67_1">#REF!</definedName>
    <definedName name="Excel_BuiltIn_Print_Area_59_67_10">#REF!</definedName>
    <definedName name="Excel_BuiltIn_Print_Area_59_67_11">#REF!</definedName>
    <definedName name="Excel_BuiltIn_Print_Area_59_67_13">#REF!</definedName>
    <definedName name="Excel_BuiltIn_Print_Area_59_67_14">#REF!</definedName>
    <definedName name="Excel_BuiltIn_Print_Area_59_67_15">#REF!</definedName>
    <definedName name="Excel_BuiltIn_Print_Area_59_67_16">#REF!</definedName>
    <definedName name="Excel_BuiltIn_Print_Area_59_67_2">#REF!</definedName>
    <definedName name="Excel_BuiltIn_Print_Area_59_67_22">#REF!</definedName>
    <definedName name="Excel_BuiltIn_Print_Area_59_67_25">#REF!</definedName>
    <definedName name="Excel_BuiltIn_Print_Area_59_67_3">#REF!</definedName>
    <definedName name="Excel_BuiltIn_Print_Area_59_67_4">#REF!</definedName>
    <definedName name="Excel_BuiltIn_Print_Area_59_67_56">#REF!</definedName>
    <definedName name="Excel_BuiltIn_Print_Area_59_67_6">#REF!</definedName>
    <definedName name="Excel_BuiltIn_Print_Area_59_67_66">#REF!</definedName>
    <definedName name="Excel_BuiltIn_Print_Area_59_67_67">#REF!</definedName>
    <definedName name="Excel_BuiltIn_Print_Area_59_67_70">#REF!</definedName>
    <definedName name="Excel_BuiltIn_Print_Area_59_67_71">#REF!</definedName>
    <definedName name="Excel_BuiltIn_Print_Area_59_67_72">#REF!</definedName>
    <definedName name="Excel_BuiltIn_Print_Area_59_67_74">#REF!</definedName>
    <definedName name="Excel_BuiltIn_Print_Area_59_67_9">#REF!</definedName>
    <definedName name="Excel_BuiltIn_Print_Area_59_70">#REF!</definedName>
    <definedName name="Excel_BuiltIn_Print_Area_59_71">#REF!</definedName>
    <definedName name="Excel_BuiltIn_Print_Area_59_72">#REF!</definedName>
    <definedName name="Excel_BuiltIn_Print_Area_59_74">#REF!</definedName>
    <definedName name="Excel_BuiltIn_Print_Area_59_74_1">#REF!</definedName>
    <definedName name="Excel_BuiltIn_Print_Area_59_74_10">#REF!</definedName>
    <definedName name="Excel_BuiltIn_Print_Area_59_74_11">#REF!</definedName>
    <definedName name="Excel_BuiltIn_Print_Area_59_74_13">#REF!</definedName>
    <definedName name="Excel_BuiltIn_Print_Area_59_74_14">#REF!</definedName>
    <definedName name="Excel_BuiltIn_Print_Area_59_74_15">#REF!</definedName>
    <definedName name="Excel_BuiltIn_Print_Area_59_74_16">#REF!</definedName>
    <definedName name="Excel_BuiltIn_Print_Area_59_74_2">#REF!</definedName>
    <definedName name="Excel_BuiltIn_Print_Area_59_74_22">#REF!</definedName>
    <definedName name="Excel_BuiltIn_Print_Area_59_74_25">#REF!</definedName>
    <definedName name="Excel_BuiltIn_Print_Area_59_74_3">#REF!</definedName>
    <definedName name="Excel_BuiltIn_Print_Area_59_74_4">#REF!</definedName>
    <definedName name="Excel_BuiltIn_Print_Area_59_74_56">#REF!</definedName>
    <definedName name="Excel_BuiltIn_Print_Area_59_74_6">#REF!</definedName>
    <definedName name="Excel_BuiltIn_Print_Area_59_74_66">#REF!</definedName>
    <definedName name="Excel_BuiltIn_Print_Area_59_74_67">#REF!</definedName>
    <definedName name="Excel_BuiltIn_Print_Area_59_74_70">#REF!</definedName>
    <definedName name="Excel_BuiltIn_Print_Area_59_74_71">#REF!</definedName>
    <definedName name="Excel_BuiltIn_Print_Area_59_74_72">#REF!</definedName>
    <definedName name="Excel_BuiltIn_Print_Area_59_74_74">#REF!</definedName>
    <definedName name="Excel_BuiltIn_Print_Area_59_74_9">#REF!</definedName>
    <definedName name="Excel_BuiltIn_Print_Area_59_9">#REF!</definedName>
    <definedName name="ff" localSheetId="0">#N/A</definedName>
    <definedName name="ff" localSheetId="1">#N/A</definedName>
    <definedName name="ff">ff</definedName>
    <definedName name="ff_10" localSheetId="0">'ФАКТ.СЕБЕСТ.ВОДА 1 полуг. 2022'!ff</definedName>
    <definedName name="ff_10" localSheetId="1">'ФАКТ.СЕБЕСТ.СТОКИ 1 полуг. 2022'!ff</definedName>
    <definedName name="ff_10">[0]!ff</definedName>
    <definedName name="ff_14" localSheetId="0">'ФАКТ.СЕБЕСТ.ВОДА 1 полуг. 2022'!ff</definedName>
    <definedName name="ff_14" localSheetId="1">'ФАКТ.СЕБЕСТ.СТОКИ 1 полуг. 2022'!ff</definedName>
    <definedName name="ff_14">[0]!ff</definedName>
    <definedName name="ff_15" localSheetId="0">'ФАКТ.СЕБЕСТ.ВОДА 1 полуг. 2022'!ff</definedName>
    <definedName name="ff_15" localSheetId="1">'ФАКТ.СЕБЕСТ.СТОКИ 1 полуг. 2022'!ff</definedName>
    <definedName name="ff_15">[0]!ff</definedName>
    <definedName name="ff_16" localSheetId="0">'ФАКТ.СЕБЕСТ.ВОДА 1 полуг. 2022'!ff</definedName>
    <definedName name="ff_16" localSheetId="1">'ФАКТ.СЕБЕСТ.СТОКИ 1 полуг. 2022'!ff</definedName>
    <definedName name="ff_16">[0]!ff</definedName>
    <definedName name="ff_2" localSheetId="0">'ФАКТ.СЕБЕСТ.ВОДА 1 полуг. 2022'!ff</definedName>
    <definedName name="ff_2" localSheetId="1">'ФАКТ.СЕБЕСТ.СТОКИ 1 полуг. 2022'!ff</definedName>
    <definedName name="ff_2">[0]!ff</definedName>
    <definedName name="fsF" localSheetId="0">[3]Список!$J$2</definedName>
    <definedName name="fsF" localSheetId="1">[3]Список!$J$2</definedName>
    <definedName name="fsF">[3]Список!$J$2</definedName>
    <definedName name="ggg" localSheetId="0">#N/A</definedName>
    <definedName name="ggg" localSheetId="1">#N/A</definedName>
    <definedName name="ggg">ggg</definedName>
    <definedName name="ggg_10" localSheetId="0">'ФАКТ.СЕБЕСТ.ВОДА 1 полуг. 2022'!ggg</definedName>
    <definedName name="ggg_10" localSheetId="1">'ФАКТ.СЕБЕСТ.СТОКИ 1 полуг. 2022'!ggg</definedName>
    <definedName name="ggg_10">[0]!ggg</definedName>
    <definedName name="ggg_14" localSheetId="0">'ФАКТ.СЕБЕСТ.ВОДА 1 полуг. 2022'!ggg</definedName>
    <definedName name="ggg_14" localSheetId="1">'ФАКТ.СЕБЕСТ.СТОКИ 1 полуг. 2022'!ggg</definedName>
    <definedName name="ggg_14">[0]!ggg</definedName>
    <definedName name="ggg_15" localSheetId="0">'ФАКТ.СЕБЕСТ.ВОДА 1 полуг. 2022'!ggg</definedName>
    <definedName name="ggg_15" localSheetId="1">'ФАКТ.СЕБЕСТ.СТОКИ 1 полуг. 2022'!ggg</definedName>
    <definedName name="ggg_15">[0]!ggg</definedName>
    <definedName name="ggg_16" localSheetId="0">'ФАКТ.СЕБЕСТ.ВОДА 1 полуг. 2022'!ggg</definedName>
    <definedName name="ggg_16" localSheetId="1">'ФАКТ.СЕБЕСТ.СТОКИ 1 полуг. 2022'!ggg</definedName>
    <definedName name="ggg_16">[0]!ggg</definedName>
    <definedName name="ggg_2" localSheetId="0">'ФАКТ.СЕБЕСТ.ВОДА 1 полуг. 2022'!ggg</definedName>
    <definedName name="ggg_2" localSheetId="1">'ФАКТ.СЕБЕСТ.СТОКИ 1 полуг. 2022'!ggg</definedName>
    <definedName name="ggg_2">[0]!ggg</definedName>
    <definedName name="kind_of_activity">[6]TEHSHEET!$B$19:$B$23</definedName>
    <definedName name="Pi1_1" localSheetId="0">'ФАКТ.СЕБЕСТ.ВОДА 1 полуг. 2022'!_Pi1</definedName>
    <definedName name="Pi1_1" localSheetId="1">'ФАКТ.СЕБЕСТ.СТОКИ 1 полуг. 2022'!_Pi1</definedName>
    <definedName name="Pi1_1">[0]!_Pi1</definedName>
    <definedName name="Pi1_10" localSheetId="0">'ФАКТ.СЕБЕСТ.ВОДА 1 полуг. 2022'!_Pi1</definedName>
    <definedName name="Pi1_10" localSheetId="1">'ФАКТ.СЕБЕСТ.СТОКИ 1 полуг. 2022'!_Pi1</definedName>
    <definedName name="Pi1_10">[0]!_Pi1</definedName>
    <definedName name="Pi1_11" localSheetId="0">'ФАКТ.СЕБЕСТ.ВОДА 1 полуг. 2022'!_Pi1</definedName>
    <definedName name="Pi1_11" localSheetId="1">'ФАКТ.СЕБЕСТ.СТОКИ 1 полуг. 2022'!_Pi1</definedName>
    <definedName name="Pi1_11">[0]!_Pi1</definedName>
    <definedName name="Pi1_13" localSheetId="0">'ФАКТ.СЕБЕСТ.ВОДА 1 полуг. 2022'!_Pi1</definedName>
    <definedName name="Pi1_13" localSheetId="1">'ФАКТ.СЕБЕСТ.СТОКИ 1 полуг. 2022'!_Pi1</definedName>
    <definedName name="Pi1_13">[0]!_Pi1</definedName>
    <definedName name="Pi1_14" localSheetId="0">'ФАКТ.СЕБЕСТ.ВОДА 1 полуг. 2022'!_Pi1</definedName>
    <definedName name="Pi1_14" localSheetId="1">'ФАКТ.СЕБЕСТ.СТОКИ 1 полуг. 2022'!_Pi1</definedName>
    <definedName name="Pi1_14">[0]!_Pi1</definedName>
    <definedName name="Pi1_15" localSheetId="0">'ФАКТ.СЕБЕСТ.ВОДА 1 полуг. 2022'!_Pi1</definedName>
    <definedName name="Pi1_15" localSheetId="1">'ФАКТ.СЕБЕСТ.СТОКИ 1 полуг. 2022'!_Pi1</definedName>
    <definedName name="Pi1_15">_Pi1</definedName>
    <definedName name="Pi1_16" localSheetId="0">'ФАКТ.СЕБЕСТ.ВОДА 1 полуг. 2022'!_Pi1</definedName>
    <definedName name="Pi1_16" localSheetId="1">'ФАКТ.СЕБЕСТ.СТОКИ 1 полуг. 2022'!_Pi1</definedName>
    <definedName name="Pi1_16">[0]!_Pi1</definedName>
    <definedName name="Pi1_2" localSheetId="0">'ФАКТ.СЕБЕСТ.ВОДА 1 полуг. 2022'!_Pi1</definedName>
    <definedName name="Pi1_2" localSheetId="1">'ФАКТ.СЕБЕСТ.СТОКИ 1 полуг. 2022'!_Pi1</definedName>
    <definedName name="Pi1_2">[0]!_Pi1</definedName>
    <definedName name="Pi1_22" localSheetId="0">'ФАКТ.СЕБЕСТ.ВОДА 1 полуг. 2022'!_Pi1</definedName>
    <definedName name="Pi1_22" localSheetId="1">'ФАКТ.СЕБЕСТ.СТОКИ 1 полуг. 2022'!_Pi1</definedName>
    <definedName name="Pi1_22">_Pi1</definedName>
    <definedName name="Pi1_3" localSheetId="0">'ФАКТ.СЕБЕСТ.ВОДА 1 полуг. 2022'!_Pi1</definedName>
    <definedName name="Pi1_3" localSheetId="1">'ФАКТ.СЕБЕСТ.СТОКИ 1 полуг. 2022'!_Pi1</definedName>
    <definedName name="Pi1_3">[0]!_Pi1</definedName>
    <definedName name="Pi1_4" localSheetId="0">'ФАКТ.СЕБЕСТ.ВОДА 1 полуг. 2022'!_Pi1</definedName>
    <definedName name="Pi1_4" localSheetId="1">'ФАКТ.СЕБЕСТ.СТОКИ 1 полуг. 2022'!_Pi1</definedName>
    <definedName name="Pi1_4">_Pi1</definedName>
    <definedName name="Pi1_67" localSheetId="0">'ФАКТ.СЕБЕСТ.ВОДА 1 полуг. 2022'!_Pi1</definedName>
    <definedName name="Pi1_67" localSheetId="1">'ФАКТ.СЕБЕСТ.СТОКИ 1 полуг. 2022'!_Pi1</definedName>
    <definedName name="Pi1_67">_Pi1</definedName>
    <definedName name="Pi1_70" localSheetId="0">'ФАКТ.СЕБЕСТ.ВОДА 1 полуг. 2022'!_Pi1</definedName>
    <definedName name="Pi1_70" localSheetId="1">'ФАКТ.СЕБЕСТ.СТОКИ 1 полуг. 2022'!_Pi1</definedName>
    <definedName name="Pi1_70">_Pi1</definedName>
    <definedName name="Pi1_71" localSheetId="0">'ФАКТ.СЕБЕСТ.ВОДА 1 полуг. 2022'!_Pi1</definedName>
    <definedName name="Pi1_71" localSheetId="1">'ФАКТ.СЕБЕСТ.СТОКИ 1 полуг. 2022'!_Pi1</definedName>
    <definedName name="Pi1_71">_Pi1</definedName>
    <definedName name="Pi1_72" localSheetId="0">'ФАКТ.СЕБЕСТ.ВОДА 1 полуг. 2022'!_Pi1</definedName>
    <definedName name="Pi1_72" localSheetId="1">'ФАКТ.СЕБЕСТ.СТОКИ 1 полуг. 2022'!_Pi1</definedName>
    <definedName name="Pi1_72">_Pi1</definedName>
    <definedName name="Pi1_74" localSheetId="0">'ФАКТ.СЕБЕСТ.ВОДА 1 полуг. 2022'!_Pi1</definedName>
    <definedName name="Pi1_74" localSheetId="1">'ФАКТ.СЕБЕСТ.СТОКИ 1 полуг. 2022'!_Pi1</definedName>
    <definedName name="Pi1_74">_Pi1</definedName>
    <definedName name="Pi1_9" localSheetId="0">'ФАКТ.СЕБЕСТ.ВОДА 1 полуг. 2022'!_Pi1</definedName>
    <definedName name="Pi1_9" localSheetId="1">'ФАКТ.СЕБЕСТ.СТОКИ 1 полуг. 2022'!_Pi1</definedName>
    <definedName name="Pi1_9">_Pi1</definedName>
    <definedName name="Pi2_1" localSheetId="0">'ФАКТ.СЕБЕСТ.ВОДА 1 полуг. 2022'!_Pi2</definedName>
    <definedName name="Pi2_1" localSheetId="1">'ФАКТ.СЕБЕСТ.СТОКИ 1 полуг. 2022'!_Pi2</definedName>
    <definedName name="Pi2_1">[0]!_Pi2</definedName>
    <definedName name="Pi2_10" localSheetId="0">'ФАКТ.СЕБЕСТ.ВОДА 1 полуг. 2022'!_Pi2</definedName>
    <definedName name="Pi2_10" localSheetId="1">'ФАКТ.СЕБЕСТ.СТОКИ 1 полуг. 2022'!_Pi2</definedName>
    <definedName name="Pi2_10">[0]!_Pi2</definedName>
    <definedName name="Pi2_11" localSheetId="0">'ФАКТ.СЕБЕСТ.ВОДА 1 полуг. 2022'!_Pi2</definedName>
    <definedName name="Pi2_11" localSheetId="1">'ФАКТ.СЕБЕСТ.СТОКИ 1 полуг. 2022'!_Pi2</definedName>
    <definedName name="Pi2_11">[0]!_Pi2</definedName>
    <definedName name="Pi2_13" localSheetId="0">'ФАКТ.СЕБЕСТ.ВОДА 1 полуг. 2022'!_Pi2</definedName>
    <definedName name="Pi2_13" localSheetId="1">'ФАКТ.СЕБЕСТ.СТОКИ 1 полуг. 2022'!_Pi2</definedName>
    <definedName name="Pi2_13">[0]!_Pi2</definedName>
    <definedName name="Pi2_14" localSheetId="0">'ФАКТ.СЕБЕСТ.ВОДА 1 полуг. 2022'!_Pi2</definedName>
    <definedName name="Pi2_14" localSheetId="1">'ФАКТ.СЕБЕСТ.СТОКИ 1 полуг. 2022'!_Pi2</definedName>
    <definedName name="Pi2_14">[0]!_Pi2</definedName>
    <definedName name="Pi2_15" localSheetId="0">'ФАКТ.СЕБЕСТ.ВОДА 1 полуг. 2022'!_Pi2</definedName>
    <definedName name="Pi2_15" localSheetId="1">'ФАКТ.СЕБЕСТ.СТОКИ 1 полуг. 2022'!_Pi2</definedName>
    <definedName name="Pi2_15">_Pi2</definedName>
    <definedName name="Pi2_16" localSheetId="0">'ФАКТ.СЕБЕСТ.ВОДА 1 полуг. 2022'!_Pi2</definedName>
    <definedName name="Pi2_16" localSheetId="1">'ФАКТ.СЕБЕСТ.СТОКИ 1 полуг. 2022'!_Pi2</definedName>
    <definedName name="Pi2_16">[0]!_Pi2</definedName>
    <definedName name="Pi2_2" localSheetId="0">'ФАКТ.СЕБЕСТ.ВОДА 1 полуг. 2022'!_Pi2</definedName>
    <definedName name="Pi2_2" localSheetId="1">'ФАКТ.СЕБЕСТ.СТОКИ 1 полуг. 2022'!_Pi2</definedName>
    <definedName name="Pi2_2">[0]!_Pi2</definedName>
    <definedName name="Pi2_22" localSheetId="0">'ФАКТ.СЕБЕСТ.ВОДА 1 полуг. 2022'!_Pi2</definedName>
    <definedName name="Pi2_22" localSheetId="1">'ФАКТ.СЕБЕСТ.СТОКИ 1 полуг. 2022'!_Pi2</definedName>
    <definedName name="Pi2_22">_Pi2</definedName>
    <definedName name="Pi2_3" localSheetId="0">'ФАКТ.СЕБЕСТ.ВОДА 1 полуг. 2022'!_Pi2</definedName>
    <definedName name="Pi2_3" localSheetId="1">'ФАКТ.СЕБЕСТ.СТОКИ 1 полуг. 2022'!_Pi2</definedName>
    <definedName name="Pi2_3">[0]!_Pi2</definedName>
    <definedName name="Pi2_4" localSheetId="0">'ФАКТ.СЕБЕСТ.ВОДА 1 полуг. 2022'!_Pi2</definedName>
    <definedName name="Pi2_4" localSheetId="1">'ФАКТ.СЕБЕСТ.СТОКИ 1 полуг. 2022'!_Pi2</definedName>
    <definedName name="Pi2_4">_Pi2</definedName>
    <definedName name="Pi2_67" localSheetId="0">'ФАКТ.СЕБЕСТ.ВОДА 1 полуг. 2022'!_Pi2</definedName>
    <definedName name="Pi2_67" localSheetId="1">'ФАКТ.СЕБЕСТ.СТОКИ 1 полуг. 2022'!_Pi2</definedName>
    <definedName name="Pi2_67">_Pi2</definedName>
    <definedName name="Pi2_70" localSheetId="0">'ФАКТ.СЕБЕСТ.ВОДА 1 полуг. 2022'!_Pi2</definedName>
    <definedName name="Pi2_70" localSheetId="1">'ФАКТ.СЕБЕСТ.СТОКИ 1 полуг. 2022'!_Pi2</definedName>
    <definedName name="Pi2_70">_Pi2</definedName>
    <definedName name="Pi2_71" localSheetId="0">'ФАКТ.СЕБЕСТ.ВОДА 1 полуг. 2022'!_Pi2</definedName>
    <definedName name="Pi2_71" localSheetId="1">'ФАКТ.СЕБЕСТ.СТОКИ 1 полуг. 2022'!_Pi2</definedName>
    <definedName name="Pi2_71">_Pi2</definedName>
    <definedName name="Pi2_72" localSheetId="0">'ФАКТ.СЕБЕСТ.ВОДА 1 полуг. 2022'!_Pi2</definedName>
    <definedName name="Pi2_72" localSheetId="1">'ФАКТ.СЕБЕСТ.СТОКИ 1 полуг. 2022'!_Pi2</definedName>
    <definedName name="Pi2_72">_Pi2</definedName>
    <definedName name="Pi2_74" localSheetId="0">'ФАКТ.СЕБЕСТ.ВОДА 1 полуг. 2022'!_Pi2</definedName>
    <definedName name="Pi2_74" localSheetId="1">'ФАКТ.СЕБЕСТ.СТОКИ 1 полуг. 2022'!_Pi2</definedName>
    <definedName name="Pi2_74">_Pi2</definedName>
    <definedName name="Pi2_9" localSheetId="0">'ФАКТ.СЕБЕСТ.ВОДА 1 полуг. 2022'!_Pi2</definedName>
    <definedName name="Pi2_9" localSheetId="1">'ФАКТ.СЕБЕСТ.СТОКИ 1 полуг. 2022'!_Pi2</definedName>
    <definedName name="Pi2_9">_Pi2</definedName>
    <definedName name="Pi3_1" localSheetId="0">'ФАКТ.СЕБЕСТ.ВОДА 1 полуг. 2022'!_Pi3</definedName>
    <definedName name="Pi3_1" localSheetId="1">'ФАКТ.СЕБЕСТ.СТОКИ 1 полуг. 2022'!_Pi3</definedName>
    <definedName name="Pi3_1">[0]!_Pi3</definedName>
    <definedName name="Pi3_10" localSheetId="0">'ФАКТ.СЕБЕСТ.ВОДА 1 полуг. 2022'!_Pi3</definedName>
    <definedName name="Pi3_10" localSheetId="1">'ФАКТ.СЕБЕСТ.СТОКИ 1 полуг. 2022'!_Pi3</definedName>
    <definedName name="Pi3_10">[0]!_Pi3</definedName>
    <definedName name="Pi3_11" localSheetId="0">'ФАКТ.СЕБЕСТ.ВОДА 1 полуг. 2022'!_Pi3</definedName>
    <definedName name="Pi3_11" localSheetId="1">'ФАКТ.СЕБЕСТ.СТОКИ 1 полуг. 2022'!_Pi3</definedName>
    <definedName name="Pi3_11">[0]!_Pi3</definedName>
    <definedName name="Pi3_13" localSheetId="0">'ФАКТ.СЕБЕСТ.ВОДА 1 полуг. 2022'!_Pi3</definedName>
    <definedName name="Pi3_13" localSheetId="1">'ФАКТ.СЕБЕСТ.СТОКИ 1 полуг. 2022'!_Pi3</definedName>
    <definedName name="Pi3_13">[0]!_Pi3</definedName>
    <definedName name="Pi3_14" localSheetId="0">'ФАКТ.СЕБЕСТ.ВОДА 1 полуг. 2022'!_Pi3</definedName>
    <definedName name="Pi3_14" localSheetId="1">'ФАКТ.СЕБЕСТ.СТОКИ 1 полуг. 2022'!_Pi3</definedName>
    <definedName name="Pi3_14">[0]!_Pi3</definedName>
    <definedName name="Pi3_15" localSheetId="0">'ФАКТ.СЕБЕСТ.ВОДА 1 полуг. 2022'!_Pi3</definedName>
    <definedName name="Pi3_15" localSheetId="1">'ФАКТ.СЕБЕСТ.СТОКИ 1 полуг. 2022'!_Pi3</definedName>
    <definedName name="Pi3_15">_Pi3</definedName>
    <definedName name="Pi3_16" localSheetId="0">'ФАКТ.СЕБЕСТ.ВОДА 1 полуг. 2022'!_Pi3</definedName>
    <definedName name="Pi3_16" localSheetId="1">'ФАКТ.СЕБЕСТ.СТОКИ 1 полуг. 2022'!_Pi3</definedName>
    <definedName name="Pi3_16">[0]!_Pi3</definedName>
    <definedName name="Pi3_2" localSheetId="0">'ФАКТ.СЕБЕСТ.ВОДА 1 полуг. 2022'!_Pi3</definedName>
    <definedName name="Pi3_2" localSheetId="1">'ФАКТ.СЕБЕСТ.СТОКИ 1 полуг. 2022'!_Pi3</definedName>
    <definedName name="Pi3_2">[0]!_Pi3</definedName>
    <definedName name="Pi3_22" localSheetId="0">'ФАКТ.СЕБЕСТ.ВОДА 1 полуг. 2022'!_Pi3</definedName>
    <definedName name="Pi3_22" localSheetId="1">'ФАКТ.СЕБЕСТ.СТОКИ 1 полуг. 2022'!_Pi3</definedName>
    <definedName name="Pi3_22">_Pi3</definedName>
    <definedName name="Pi3_3" localSheetId="0">'ФАКТ.СЕБЕСТ.ВОДА 1 полуг. 2022'!_Pi3</definedName>
    <definedName name="Pi3_3" localSheetId="1">'ФАКТ.СЕБЕСТ.СТОКИ 1 полуг. 2022'!_Pi3</definedName>
    <definedName name="Pi3_3">[0]!_Pi3</definedName>
    <definedName name="Pi3_4" localSheetId="0">'ФАКТ.СЕБЕСТ.ВОДА 1 полуг. 2022'!_Pi3</definedName>
    <definedName name="Pi3_4" localSheetId="1">'ФАКТ.СЕБЕСТ.СТОКИ 1 полуг. 2022'!_Pi3</definedName>
    <definedName name="Pi3_4">_Pi3</definedName>
    <definedName name="Pi3_67" localSheetId="0">'ФАКТ.СЕБЕСТ.ВОДА 1 полуг. 2022'!_Pi3</definedName>
    <definedName name="Pi3_67" localSheetId="1">'ФАКТ.СЕБЕСТ.СТОКИ 1 полуг. 2022'!_Pi3</definedName>
    <definedName name="Pi3_67">_Pi3</definedName>
    <definedName name="Pi3_70" localSheetId="0">'ФАКТ.СЕБЕСТ.ВОДА 1 полуг. 2022'!_Pi3</definedName>
    <definedName name="Pi3_70" localSheetId="1">'ФАКТ.СЕБЕСТ.СТОКИ 1 полуг. 2022'!_Pi3</definedName>
    <definedName name="Pi3_70">_Pi3</definedName>
    <definedName name="Pi3_71" localSheetId="0">'ФАКТ.СЕБЕСТ.ВОДА 1 полуг. 2022'!_Pi3</definedName>
    <definedName name="Pi3_71" localSheetId="1">'ФАКТ.СЕБЕСТ.СТОКИ 1 полуг. 2022'!_Pi3</definedName>
    <definedName name="Pi3_71">_Pi3</definedName>
    <definedName name="Pi3_72" localSheetId="0">'ФАКТ.СЕБЕСТ.ВОДА 1 полуг. 2022'!_Pi3</definedName>
    <definedName name="Pi3_72" localSheetId="1">'ФАКТ.СЕБЕСТ.СТОКИ 1 полуг. 2022'!_Pi3</definedName>
    <definedName name="Pi3_72">_Pi3</definedName>
    <definedName name="Pi3_74" localSheetId="0">'ФАКТ.СЕБЕСТ.ВОДА 1 полуг. 2022'!_Pi3</definedName>
    <definedName name="Pi3_74" localSheetId="1">'ФАКТ.СЕБЕСТ.СТОКИ 1 полуг. 2022'!_Pi3</definedName>
    <definedName name="Pi3_74">_Pi3</definedName>
    <definedName name="Pi3_9" localSheetId="0">'ФАКТ.СЕБЕСТ.ВОДА 1 полуг. 2022'!_Pi3</definedName>
    <definedName name="Pi3_9" localSheetId="1">'ФАКТ.СЕБЕСТ.СТОКИ 1 полуг. 2022'!_Pi3</definedName>
    <definedName name="Pi3_9">_Pi3</definedName>
    <definedName name="Pi4_1" localSheetId="0">'ФАКТ.СЕБЕСТ.ВОДА 1 полуг. 2022'!_Pi4</definedName>
    <definedName name="Pi4_1" localSheetId="1">'ФАКТ.СЕБЕСТ.СТОКИ 1 полуг. 2022'!_Pi4</definedName>
    <definedName name="Pi4_1">[0]!_Pi4</definedName>
    <definedName name="Pi4_10" localSheetId="0">'ФАКТ.СЕБЕСТ.ВОДА 1 полуг. 2022'!_Pi4</definedName>
    <definedName name="Pi4_10" localSheetId="1">'ФАКТ.СЕБЕСТ.СТОКИ 1 полуг. 2022'!_Pi4</definedName>
    <definedName name="Pi4_10">[0]!_Pi4</definedName>
    <definedName name="Pi4_11" localSheetId="0">'ФАКТ.СЕБЕСТ.ВОДА 1 полуг. 2022'!_Pi4</definedName>
    <definedName name="Pi4_11" localSheetId="1">'ФАКТ.СЕБЕСТ.СТОКИ 1 полуг. 2022'!_Pi4</definedName>
    <definedName name="Pi4_11">[0]!_Pi4</definedName>
    <definedName name="Pi4_13" localSheetId="0">'ФАКТ.СЕБЕСТ.ВОДА 1 полуг. 2022'!_Pi4</definedName>
    <definedName name="Pi4_13" localSheetId="1">'ФАКТ.СЕБЕСТ.СТОКИ 1 полуг. 2022'!_Pi4</definedName>
    <definedName name="Pi4_13">[0]!_Pi4</definedName>
    <definedName name="Pi4_14" localSheetId="0">'ФАКТ.СЕБЕСТ.ВОДА 1 полуг. 2022'!_Pi4</definedName>
    <definedName name="Pi4_14" localSheetId="1">'ФАКТ.СЕБЕСТ.СТОКИ 1 полуг. 2022'!_Pi4</definedName>
    <definedName name="Pi4_14">[0]!_Pi4</definedName>
    <definedName name="Pi4_15" localSheetId="0">'ФАКТ.СЕБЕСТ.ВОДА 1 полуг. 2022'!_Pi4</definedName>
    <definedName name="Pi4_15" localSheetId="1">'ФАКТ.СЕБЕСТ.СТОКИ 1 полуг. 2022'!_Pi4</definedName>
    <definedName name="Pi4_15">_Pi4</definedName>
    <definedName name="Pi4_16" localSheetId="0">'ФАКТ.СЕБЕСТ.ВОДА 1 полуг. 2022'!_Pi4</definedName>
    <definedName name="Pi4_16" localSheetId="1">'ФАКТ.СЕБЕСТ.СТОКИ 1 полуг. 2022'!_Pi4</definedName>
    <definedName name="Pi4_16">[0]!_Pi4</definedName>
    <definedName name="Pi4_2" localSheetId="0">'ФАКТ.СЕБЕСТ.ВОДА 1 полуг. 2022'!_Pi4</definedName>
    <definedName name="Pi4_2" localSheetId="1">'ФАКТ.СЕБЕСТ.СТОКИ 1 полуг. 2022'!_Pi4</definedName>
    <definedName name="Pi4_2">[0]!_Pi4</definedName>
    <definedName name="Pi4_22" localSheetId="0">'ФАКТ.СЕБЕСТ.ВОДА 1 полуг. 2022'!_Pi4</definedName>
    <definedName name="Pi4_22" localSheetId="1">'ФАКТ.СЕБЕСТ.СТОКИ 1 полуг. 2022'!_Pi4</definedName>
    <definedName name="Pi4_22">_Pi4</definedName>
    <definedName name="Pi4_3" localSheetId="0">'ФАКТ.СЕБЕСТ.ВОДА 1 полуг. 2022'!_Pi4</definedName>
    <definedName name="Pi4_3" localSheetId="1">'ФАКТ.СЕБЕСТ.СТОКИ 1 полуг. 2022'!_Pi4</definedName>
    <definedName name="Pi4_3">[0]!_Pi4</definedName>
    <definedName name="Pi4_4" localSheetId="0">'ФАКТ.СЕБЕСТ.ВОДА 1 полуг. 2022'!_Pi4</definedName>
    <definedName name="Pi4_4" localSheetId="1">'ФАКТ.СЕБЕСТ.СТОКИ 1 полуг. 2022'!_Pi4</definedName>
    <definedName name="Pi4_4">_Pi4</definedName>
    <definedName name="Pi4_67" localSheetId="0">'ФАКТ.СЕБЕСТ.ВОДА 1 полуг. 2022'!_Pi4</definedName>
    <definedName name="Pi4_67" localSheetId="1">'ФАКТ.СЕБЕСТ.СТОКИ 1 полуг. 2022'!_Pi4</definedName>
    <definedName name="Pi4_67">_Pi4</definedName>
    <definedName name="Pi4_70" localSheetId="0">'ФАКТ.СЕБЕСТ.ВОДА 1 полуг. 2022'!_Pi4</definedName>
    <definedName name="Pi4_70" localSheetId="1">'ФАКТ.СЕБЕСТ.СТОКИ 1 полуг. 2022'!_Pi4</definedName>
    <definedName name="Pi4_70">_Pi4</definedName>
    <definedName name="Pi4_71" localSheetId="0">'ФАКТ.СЕБЕСТ.ВОДА 1 полуг. 2022'!_Pi4</definedName>
    <definedName name="Pi4_71" localSheetId="1">'ФАКТ.СЕБЕСТ.СТОКИ 1 полуг. 2022'!_Pi4</definedName>
    <definedName name="Pi4_71">_Pi4</definedName>
    <definedName name="Pi4_72" localSheetId="0">'ФАКТ.СЕБЕСТ.ВОДА 1 полуг. 2022'!_Pi4</definedName>
    <definedName name="Pi4_72" localSheetId="1">'ФАКТ.СЕБЕСТ.СТОКИ 1 полуг. 2022'!_Pi4</definedName>
    <definedName name="Pi4_72">_Pi4</definedName>
    <definedName name="Pi4_74" localSheetId="0">'ФАКТ.СЕБЕСТ.ВОДА 1 полуг. 2022'!_Pi4</definedName>
    <definedName name="Pi4_74" localSheetId="1">'ФАКТ.СЕБЕСТ.СТОКИ 1 полуг. 2022'!_Pi4</definedName>
    <definedName name="Pi4_74">_Pi4</definedName>
    <definedName name="Pi4_9" localSheetId="0">'ФАКТ.СЕБЕСТ.ВОДА 1 полуг. 2022'!_Pi4</definedName>
    <definedName name="Pi4_9" localSheetId="1">'ФАКТ.СЕБЕСТ.СТОКИ 1 полуг. 2022'!_Pi4</definedName>
    <definedName name="Pi4_9">_Pi4</definedName>
    <definedName name="Pi5_1" localSheetId="0">'ФАКТ.СЕБЕСТ.ВОДА 1 полуг. 2022'!_Pi5</definedName>
    <definedName name="Pi5_1" localSheetId="1">'ФАКТ.СЕБЕСТ.СТОКИ 1 полуг. 2022'!_Pi5</definedName>
    <definedName name="Pi5_1">[0]!_Pi5</definedName>
    <definedName name="Pi5_10" localSheetId="0">'ФАКТ.СЕБЕСТ.ВОДА 1 полуг. 2022'!_Pi5</definedName>
    <definedName name="Pi5_10" localSheetId="1">'ФАКТ.СЕБЕСТ.СТОКИ 1 полуг. 2022'!_Pi5</definedName>
    <definedName name="Pi5_10">[0]!_Pi5</definedName>
    <definedName name="Pi5_11" localSheetId="0">'ФАКТ.СЕБЕСТ.ВОДА 1 полуг. 2022'!_Pi5</definedName>
    <definedName name="Pi5_11" localSheetId="1">'ФАКТ.СЕБЕСТ.СТОКИ 1 полуг. 2022'!_Pi5</definedName>
    <definedName name="Pi5_11">[0]!_Pi5</definedName>
    <definedName name="Pi5_13" localSheetId="0">'ФАКТ.СЕБЕСТ.ВОДА 1 полуг. 2022'!_Pi5</definedName>
    <definedName name="Pi5_13" localSheetId="1">'ФАКТ.СЕБЕСТ.СТОКИ 1 полуг. 2022'!_Pi5</definedName>
    <definedName name="Pi5_13">[0]!_Pi5</definedName>
    <definedName name="Pi5_14" localSheetId="0">'ФАКТ.СЕБЕСТ.ВОДА 1 полуг. 2022'!_Pi5</definedName>
    <definedName name="Pi5_14" localSheetId="1">'ФАКТ.СЕБЕСТ.СТОКИ 1 полуг. 2022'!_Pi5</definedName>
    <definedName name="Pi5_14">[0]!_Pi5</definedName>
    <definedName name="Pi5_15" localSheetId="0">'ФАКТ.СЕБЕСТ.ВОДА 1 полуг. 2022'!_Pi5</definedName>
    <definedName name="Pi5_15" localSheetId="1">'ФАКТ.СЕБЕСТ.СТОКИ 1 полуг. 2022'!_Pi5</definedName>
    <definedName name="Pi5_15">_Pi5</definedName>
    <definedName name="Pi5_16" localSheetId="0">'ФАКТ.СЕБЕСТ.ВОДА 1 полуг. 2022'!_Pi5</definedName>
    <definedName name="Pi5_16" localSheetId="1">'ФАКТ.СЕБЕСТ.СТОКИ 1 полуг. 2022'!_Pi5</definedName>
    <definedName name="Pi5_16">[0]!_Pi5</definedName>
    <definedName name="Pi5_2" localSheetId="0">'ФАКТ.СЕБЕСТ.ВОДА 1 полуг. 2022'!_Pi5</definedName>
    <definedName name="Pi5_2" localSheetId="1">'ФАКТ.СЕБЕСТ.СТОКИ 1 полуг. 2022'!_Pi5</definedName>
    <definedName name="Pi5_2">[0]!_Pi5</definedName>
    <definedName name="Pi5_22" localSheetId="0">'ФАКТ.СЕБЕСТ.ВОДА 1 полуг. 2022'!_Pi5</definedName>
    <definedName name="Pi5_22" localSheetId="1">'ФАКТ.СЕБЕСТ.СТОКИ 1 полуг. 2022'!_Pi5</definedName>
    <definedName name="Pi5_22">_Pi5</definedName>
    <definedName name="Pi5_3" localSheetId="0">'ФАКТ.СЕБЕСТ.ВОДА 1 полуг. 2022'!_Pi5</definedName>
    <definedName name="Pi5_3" localSheetId="1">'ФАКТ.СЕБЕСТ.СТОКИ 1 полуг. 2022'!_Pi5</definedName>
    <definedName name="Pi5_3">[0]!_Pi5</definedName>
    <definedName name="Pi5_4" localSheetId="0">'ФАКТ.СЕБЕСТ.ВОДА 1 полуг. 2022'!_Pi5</definedName>
    <definedName name="Pi5_4" localSheetId="1">'ФАКТ.СЕБЕСТ.СТОКИ 1 полуг. 2022'!_Pi5</definedName>
    <definedName name="Pi5_4">_Pi5</definedName>
    <definedName name="Pi5_67" localSheetId="0">'ФАКТ.СЕБЕСТ.ВОДА 1 полуг. 2022'!_Pi5</definedName>
    <definedName name="Pi5_67" localSheetId="1">'ФАКТ.СЕБЕСТ.СТОКИ 1 полуг. 2022'!_Pi5</definedName>
    <definedName name="Pi5_67">_Pi5</definedName>
    <definedName name="Pi5_70" localSheetId="0">'ФАКТ.СЕБЕСТ.ВОДА 1 полуг. 2022'!_Pi5</definedName>
    <definedName name="Pi5_70" localSheetId="1">'ФАКТ.СЕБЕСТ.СТОКИ 1 полуг. 2022'!_Pi5</definedName>
    <definedName name="Pi5_70">_Pi5</definedName>
    <definedName name="Pi5_71" localSheetId="0">'ФАКТ.СЕБЕСТ.ВОДА 1 полуг. 2022'!_Pi5</definedName>
    <definedName name="Pi5_71" localSheetId="1">'ФАКТ.СЕБЕСТ.СТОКИ 1 полуг. 2022'!_Pi5</definedName>
    <definedName name="Pi5_71">_Pi5</definedName>
    <definedName name="Pi5_72" localSheetId="0">'ФАКТ.СЕБЕСТ.ВОДА 1 полуг. 2022'!_Pi5</definedName>
    <definedName name="Pi5_72" localSheetId="1">'ФАКТ.СЕБЕСТ.СТОКИ 1 полуг. 2022'!_Pi5</definedName>
    <definedName name="Pi5_72">_Pi5</definedName>
    <definedName name="Pi5_74" localSheetId="0">'ФАКТ.СЕБЕСТ.ВОДА 1 полуг. 2022'!_Pi5</definedName>
    <definedName name="Pi5_74" localSheetId="1">'ФАКТ.СЕБЕСТ.СТОКИ 1 полуг. 2022'!_Pi5</definedName>
    <definedName name="Pi5_74">_Pi5</definedName>
    <definedName name="Pi5_9" localSheetId="0">'ФАКТ.СЕБЕСТ.ВОДА 1 полуг. 2022'!_Pi5</definedName>
    <definedName name="Pi5_9" localSheetId="1">'ФАКТ.СЕБЕСТ.СТОКИ 1 полуг. 2022'!_Pi5</definedName>
    <definedName name="Pi5_9">_Pi5</definedName>
    <definedName name="TEMPLATE_SPHERE" localSheetId="0">[7]TECHSHEET!$G$2</definedName>
    <definedName name="TEMPLATE_SPHERE" localSheetId="1">[7]TECHSHEET!$G$2</definedName>
    <definedName name="TEMPLATE_SPHERE">[8]TECHSHEET!$G$2</definedName>
    <definedName name="TEMPLATE_SPHERE_CODE" localSheetId="0">[7]TECHSHEET!$G$37</definedName>
    <definedName name="TEMPLATE_SPHERE_CODE" localSheetId="1">[7]TECHSHEET!$G$37</definedName>
    <definedName name="TEMPLATE_SPHERE_CODE">[8]TECHSHEET!$G$37</definedName>
    <definedName name="аа" localSheetId="0">#N/A</definedName>
    <definedName name="аа" localSheetId="1">#N/A</definedName>
    <definedName name="аа">аа</definedName>
    <definedName name="аа_10" localSheetId="0">'ФАКТ.СЕБЕСТ.ВОДА 1 полуг. 2022'!аа</definedName>
    <definedName name="аа_10" localSheetId="1">'ФАКТ.СЕБЕСТ.СТОКИ 1 полуг. 2022'!аа</definedName>
    <definedName name="аа_10">[0]!аа</definedName>
    <definedName name="аа_14" localSheetId="0">'ФАКТ.СЕБЕСТ.ВОДА 1 полуг. 2022'!аа</definedName>
    <definedName name="аа_14" localSheetId="1">'ФАКТ.СЕБЕСТ.СТОКИ 1 полуг. 2022'!аа</definedName>
    <definedName name="аа_14">[0]!аа</definedName>
    <definedName name="аа_15" localSheetId="0">'ФАКТ.СЕБЕСТ.ВОДА 1 полуг. 2022'!аа</definedName>
    <definedName name="аа_15" localSheetId="1">'ФАКТ.СЕБЕСТ.СТОКИ 1 полуг. 2022'!аа</definedName>
    <definedName name="аа_15">[0]!аа</definedName>
    <definedName name="аа_16" localSheetId="0">'ФАКТ.СЕБЕСТ.ВОДА 1 полуг. 2022'!аа</definedName>
    <definedName name="аа_16" localSheetId="1">'ФАКТ.СЕБЕСТ.СТОКИ 1 полуг. 2022'!аа</definedName>
    <definedName name="аа_16">[0]!аа</definedName>
    <definedName name="аа_2" localSheetId="0">'ФАКТ.СЕБЕСТ.ВОДА 1 полуг. 2022'!аа</definedName>
    <definedName name="аа_2" localSheetId="1">'ФАКТ.СЕБЕСТ.СТОКИ 1 полуг. 2022'!аа</definedName>
    <definedName name="аа_2">[0]!аа</definedName>
    <definedName name="апапа" localSheetId="0">'ФАКТ.СЕБЕСТ.ВОДА 1 полуг. 2022'!_Pi4</definedName>
    <definedName name="апапа" localSheetId="1">'ФАКТ.СЕБЕСТ.СТОКИ 1 полуг. 2022'!_Pi4</definedName>
    <definedName name="апапа">[0]!_Pi4</definedName>
    <definedName name="апапа_1" localSheetId="0">'ФАКТ.СЕБЕСТ.ВОДА 1 полуг. 2022'!_Pi4</definedName>
    <definedName name="апапа_1" localSheetId="1">'ФАКТ.СЕБЕСТ.СТОКИ 1 полуг. 2022'!_Pi4</definedName>
    <definedName name="апапа_1">[0]!_Pi4</definedName>
    <definedName name="апапа_13" localSheetId="0">'ФАКТ.СЕБЕСТ.ВОДА 1 полуг. 2022'!_Pi4</definedName>
    <definedName name="апапа_13" localSheetId="1">'ФАКТ.СЕБЕСТ.СТОКИ 1 полуг. 2022'!_Pi4</definedName>
    <definedName name="апапа_13">[0]!_Pi4</definedName>
    <definedName name="апапа_2" localSheetId="0">'ФАКТ.СЕБЕСТ.ВОДА 1 полуг. 2022'!_Pi4</definedName>
    <definedName name="апапа_2" localSheetId="1">'ФАКТ.СЕБЕСТ.СТОКИ 1 полуг. 2022'!_Pi4</definedName>
    <definedName name="апапа_2">[0]!_Pi4</definedName>
    <definedName name="апквуцыыыыы">#N/A</definedName>
    <definedName name="б" localSheetId="0">#N/A</definedName>
    <definedName name="б" localSheetId="1">#N/A</definedName>
    <definedName name="б">б</definedName>
    <definedName name="б_10" localSheetId="0">'ФАКТ.СЕБЕСТ.ВОДА 1 полуг. 2022'!б</definedName>
    <definedName name="б_10" localSheetId="1">'ФАКТ.СЕБЕСТ.СТОКИ 1 полуг. 2022'!б</definedName>
    <definedName name="б_10">[0]!б</definedName>
    <definedName name="б_14" localSheetId="0">'ФАКТ.СЕБЕСТ.ВОДА 1 полуг. 2022'!б</definedName>
    <definedName name="б_14" localSheetId="1">'ФАКТ.СЕБЕСТ.СТОКИ 1 полуг. 2022'!б</definedName>
    <definedName name="б_14">[0]!б</definedName>
    <definedName name="б_15" localSheetId="0">'ФАКТ.СЕБЕСТ.ВОДА 1 полуг. 2022'!б</definedName>
    <definedName name="б_15" localSheetId="1">'ФАКТ.СЕБЕСТ.СТОКИ 1 полуг. 2022'!б</definedName>
    <definedName name="б_15">[0]!б</definedName>
    <definedName name="б_16" localSheetId="0">'ФАКТ.СЕБЕСТ.ВОДА 1 полуг. 2022'!б</definedName>
    <definedName name="б_16" localSheetId="1">'ФАКТ.СЕБЕСТ.СТОКИ 1 полуг. 2022'!б</definedName>
    <definedName name="б_16">[0]!б</definedName>
    <definedName name="б_2" localSheetId="0">'ФАКТ.СЕБЕСТ.ВОДА 1 полуг. 2022'!б</definedName>
    <definedName name="б_2" localSheetId="1">'ФАКТ.СЕБЕСТ.СТОКИ 1 полуг. 2022'!б</definedName>
    <definedName name="б_2">[0]!б</definedName>
    <definedName name="бдлшщззж">#N/A</definedName>
    <definedName name="бмипнеггоотббббббббб">#N/A</definedName>
    <definedName name="бсмчакуее">#N/A</definedName>
    <definedName name="в" localSheetId="0">#N/A</definedName>
    <definedName name="в" localSheetId="1">#N/A</definedName>
    <definedName name="в">в</definedName>
    <definedName name="в_10" localSheetId="0">'ФАКТ.СЕБЕСТ.ВОДА 1 полуг. 2022'!в</definedName>
    <definedName name="в_10" localSheetId="1">'ФАКТ.СЕБЕСТ.СТОКИ 1 полуг. 2022'!в</definedName>
    <definedName name="в_10">[0]!в</definedName>
    <definedName name="в_14" localSheetId="0">'ФАКТ.СЕБЕСТ.ВОДА 1 полуг. 2022'!в</definedName>
    <definedName name="в_14" localSheetId="1">'ФАКТ.СЕБЕСТ.СТОКИ 1 полуг. 2022'!в</definedName>
    <definedName name="в_14">[0]!в</definedName>
    <definedName name="в_15" localSheetId="0">'ФАКТ.СЕБЕСТ.ВОДА 1 полуг. 2022'!в</definedName>
    <definedName name="в_15" localSheetId="1">'ФАКТ.СЕБЕСТ.СТОКИ 1 полуг. 2022'!в</definedName>
    <definedName name="в_15">[0]!в</definedName>
    <definedName name="в_16" localSheetId="0">'ФАКТ.СЕБЕСТ.ВОДА 1 полуг. 2022'!в</definedName>
    <definedName name="в_16" localSheetId="1">'ФАКТ.СЕБЕСТ.СТОКИ 1 полуг. 2022'!в</definedName>
    <definedName name="в_16">[0]!в</definedName>
    <definedName name="в_2" localSheetId="0">'ФАКТ.СЕБЕСТ.ВОДА 1 полуг. 2022'!в</definedName>
    <definedName name="в_2" localSheetId="1">'ФАКТ.СЕБЕСТ.СТОКИ 1 полуг. 2022'!в</definedName>
    <definedName name="в_2">[0]!в</definedName>
    <definedName name="вааитььбблдшщщ">#N/A</definedName>
    <definedName name="вапроолдджюююююю">#N/A</definedName>
    <definedName name="выкапфвап">#REF!</definedName>
    <definedName name="гггггг" localSheetId="0">'[4]распределение январь по бухг.'!#REF!</definedName>
    <definedName name="гггггг" localSheetId="1">'[4]распределение январь по бухг.'!#REF!</definedName>
    <definedName name="гггггг">'[4]распределение январь по бухг.'!#REF!</definedName>
    <definedName name="гггггггггггггггггг" localSheetId="0">[4]расшифровка!#REF!</definedName>
    <definedName name="гггггггггггггггггг" localSheetId="1">[4]расшифровка!#REF!</definedName>
    <definedName name="гггггггггггггггггг">[4]расшифровка!#REF!</definedName>
    <definedName name="дапвеункее">#N/A</definedName>
    <definedName name="дголь" localSheetId="0">'ФАКТ.СЕБЕСТ.ВОДА 1 полуг. 2022'!_Pi3</definedName>
    <definedName name="дголь" localSheetId="1">'ФАКТ.СЕБЕСТ.СТОКИ 1 полуг. 2022'!_Pi3</definedName>
    <definedName name="дголь">[0]!_Pi3</definedName>
    <definedName name="дголь_13" localSheetId="0">'ФАКТ.СЕБЕСТ.ВОДА 1 полуг. 2022'!_Pi3</definedName>
    <definedName name="дголь_13" localSheetId="1">'ФАКТ.СЕБЕСТ.СТОКИ 1 полуг. 2022'!_Pi3</definedName>
    <definedName name="дголь_13">[0]!_Pi3</definedName>
    <definedName name="ддллоогггггггггггг">#N/A</definedName>
    <definedName name="длгоор" localSheetId="0">'ФАКТ.СЕБЕСТ.ВОДА 1 полуг. 2022'!_Pi5</definedName>
    <definedName name="длгоор" localSheetId="1">'ФАКТ.СЕБЕСТ.СТОКИ 1 полуг. 2022'!_Pi5</definedName>
    <definedName name="длгоор">[0]!_Pi5</definedName>
    <definedName name="длгоор_13" localSheetId="0">'ФАКТ.СЕБЕСТ.ВОДА 1 полуг. 2022'!_Pi5</definedName>
    <definedName name="длгоор_13" localSheetId="1">'ФАКТ.СЕБЕСТ.СТОКИ 1 полуг. 2022'!_Pi5</definedName>
    <definedName name="длгоор_13">[0]!_Pi5</definedName>
    <definedName name="длгоор_2" localSheetId="0">'ФАКТ.СЕБЕСТ.ВОДА 1 полуг. 2022'!_Pi5</definedName>
    <definedName name="длгоор_2" localSheetId="1">'ФАКТ.СЕБЕСТ.СТОКИ 1 полуг. 2022'!_Pi5</definedName>
    <definedName name="длгоор_2">[0]!_Pi5</definedName>
    <definedName name="дллллл" localSheetId="0">'ФАКТ.СЕБЕСТ.ВОДА 1 полуг. 2022'!_Pi3</definedName>
    <definedName name="дллллл" localSheetId="1">'ФАКТ.СЕБЕСТ.СТОКИ 1 полуг. 2022'!_Pi3</definedName>
    <definedName name="дллллл">[0]!_Pi3</definedName>
    <definedName name="дллллл_13" localSheetId="0">'ФАКТ.СЕБЕСТ.ВОДА 1 полуг. 2022'!_Pi3</definedName>
    <definedName name="дллллл_13" localSheetId="1">'ФАКТ.СЕБЕСТ.СТОКИ 1 полуг. 2022'!_Pi3</definedName>
    <definedName name="дллллл_13">[0]!_Pi3</definedName>
    <definedName name="дллллл_2" localSheetId="0">'ФАКТ.СЕБЕСТ.ВОДА 1 полуг. 2022'!_Pi3</definedName>
    <definedName name="дллллл_2" localSheetId="1">'ФАКТ.СЕБЕСТ.СТОКИ 1 полуг. 2022'!_Pi3</definedName>
    <definedName name="дллллл_2">[0]!_Pi3</definedName>
    <definedName name="длллоо">#REF!</definedName>
    <definedName name="длллоо_13">#REF!</definedName>
    <definedName name="имя" localSheetId="0">'ФАКТ.СЕБЕСТ.ВОДА 1 полуг. 2022'!_Pi2</definedName>
    <definedName name="имя" localSheetId="1">'ФАКТ.СЕБЕСТ.СТОКИ 1 полуг. 2022'!_Pi2</definedName>
    <definedName name="имя">[0]!_Pi2</definedName>
    <definedName name="имя1" localSheetId="0">'ФАКТ.СЕБЕСТ.ВОДА 1 полуг. 2022'!_Pi2</definedName>
    <definedName name="имя1" localSheetId="1">'ФАКТ.СЕБЕСТ.СТОКИ 1 полуг. 2022'!_Pi2</definedName>
    <definedName name="имя1">_Pi2</definedName>
    <definedName name="ипрнотьлгггг">#N/A</definedName>
    <definedName name="испаекроггш">#N/A</definedName>
    <definedName name="итроннгггг">[9]Нормат!$J$23</definedName>
    <definedName name="итрооогнгггг">#REF!</definedName>
    <definedName name="итрроггнроооооооо">#N/A</definedName>
    <definedName name="итррогнприиии">#N/A</definedName>
    <definedName name="итрроннгшлдбб">#N/A</definedName>
    <definedName name="итррр">[9]Нормат!$J$12</definedName>
    <definedName name="йцуукен">#N/A</definedName>
    <definedName name="коррект" localSheetId="0">#N/A</definedName>
    <definedName name="коррект" localSheetId="1">#N/A</definedName>
    <definedName name="коррект">коррект</definedName>
    <definedName name="коррект_10" localSheetId="0">'ФАКТ.СЕБЕСТ.ВОДА 1 полуг. 2022'!коррект</definedName>
    <definedName name="коррект_10" localSheetId="1">'ФАКТ.СЕБЕСТ.СТОКИ 1 полуг. 2022'!коррект</definedName>
    <definedName name="коррект_10">[0]!коррект</definedName>
    <definedName name="коррект_14" localSheetId="0">'ФАКТ.СЕБЕСТ.ВОДА 1 полуг. 2022'!коррект</definedName>
    <definedName name="коррект_14" localSheetId="1">'ФАКТ.СЕБЕСТ.СТОКИ 1 полуг. 2022'!коррект</definedName>
    <definedName name="коррект_14">[0]!коррект</definedName>
    <definedName name="коррект_15" localSheetId="0">'ФАКТ.СЕБЕСТ.ВОДА 1 полуг. 2022'!коррект</definedName>
    <definedName name="коррект_15" localSheetId="1">'ФАКТ.СЕБЕСТ.СТОКИ 1 полуг. 2022'!коррект</definedName>
    <definedName name="коррект_15">[0]!коррект</definedName>
    <definedName name="коррект_16" localSheetId="0">'ФАКТ.СЕБЕСТ.ВОДА 1 полуг. 2022'!коррект</definedName>
    <definedName name="коррект_16" localSheetId="1">'ФАКТ.СЕБЕСТ.СТОКИ 1 полуг. 2022'!коррект</definedName>
    <definedName name="коррект_16">[0]!коррект</definedName>
    <definedName name="коррект_2" localSheetId="0">'ФАКТ.СЕБЕСТ.ВОДА 1 полуг. 2022'!коррект</definedName>
    <definedName name="коррект_2" localSheetId="1">'ФАКТ.СЕБЕСТ.СТОКИ 1 полуг. 2022'!коррект</definedName>
    <definedName name="коррект_2">[0]!коррект</definedName>
    <definedName name="кууееерототтт">#N/A</definedName>
    <definedName name="лист" localSheetId="0">#N/A</definedName>
    <definedName name="лист" localSheetId="1">#N/A</definedName>
    <definedName name="лист">лист</definedName>
    <definedName name="лист_10" localSheetId="0">'ФАКТ.СЕБЕСТ.ВОДА 1 полуг. 2022'!лист</definedName>
    <definedName name="лист_10" localSheetId="1">'ФАКТ.СЕБЕСТ.СТОКИ 1 полуг. 2022'!лист</definedName>
    <definedName name="лист_10">[0]!лист</definedName>
    <definedName name="лист_14" localSheetId="0">'ФАКТ.СЕБЕСТ.ВОДА 1 полуг. 2022'!лист</definedName>
    <definedName name="лист_14" localSheetId="1">'ФАКТ.СЕБЕСТ.СТОКИ 1 полуг. 2022'!лист</definedName>
    <definedName name="лист_14">[0]!лист</definedName>
    <definedName name="лист_15" localSheetId="0">'ФАКТ.СЕБЕСТ.ВОДА 1 полуг. 2022'!лист</definedName>
    <definedName name="лист_15" localSheetId="1">'ФАКТ.СЕБЕСТ.СТОКИ 1 полуг. 2022'!лист</definedName>
    <definedName name="лист_15">[0]!лист</definedName>
    <definedName name="лист_16" localSheetId="0">'ФАКТ.СЕБЕСТ.ВОДА 1 полуг. 2022'!лист</definedName>
    <definedName name="лист_16" localSheetId="1">'ФАКТ.СЕБЕСТ.СТОКИ 1 полуг. 2022'!лист</definedName>
    <definedName name="лист_16">[0]!лист</definedName>
    <definedName name="лист_2" localSheetId="0">'ФАКТ.СЕБЕСТ.ВОДА 1 полуг. 2022'!лист</definedName>
    <definedName name="лист_2" localSheetId="1">'ФАКТ.СЕБЕСТ.СТОКИ 1 полуг. 2022'!лист</definedName>
    <definedName name="лист_2">[0]!лист</definedName>
    <definedName name="лоекнукеущшбь">[10]Нормат!$J$23</definedName>
    <definedName name="лпоапкпвввввв">[11]Нормат!$J$23</definedName>
    <definedName name="мааппенннннннннннн">#N/A</definedName>
    <definedName name="маиттььббллл">#N/A</definedName>
    <definedName name="мапеенроооо">#REF!</definedName>
    <definedName name="мапппппппппп">#REF!</definedName>
    <definedName name="мипакенроггггг">#N/A</definedName>
    <definedName name="НАЛ" localSheetId="0">#N/A</definedName>
    <definedName name="НАЛ" localSheetId="1">#N/A</definedName>
    <definedName name="НАЛ">НАЛ</definedName>
    <definedName name="НАЛ_10" localSheetId="0">'ФАКТ.СЕБЕСТ.ВОДА 1 полуг. 2022'!НАЛ</definedName>
    <definedName name="НАЛ_10" localSheetId="1">'ФАКТ.СЕБЕСТ.СТОКИ 1 полуг. 2022'!НАЛ</definedName>
    <definedName name="НАЛ_10">[0]!НАЛ</definedName>
    <definedName name="НАЛ_14" localSheetId="0">'ФАКТ.СЕБЕСТ.ВОДА 1 полуг. 2022'!НАЛ</definedName>
    <definedName name="НАЛ_14" localSheetId="1">'ФАКТ.СЕБЕСТ.СТОКИ 1 полуг. 2022'!НАЛ</definedName>
    <definedName name="НАЛ_14">[0]!НАЛ</definedName>
    <definedName name="НАЛ_15" localSheetId="0">'ФАКТ.СЕБЕСТ.ВОДА 1 полуг. 2022'!НАЛ</definedName>
    <definedName name="НАЛ_15" localSheetId="1">'ФАКТ.СЕБЕСТ.СТОКИ 1 полуг. 2022'!НАЛ</definedName>
    <definedName name="НАЛ_15">[0]!НАЛ</definedName>
    <definedName name="НАЛ_16" localSheetId="0">'ФАКТ.СЕБЕСТ.ВОДА 1 полуг. 2022'!НАЛ</definedName>
    <definedName name="НАЛ_16" localSheetId="1">'ФАКТ.СЕБЕСТ.СТОКИ 1 полуг. 2022'!НАЛ</definedName>
    <definedName name="НАЛ_16">[0]!НАЛ</definedName>
    <definedName name="НАЛ_2" localSheetId="0">'ФАКТ.СЕБЕСТ.ВОДА 1 полуг. 2022'!НАЛ</definedName>
    <definedName name="НАЛ_2" localSheetId="1">'ФАКТ.СЕБЕСТ.СТОКИ 1 полуг. 2022'!НАЛ</definedName>
    <definedName name="НАЛ_2">[0]!НАЛ</definedName>
    <definedName name="НАЛИЧКА" localSheetId="0">#N/A</definedName>
    <definedName name="НАЛИЧКА" localSheetId="1">#N/A</definedName>
    <definedName name="НАЛИЧКА">НАЛИЧКА</definedName>
    <definedName name="НАЛИЧКА_10" localSheetId="0">'ФАКТ.СЕБЕСТ.ВОДА 1 полуг. 2022'!НАЛИЧКА</definedName>
    <definedName name="НАЛИЧКА_10" localSheetId="1">'ФАКТ.СЕБЕСТ.СТОКИ 1 полуг. 2022'!НАЛИЧКА</definedName>
    <definedName name="НАЛИЧКА_10">[0]!НАЛИЧКА</definedName>
    <definedName name="НАЛИЧКА_14" localSheetId="0">'ФАКТ.СЕБЕСТ.ВОДА 1 полуг. 2022'!НАЛИЧКА</definedName>
    <definedName name="НАЛИЧКА_14" localSheetId="1">'ФАКТ.СЕБЕСТ.СТОКИ 1 полуг. 2022'!НАЛИЧКА</definedName>
    <definedName name="НАЛИЧКА_14">[0]!НАЛИЧКА</definedName>
    <definedName name="НАЛИЧКА_15" localSheetId="0">'ФАКТ.СЕБЕСТ.ВОДА 1 полуг. 2022'!НАЛИЧКА</definedName>
    <definedName name="НАЛИЧКА_15" localSheetId="1">'ФАКТ.СЕБЕСТ.СТОКИ 1 полуг. 2022'!НАЛИЧКА</definedName>
    <definedName name="НАЛИЧКА_15">[0]!НАЛИЧКА</definedName>
    <definedName name="НАЛИЧКА_16" localSheetId="0">'ФАКТ.СЕБЕСТ.ВОДА 1 полуг. 2022'!НАЛИЧКА</definedName>
    <definedName name="НАЛИЧКА_16" localSheetId="1">'ФАКТ.СЕБЕСТ.СТОКИ 1 полуг. 2022'!НАЛИЧКА</definedName>
    <definedName name="НАЛИЧКА_16">[0]!НАЛИЧКА</definedName>
    <definedName name="НАЛИЧКА_2" localSheetId="0">'ФАКТ.СЕБЕСТ.ВОДА 1 полуг. 2022'!НАЛИЧКА</definedName>
    <definedName name="НАЛИЧКА_2" localSheetId="1">'ФАКТ.СЕБЕСТ.СТОКИ 1 полуг. 2022'!НАЛИЧКА</definedName>
    <definedName name="НАЛИЧКА_2">[0]!НАЛИЧКА</definedName>
    <definedName name="_xlnm.Print_Area" localSheetId="0">'ФАКТ.СЕБЕСТ.ВОДА 1 полуг. 2022'!$A$1:$DE$89</definedName>
    <definedName name="_xlnm.Print_Area" localSheetId="1">'ФАКТ.СЕБЕСТ.СТОКИ 1 полуг. 2022'!$A$1:$S$75</definedName>
    <definedName name="Объемы2">#REF!</definedName>
    <definedName name="Объемы2_13">#REF!</definedName>
    <definedName name="Объемы2_2">#REF!</definedName>
    <definedName name="олггшщзжжхх">#N/A</definedName>
    <definedName name="пае" localSheetId="0">#N/A</definedName>
    <definedName name="пае" localSheetId="1">#N/A</definedName>
    <definedName name="пае">пае</definedName>
    <definedName name="пае_10" localSheetId="0">'ФАКТ.СЕБЕСТ.ВОДА 1 полуг. 2022'!пае</definedName>
    <definedName name="пае_10" localSheetId="1">'ФАКТ.СЕБЕСТ.СТОКИ 1 полуг. 2022'!пае</definedName>
    <definedName name="пае_10">[0]!пае</definedName>
    <definedName name="пае_14" localSheetId="0">'ФАКТ.СЕБЕСТ.ВОДА 1 полуг. 2022'!пае</definedName>
    <definedName name="пае_14" localSheetId="1">'ФАКТ.СЕБЕСТ.СТОКИ 1 полуг. 2022'!пае</definedName>
    <definedName name="пае_14">[0]!пае</definedName>
    <definedName name="пае_15" localSheetId="0">'ФАКТ.СЕБЕСТ.ВОДА 1 полуг. 2022'!пае</definedName>
    <definedName name="пае_15" localSheetId="1">'ФАКТ.СЕБЕСТ.СТОКИ 1 полуг. 2022'!пае</definedName>
    <definedName name="пае_15">[0]!пае</definedName>
    <definedName name="пае_16" localSheetId="0">'ФАКТ.СЕБЕСТ.ВОДА 1 полуг. 2022'!пае</definedName>
    <definedName name="пае_16" localSheetId="1">'ФАКТ.СЕБЕСТ.СТОКИ 1 полуг. 2022'!пае</definedName>
    <definedName name="пае_16">[0]!пае</definedName>
    <definedName name="пае_2" localSheetId="0">'ФАКТ.СЕБЕСТ.ВОДА 1 полуг. 2022'!пае</definedName>
    <definedName name="пае_2" localSheetId="1">'ФАКТ.СЕБЕСТ.СТОКИ 1 полуг. 2022'!пае</definedName>
    <definedName name="пае_2">[0]!пае</definedName>
    <definedName name="пимрн" localSheetId="0">'ФАКТ.СЕБЕСТ.ВОДА 1 полуг. 2022'!_Pi2</definedName>
    <definedName name="пимрн" localSheetId="1">'ФАКТ.СЕБЕСТ.СТОКИ 1 полуг. 2022'!_Pi2</definedName>
    <definedName name="пимрн">[0]!_Pi2</definedName>
    <definedName name="пимрн_1" localSheetId="0">'ФАКТ.СЕБЕСТ.ВОДА 1 полуг. 2022'!_Pi2</definedName>
    <definedName name="пимрн_1" localSheetId="1">'ФАКТ.СЕБЕСТ.СТОКИ 1 полуг. 2022'!_Pi2</definedName>
    <definedName name="пимрн_1">[0]!_Pi2</definedName>
    <definedName name="пимрн_13" localSheetId="0">'ФАКТ.СЕБЕСТ.ВОДА 1 полуг. 2022'!_Pi2</definedName>
    <definedName name="пимрн_13" localSheetId="1">'ФАКТ.СЕБЕСТ.СТОКИ 1 полуг. 2022'!_Pi2</definedName>
    <definedName name="пимрн_13">[0]!_Pi2</definedName>
    <definedName name="пимрн_2" localSheetId="0">'ФАКТ.СЕБЕСТ.ВОДА 1 полуг. 2022'!_Pi2</definedName>
    <definedName name="пимрн_2" localSheetId="1">'ФАКТ.СЕБЕСТ.СТОКИ 1 полуг. 2022'!_Pi2</definedName>
    <definedName name="пимрн_2">[0]!_Pi2</definedName>
    <definedName name="про" localSheetId="0">#N/A</definedName>
    <definedName name="про" localSheetId="1">#N/A</definedName>
    <definedName name="про">про</definedName>
    <definedName name="про_10" localSheetId="0">'ФАКТ.СЕБЕСТ.ВОДА 1 полуг. 2022'!про</definedName>
    <definedName name="про_10" localSheetId="1">'ФАКТ.СЕБЕСТ.СТОКИ 1 полуг. 2022'!про</definedName>
    <definedName name="про_10">[0]!про</definedName>
    <definedName name="про_14" localSheetId="0">'ФАКТ.СЕБЕСТ.ВОДА 1 полуг. 2022'!про</definedName>
    <definedName name="про_14" localSheetId="1">'ФАКТ.СЕБЕСТ.СТОКИ 1 полуг. 2022'!про</definedName>
    <definedName name="про_14">[0]!про</definedName>
    <definedName name="про_15" localSheetId="0">'ФАКТ.СЕБЕСТ.ВОДА 1 полуг. 2022'!про</definedName>
    <definedName name="про_15" localSheetId="1">'ФАКТ.СЕБЕСТ.СТОКИ 1 полуг. 2022'!про</definedName>
    <definedName name="про_15">[0]!про</definedName>
    <definedName name="про_16" localSheetId="0">'ФАКТ.СЕБЕСТ.ВОДА 1 полуг. 2022'!про</definedName>
    <definedName name="про_16" localSheetId="1">'ФАКТ.СЕБЕСТ.СТОКИ 1 полуг. 2022'!про</definedName>
    <definedName name="про_16">[0]!про</definedName>
    <definedName name="про_2" localSheetId="0">'ФАКТ.СЕБЕСТ.ВОДА 1 полуг. 2022'!про</definedName>
    <definedName name="про_2" localSheetId="1">'ФАКТ.СЕБЕСТ.СТОКИ 1 полуг. 2022'!про</definedName>
    <definedName name="про_2">[0]!про</definedName>
    <definedName name="р7" localSheetId="0">#N/A</definedName>
    <definedName name="р7" localSheetId="1">#N/A</definedName>
    <definedName name="р7">р7</definedName>
    <definedName name="р7_10" localSheetId="0">'ФАКТ.СЕБЕСТ.ВОДА 1 полуг. 2022'!р7</definedName>
    <definedName name="р7_10" localSheetId="1">'ФАКТ.СЕБЕСТ.СТОКИ 1 полуг. 2022'!р7</definedName>
    <definedName name="р7_10">[0]!р7</definedName>
    <definedName name="р7_14" localSheetId="0">'ФАКТ.СЕБЕСТ.ВОДА 1 полуг. 2022'!р7</definedName>
    <definedName name="р7_14" localSheetId="1">'ФАКТ.СЕБЕСТ.СТОКИ 1 полуг. 2022'!р7</definedName>
    <definedName name="р7_14">[0]!р7</definedName>
    <definedName name="р7_15" localSheetId="0">'ФАКТ.СЕБЕСТ.ВОДА 1 полуг. 2022'!р7</definedName>
    <definedName name="р7_15" localSheetId="1">'ФАКТ.СЕБЕСТ.СТОКИ 1 полуг. 2022'!р7</definedName>
    <definedName name="р7_15">[0]!р7</definedName>
    <definedName name="р7_16" localSheetId="0">'ФАКТ.СЕБЕСТ.ВОДА 1 полуг. 2022'!р7</definedName>
    <definedName name="р7_16" localSheetId="1">'ФАКТ.СЕБЕСТ.СТОКИ 1 полуг. 2022'!р7</definedName>
    <definedName name="р7_16">[0]!р7</definedName>
    <definedName name="р7_2" localSheetId="0">'ФАКТ.СЕБЕСТ.ВОДА 1 полуг. 2022'!р7</definedName>
    <definedName name="р7_2" localSheetId="1">'ФАКТ.СЕБЕСТ.СТОКИ 1 полуг. 2022'!р7</definedName>
    <definedName name="р7_2">[0]!р7</definedName>
    <definedName name="р71" localSheetId="0">#N/A</definedName>
    <definedName name="р71" localSheetId="1">#N/A</definedName>
    <definedName name="р71">р71</definedName>
    <definedName name="р71_10" localSheetId="0">'ФАКТ.СЕБЕСТ.ВОДА 1 полуг. 2022'!р71</definedName>
    <definedName name="р71_10" localSheetId="1">'ФАКТ.СЕБЕСТ.СТОКИ 1 полуг. 2022'!р71</definedName>
    <definedName name="р71_10">[0]!р71</definedName>
    <definedName name="р71_14" localSheetId="0">'ФАКТ.СЕБЕСТ.ВОДА 1 полуг. 2022'!р71</definedName>
    <definedName name="р71_14" localSheetId="1">'ФАКТ.СЕБЕСТ.СТОКИ 1 полуг. 2022'!р71</definedName>
    <definedName name="р71_14">[0]!р71</definedName>
    <definedName name="р71_15" localSheetId="0">'ФАКТ.СЕБЕСТ.ВОДА 1 полуг. 2022'!р71</definedName>
    <definedName name="р71_15" localSheetId="1">'ФАКТ.СЕБЕСТ.СТОКИ 1 полуг. 2022'!р71</definedName>
    <definedName name="р71_15">[0]!р71</definedName>
    <definedName name="р71_16" localSheetId="0">'ФАКТ.СЕБЕСТ.ВОДА 1 полуг. 2022'!р71</definedName>
    <definedName name="р71_16" localSheetId="1">'ФАКТ.СЕБЕСТ.СТОКИ 1 полуг. 2022'!р71</definedName>
    <definedName name="р71_16">[0]!р71</definedName>
    <definedName name="р71_2" localSheetId="0">'ФАКТ.СЕБЕСТ.ВОДА 1 полуг. 2022'!р71</definedName>
    <definedName name="р71_2" localSheetId="1">'ФАКТ.СЕБЕСТ.СТОКИ 1 полуг. 2022'!р71</definedName>
    <definedName name="р71_2">[0]!р71</definedName>
    <definedName name="ра71" localSheetId="0">#N/A</definedName>
    <definedName name="ра71" localSheetId="1">#N/A</definedName>
    <definedName name="ра71">ра71</definedName>
    <definedName name="ра71_10" localSheetId="0">'ФАКТ.СЕБЕСТ.ВОДА 1 полуг. 2022'!ра71</definedName>
    <definedName name="ра71_10" localSheetId="1">'ФАКТ.СЕБЕСТ.СТОКИ 1 полуг. 2022'!ра71</definedName>
    <definedName name="ра71_10">[0]!ра71</definedName>
    <definedName name="ра71_14" localSheetId="0">'ФАКТ.СЕБЕСТ.ВОДА 1 полуг. 2022'!ра71</definedName>
    <definedName name="ра71_14" localSheetId="1">'ФАКТ.СЕБЕСТ.СТОКИ 1 полуг. 2022'!ра71</definedName>
    <definedName name="ра71_14">[0]!ра71</definedName>
    <definedName name="ра71_15" localSheetId="0">'ФАКТ.СЕБЕСТ.ВОДА 1 полуг. 2022'!ра71</definedName>
    <definedName name="ра71_15" localSheetId="1">'ФАКТ.СЕБЕСТ.СТОКИ 1 полуг. 2022'!ра71</definedName>
    <definedName name="ра71_15">[0]!ра71</definedName>
    <definedName name="ра71_16" localSheetId="0">'ФАКТ.СЕБЕСТ.ВОДА 1 полуг. 2022'!ра71</definedName>
    <definedName name="ра71_16" localSheetId="1">'ФАКТ.СЕБЕСТ.СТОКИ 1 полуг. 2022'!ра71</definedName>
    <definedName name="ра71_16">[0]!ра71</definedName>
    <definedName name="ра71_2" localSheetId="0">'ФАКТ.СЕБЕСТ.ВОДА 1 полуг. 2022'!ра71</definedName>
    <definedName name="ра71_2" localSheetId="1">'ФАКТ.СЕБЕСТ.СТОКИ 1 полуг. 2022'!ра71</definedName>
    <definedName name="ра71_2">[0]!ра71</definedName>
    <definedName name="РТВ" localSheetId="0">[12]Нормат!$J$12</definedName>
    <definedName name="РТВ" localSheetId="1">[12]Нормат!$J$12</definedName>
    <definedName name="РТВ">[12]Нормат!$J$12</definedName>
    <definedName name="РТВ_10">[9]Нормат!$J$12</definedName>
    <definedName name="РТВ_12">[13]Нормат!$J$12</definedName>
    <definedName name="РТВ_13">[13]Нормат!$J$12</definedName>
    <definedName name="РТВ_14">[9]Нормат!$J$12</definedName>
    <definedName name="РТВ_15">[9]Нормат!$J$12</definedName>
    <definedName name="РТВ_16">[9]Нормат!$J$12</definedName>
    <definedName name="РТВ_2">[9]Нормат!$J$12</definedName>
    <definedName name="РТВ_201" localSheetId="0">[12]Нормат!$J$23</definedName>
    <definedName name="РТВ_201" localSheetId="1">[12]Нормат!$J$23</definedName>
    <definedName name="РТВ_201">[12]Нормат!$J$23</definedName>
    <definedName name="РТВ_201_10">[9]Нормат!$J$23</definedName>
    <definedName name="РТВ_201_12">[13]Нормат!$J$23</definedName>
    <definedName name="РТВ_201_13">[13]Нормат!$J$23</definedName>
    <definedName name="РТВ_201_14">[9]Нормат!$J$23</definedName>
    <definedName name="РТВ_201_15">[9]Нормат!$J$23</definedName>
    <definedName name="РТВ_201_16">[9]Нормат!$J$23</definedName>
    <definedName name="РТВ_201_2">[9]Нормат!$J$23</definedName>
    <definedName name="РТВ_201_24" localSheetId="0">[14]Нормат!$J$23</definedName>
    <definedName name="РТВ_201_24" localSheetId="1">[14]Нормат!$J$23</definedName>
    <definedName name="РТВ_201_24">[14]Нормат!$J$23</definedName>
    <definedName name="РТВ_201_25" localSheetId="0">[15]Нормат!$J$23</definedName>
    <definedName name="РТВ_201_25" localSheetId="1">[15]Нормат!$J$23</definedName>
    <definedName name="РТВ_201_25">[15]Нормат!$J$23</definedName>
    <definedName name="РТВ_201_3" localSheetId="0">[16]Нормат!$J$23</definedName>
    <definedName name="РТВ_201_3" localSheetId="1">[16]Нормат!$J$23</definedName>
    <definedName name="РТВ_201_3">[16]Нормат!$J$23</definedName>
    <definedName name="РТВ_201_4">[11]Нормат!$J$23</definedName>
    <definedName name="РТВ_201_5">[10]Нормат!$J$23</definedName>
    <definedName name="РТВ_201_59" localSheetId="0">[17]Нормат!$J$23</definedName>
    <definedName name="РТВ_201_59" localSheetId="1">[17]Нормат!$J$23</definedName>
    <definedName name="РТВ_201_59">[17]Нормат!$J$23</definedName>
    <definedName name="РТВ_201_59_10">[18]Нормат!$J$23</definedName>
    <definedName name="РТВ_201_59_14">[18]Нормат!$J$23</definedName>
    <definedName name="РТВ_201_59_15">[18]Нормат!$J$23</definedName>
    <definedName name="РТВ_201_59_16">[18]Нормат!$J$23</definedName>
    <definedName name="РТВ_201_59_2">[18]Нормат!$J$23</definedName>
    <definedName name="РТВ_201_6" localSheetId="0">[19]Нормат!$J$23</definedName>
    <definedName name="РТВ_201_6" localSheetId="1">[19]Нормат!$J$23</definedName>
    <definedName name="РТВ_201_6">[19]Нормат!$J$23</definedName>
    <definedName name="РТВ_201_60" localSheetId="0">[17]Нормат!$J$23</definedName>
    <definedName name="РТВ_201_60" localSheetId="1">[17]Нормат!$J$23</definedName>
    <definedName name="РТВ_201_60">[17]Нормат!$J$23</definedName>
    <definedName name="РТВ_201_60_10">[18]Нормат!$J$23</definedName>
    <definedName name="РТВ_201_60_14">[18]Нормат!$J$23</definedName>
    <definedName name="РТВ_201_60_15">[18]Нормат!$J$23</definedName>
    <definedName name="РТВ_201_60_16">[18]Нормат!$J$23</definedName>
    <definedName name="РТВ_201_60_2">[18]Нормат!$J$23</definedName>
    <definedName name="РТВ_201_7">[10]Нормат!$J$23</definedName>
    <definedName name="РТВ_201_72" localSheetId="0">[12]Нормат!$J$23</definedName>
    <definedName name="РТВ_201_72" localSheetId="1">[12]Нормат!$J$23</definedName>
    <definedName name="РТВ_201_72">[12]Нормат!$J$23</definedName>
    <definedName name="РТВ_201_72_10">[9]Нормат!$J$23</definedName>
    <definedName name="РТВ_201_72_14">[9]Нормат!$J$23</definedName>
    <definedName name="РТВ_201_72_15">[9]Нормат!$J$23</definedName>
    <definedName name="РТВ_201_72_16">[9]Нормат!$J$23</definedName>
    <definedName name="РТВ_201_72_2">[9]Нормат!$J$23</definedName>
    <definedName name="РТВ_201_8">[10]Нормат!$J$23</definedName>
    <definedName name="РТВ_201_9">[10]Нормат!$J$23</definedName>
    <definedName name="РТВ_24" localSheetId="0">[14]Нормат!$J$12</definedName>
    <definedName name="РТВ_24" localSheetId="1">[14]Нормат!$J$12</definedName>
    <definedName name="РТВ_24">[14]Нормат!$J$12</definedName>
    <definedName name="РТВ_25" localSheetId="0">[15]Нормат!$J$12</definedName>
    <definedName name="РТВ_25" localSheetId="1">[15]Нормат!$J$12</definedName>
    <definedName name="РТВ_25">[15]Нормат!$J$12</definedName>
    <definedName name="РТВ_3" localSheetId="0">[16]Нормат!$J$12</definedName>
    <definedName name="РТВ_3" localSheetId="1">[16]Нормат!$J$12</definedName>
    <definedName name="РТВ_3">[16]Нормат!$J$12</definedName>
    <definedName name="РТВ_4">[11]Нормат!$J$12</definedName>
    <definedName name="РТВ_5">[10]Нормат!$J$12</definedName>
    <definedName name="РТВ_59" localSheetId="0">[17]Нормат!$J$12</definedName>
    <definedName name="РТВ_59" localSheetId="1">[17]Нормат!$J$12</definedName>
    <definedName name="РТВ_59">[17]Нормат!$J$12</definedName>
    <definedName name="РТВ_59_10">[18]Нормат!$J$12</definedName>
    <definedName name="РТВ_59_14">[18]Нормат!$J$12</definedName>
    <definedName name="РТВ_59_15">[18]Нормат!$J$12</definedName>
    <definedName name="РТВ_59_16">[18]Нормат!$J$12</definedName>
    <definedName name="РТВ_59_2">[18]Нормат!$J$12</definedName>
    <definedName name="РТВ_6" localSheetId="0">[19]Нормат!$J$12</definedName>
    <definedName name="РТВ_6" localSheetId="1">[19]Нормат!$J$12</definedName>
    <definedName name="РТВ_6">[19]Нормат!$J$12</definedName>
    <definedName name="РТВ_60" localSheetId="0">[17]Нормат!$J$12</definedName>
    <definedName name="РТВ_60" localSheetId="1">[17]Нормат!$J$12</definedName>
    <definedName name="РТВ_60">[17]Нормат!$J$12</definedName>
    <definedName name="РТВ_60_10">[18]Нормат!$J$12</definedName>
    <definedName name="РТВ_60_14">[18]Нормат!$J$12</definedName>
    <definedName name="РТВ_60_15">[18]Нормат!$J$12</definedName>
    <definedName name="РТВ_60_16">[18]Нормат!$J$12</definedName>
    <definedName name="РТВ_60_2">[18]Нормат!$J$12</definedName>
    <definedName name="РТВ_7">[10]Нормат!$J$12</definedName>
    <definedName name="РТВ_72" localSheetId="0">[12]Нормат!$J$12</definedName>
    <definedName name="РТВ_72" localSheetId="1">[12]Нормат!$J$12</definedName>
    <definedName name="РТВ_72">[12]Нормат!$J$12</definedName>
    <definedName name="РТВ_72_10">[9]Нормат!$J$12</definedName>
    <definedName name="РТВ_72_14">[9]Нормат!$J$12</definedName>
    <definedName name="РТВ_72_15">[9]Нормат!$J$12</definedName>
    <definedName name="РТВ_72_16">[9]Нормат!$J$12</definedName>
    <definedName name="РТВ_72_2">[9]Нормат!$J$12</definedName>
    <definedName name="РТВ_8">[10]Нормат!$J$12</definedName>
    <definedName name="РТВ_9">[10]Нормат!$J$12</definedName>
    <definedName name="смитронгглллльббб">#REF!</definedName>
    <definedName name="сммаапеенннннн">#N/A</definedName>
    <definedName name="спсп" localSheetId="0">'ФАКТ.СЕБЕСТ.ВОДА 1 полуг. 2022'!_Pi1</definedName>
    <definedName name="спсп" localSheetId="1">'ФАКТ.СЕБЕСТ.СТОКИ 1 полуг. 2022'!_Pi1</definedName>
    <definedName name="спсп">[0]!_Pi1</definedName>
    <definedName name="спсп_1" localSheetId="0">'ФАКТ.СЕБЕСТ.ВОДА 1 полуг. 2022'!_Pi1</definedName>
    <definedName name="спсп_1" localSheetId="1">'ФАКТ.СЕБЕСТ.СТОКИ 1 полуг. 2022'!_Pi1</definedName>
    <definedName name="спсп_1">[0]!_Pi1</definedName>
    <definedName name="спсп_13" localSheetId="0">'ФАКТ.СЕБЕСТ.ВОДА 1 полуг. 2022'!_Pi1</definedName>
    <definedName name="спсп_13" localSheetId="1">'ФАКТ.СЕБЕСТ.СТОКИ 1 полуг. 2022'!_Pi1</definedName>
    <definedName name="спсп_13">[0]!_Pi1</definedName>
    <definedName name="спсп_2" localSheetId="0">'ФАКТ.СЕБЕСТ.ВОДА 1 полуг. 2022'!_Pi1</definedName>
    <definedName name="спсп_2" localSheetId="1">'ФАКТ.СЕБЕСТ.СТОКИ 1 полуг. 2022'!_Pi1</definedName>
    <definedName name="спсп_2">[0]!_Pi1</definedName>
    <definedName name="тарифы" localSheetId="0">'ФАКТ.СЕБЕСТ.ВОДА 1 полуг. 2022'!_Pi3</definedName>
    <definedName name="тарифы" localSheetId="1">'ФАКТ.СЕБЕСТ.СТОКИ 1 полуг. 2022'!_Pi3</definedName>
    <definedName name="тарифы">[0]!_Pi3</definedName>
    <definedName name="тарифы_1" localSheetId="0">'ФАКТ.СЕБЕСТ.ВОДА 1 полуг. 2022'!_Pi3</definedName>
    <definedName name="тарифы_1" localSheetId="1">'ФАКТ.СЕБЕСТ.СТОКИ 1 полуг. 2022'!_Pi3</definedName>
    <definedName name="тарифы_1">[0]!_Pi3</definedName>
    <definedName name="тарифы_13" localSheetId="0">'ФАКТ.СЕБЕСТ.ВОДА 1 полуг. 2022'!_Pi3</definedName>
    <definedName name="тарифы_13" localSheetId="1">'ФАКТ.СЕБЕСТ.СТОКИ 1 полуг. 2022'!_Pi3</definedName>
    <definedName name="тарифы_13">[0]!_Pi3</definedName>
    <definedName name="тарифы_2" localSheetId="0">'ФАКТ.СЕБЕСТ.ВОДА 1 полуг. 2022'!_Pi3</definedName>
    <definedName name="тарифы_2" localSheetId="1">'ФАКТ.СЕБЕСТ.СТОКИ 1 полуг. 2022'!_Pi3</definedName>
    <definedName name="тарифы_2">[0]!_Pi3</definedName>
    <definedName name="тир" localSheetId="0">'[4]распределение январь по бухг.'!#REF!</definedName>
    <definedName name="тир" localSheetId="1">'[4]распределение январь по бухг.'!#REF!</definedName>
    <definedName name="тир">'[4]распределение январь по бухг.'!#REF!</definedName>
    <definedName name="тирчсвакеппрннгг">#N/A</definedName>
    <definedName name="тиьолббддщщшшшш">#N/A</definedName>
    <definedName name="тмпаекннг">#N/A</definedName>
    <definedName name="тпоанв">[10]Нормат!$J$23</definedName>
    <definedName name="тпп">#REF!</definedName>
    <definedName name="тпп_1">#REF!</definedName>
    <definedName name="тпп_13">#REF!</definedName>
    <definedName name="тпп_2">#REF!</definedName>
    <definedName name="тпроггнгнноллл">#N/A</definedName>
    <definedName name="тсимапкееенннннннн">#N/A</definedName>
    <definedName name="тьбюэжхзззз">#N/A</definedName>
    <definedName name="тьоогнррепеппп">#N/A</definedName>
    <definedName name="тьоррннгггоооооо">#N/A</definedName>
    <definedName name="фыцйувввв">#N/A</definedName>
    <definedName name="ц" localSheetId="0">#N/A</definedName>
    <definedName name="ц" localSheetId="1">#N/A</definedName>
    <definedName name="ц">ц</definedName>
    <definedName name="ц_10" localSheetId="0">'ФАКТ.СЕБЕСТ.ВОДА 1 полуг. 2022'!ц</definedName>
    <definedName name="ц_10" localSheetId="1">'ФАКТ.СЕБЕСТ.СТОКИ 1 полуг. 2022'!ц</definedName>
    <definedName name="ц_10">[0]!ц</definedName>
    <definedName name="ц_14" localSheetId="0">'ФАКТ.СЕБЕСТ.ВОДА 1 полуг. 2022'!ц</definedName>
    <definedName name="ц_14" localSheetId="1">'ФАКТ.СЕБЕСТ.СТОКИ 1 полуг. 2022'!ц</definedName>
    <definedName name="ц_14">[0]!ц</definedName>
    <definedName name="ц_15" localSheetId="0">'ФАКТ.СЕБЕСТ.ВОДА 1 полуг. 2022'!ц</definedName>
    <definedName name="ц_15" localSheetId="1">'ФАКТ.СЕБЕСТ.СТОКИ 1 полуг. 2022'!ц</definedName>
    <definedName name="ц_15">[0]!ц</definedName>
    <definedName name="ц_16" localSheetId="0">'ФАКТ.СЕБЕСТ.ВОДА 1 полуг. 2022'!ц</definedName>
    <definedName name="ц_16" localSheetId="1">'ФАКТ.СЕБЕСТ.СТОКИ 1 полуг. 2022'!ц</definedName>
    <definedName name="ц_16">[0]!ц</definedName>
    <definedName name="ц_2" localSheetId="0">'ФАКТ.СЕБЕСТ.ВОДА 1 полуг. 2022'!ц</definedName>
    <definedName name="ц_2" localSheetId="1">'ФАКТ.СЕБЕСТ.СТОКИ 1 полуг. 2022'!ц</definedName>
    <definedName name="ц_2">[0]!ц</definedName>
    <definedName name="цу">#REF!</definedName>
    <definedName name="чсваакеппрроо">#N/A</definedName>
    <definedName name="чяыйфцуккееенен" localSheetId="0">[5]Прибыль1!#REF!</definedName>
    <definedName name="чяыйфцуккееенен" localSheetId="1">[5]Прибыль1!#REF!</definedName>
    <definedName name="чяыйфцуккееенен">[5]Прибыль1!#REF!</definedName>
    <definedName name="ш" localSheetId="0">'ФАКТ.СЕБЕСТ.ВОДА 1 полуг. 2022'!про</definedName>
    <definedName name="ш" localSheetId="1">'ФАКТ.СЕБЕСТ.СТОКИ 1 полуг. 2022'!про</definedName>
    <definedName name="ш">[0]!про</definedName>
    <definedName name="ьблддююююю">#N/A</definedName>
    <definedName name="ьблогрнппппппппп">#N/A</definedName>
    <definedName name="ьорртттттттттроонн">#N/A</definedName>
    <definedName name="ьтбблдддддддддд">#N/A</definedName>
    <definedName name="ьтблдшщ">#N/A</definedName>
    <definedName name="яфыыыыыыыыт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T74" i="3" l="1"/>
  <c r="FN74" i="3"/>
  <c r="FH74" i="3"/>
  <c r="EY74" i="3"/>
  <c r="EV74" i="3"/>
  <c r="FE74" i="3" s="1"/>
  <c r="EP74" i="3"/>
  <c r="FQ74" i="3" s="1"/>
  <c r="FW74" i="3" s="1"/>
  <c r="EM74" i="3"/>
  <c r="DU74" i="3"/>
  <c r="DI74" i="3"/>
  <c r="CZ74" i="3"/>
  <c r="CQ74" i="3"/>
  <c r="DR74" i="3" s="1"/>
  <c r="CN74" i="3"/>
  <c r="BV74" i="3"/>
  <c r="BJ74" i="3"/>
  <c r="BA74" i="3"/>
  <c r="AR74" i="3"/>
  <c r="BS74" i="3" s="1"/>
  <c r="AI74" i="3"/>
  <c r="CH74" i="3" s="1"/>
  <c r="EG74" i="3" s="1"/>
  <c r="GF74" i="3" s="1"/>
  <c r="W74" i="3"/>
  <c r="N74" i="3"/>
  <c r="E74" i="3"/>
  <c r="AF74" i="3" s="1"/>
  <c r="B74" i="3"/>
  <c r="FT73" i="3"/>
  <c r="FN73" i="3"/>
  <c r="FH73" i="3"/>
  <c r="EY73" i="3"/>
  <c r="EV73" i="3"/>
  <c r="FE73" i="3" s="1"/>
  <c r="EP73" i="3"/>
  <c r="FQ73" i="3" s="1"/>
  <c r="FW73" i="3" s="1"/>
  <c r="EM73" i="3"/>
  <c r="DU73" i="3"/>
  <c r="DI73" i="3"/>
  <c r="CZ73" i="3"/>
  <c r="DR73" i="3" s="1"/>
  <c r="CQ73" i="3"/>
  <c r="CN73" i="3"/>
  <c r="BV73" i="3"/>
  <c r="BJ73" i="3"/>
  <c r="BA73" i="3"/>
  <c r="AR73" i="3"/>
  <c r="BS73" i="3" s="1"/>
  <c r="AI73" i="3"/>
  <c r="CH73" i="3" s="1"/>
  <c r="EG73" i="3" s="1"/>
  <c r="GF73" i="3" s="1"/>
  <c r="W73" i="3"/>
  <c r="N73" i="3"/>
  <c r="E73" i="3"/>
  <c r="AF73" i="3" s="1"/>
  <c r="B73" i="3"/>
  <c r="FT72" i="3"/>
  <c r="FH72" i="3"/>
  <c r="EY72" i="3"/>
  <c r="EV72" i="3"/>
  <c r="EP72" i="3"/>
  <c r="FQ72" i="3" s="1"/>
  <c r="EM72" i="3"/>
  <c r="DU72" i="3"/>
  <c r="DU71" i="3" s="1"/>
  <c r="DI72" i="3"/>
  <c r="CZ72" i="3"/>
  <c r="DR72" i="3" s="1"/>
  <c r="CQ72" i="3"/>
  <c r="CN72" i="3"/>
  <c r="BV72" i="3"/>
  <c r="BJ72" i="3"/>
  <c r="BA72" i="3"/>
  <c r="AR72" i="3"/>
  <c r="BS72" i="3" s="1"/>
  <c r="AI72" i="3"/>
  <c r="W72" i="3"/>
  <c r="N72" i="3"/>
  <c r="AF72" i="3" s="1"/>
  <c r="E72" i="3"/>
  <c r="B72" i="3"/>
  <c r="FT71" i="3"/>
  <c r="FK71" i="3"/>
  <c r="FH71" i="3"/>
  <c r="FB71" i="3"/>
  <c r="EY71" i="3"/>
  <c r="ES71" i="3"/>
  <c r="EP71" i="3"/>
  <c r="EM71" i="3"/>
  <c r="DR71" i="3"/>
  <c r="DL71" i="3"/>
  <c r="DI71" i="3"/>
  <c r="DC71" i="3"/>
  <c r="CZ71" i="3"/>
  <c r="CT71" i="3"/>
  <c r="CQ71" i="3"/>
  <c r="BV71" i="3"/>
  <c r="BM71" i="3"/>
  <c r="BJ71" i="3"/>
  <c r="BD71" i="3"/>
  <c r="BA71" i="3"/>
  <c r="AU71" i="3"/>
  <c r="AR71" i="3"/>
  <c r="Z71" i="3"/>
  <c r="W71" i="3"/>
  <c r="Q71" i="3"/>
  <c r="N71" i="3"/>
  <c r="H71" i="3"/>
  <c r="E71" i="3"/>
  <c r="FV66" i="3"/>
  <c r="FU66" i="3"/>
  <c r="FS66" i="3"/>
  <c r="FR66" i="3"/>
  <c r="FQ66" i="3"/>
  <c r="FK66" i="3"/>
  <c r="FH66" i="3"/>
  <c r="FB66" i="3"/>
  <c r="FT66" i="3" s="1"/>
  <c r="EY66" i="3"/>
  <c r="ES66" i="3"/>
  <c r="EP66" i="3"/>
  <c r="DW66" i="3"/>
  <c r="DV66" i="3"/>
  <c r="DU66" i="3"/>
  <c r="DT66" i="3"/>
  <c r="DS66" i="3"/>
  <c r="DL66" i="3"/>
  <c r="DI66" i="3"/>
  <c r="DC66" i="3"/>
  <c r="CZ66" i="3"/>
  <c r="DR66" i="3" s="1"/>
  <c r="CT66" i="3"/>
  <c r="CQ66" i="3"/>
  <c r="CG66" i="3"/>
  <c r="BX66" i="3"/>
  <c r="BW66" i="3"/>
  <c r="BU66" i="3"/>
  <c r="BT66" i="3"/>
  <c r="BM66" i="3"/>
  <c r="BJ66" i="3"/>
  <c r="BD66" i="3"/>
  <c r="BA66" i="3"/>
  <c r="AU66" i="3"/>
  <c r="BV66" i="3" s="1"/>
  <c r="AR66" i="3"/>
  <c r="BS66" i="3" s="1"/>
  <c r="AK66" i="3"/>
  <c r="CJ66" i="3" s="1"/>
  <c r="EI66" i="3" s="1"/>
  <c r="GH66" i="3" s="1"/>
  <c r="AJ66" i="3"/>
  <c r="CI66" i="3" s="1"/>
  <c r="EH66" i="3" s="1"/>
  <c r="GG66" i="3" s="1"/>
  <c r="AH66" i="3"/>
  <c r="AG66" i="3"/>
  <c r="Z66" i="3"/>
  <c r="W66" i="3"/>
  <c r="U66" i="3"/>
  <c r="Q66" i="3"/>
  <c r="N66" i="3"/>
  <c r="M66" i="3"/>
  <c r="L66" i="3"/>
  <c r="K66" i="3" s="1"/>
  <c r="H66" i="3"/>
  <c r="AI66" i="3" s="1"/>
  <c r="CH66" i="3" s="1"/>
  <c r="E66" i="3"/>
  <c r="AF66" i="3" s="1"/>
  <c r="B66" i="3"/>
  <c r="FV65" i="3"/>
  <c r="FU65" i="3"/>
  <c r="FS65" i="3"/>
  <c r="FR65" i="3"/>
  <c r="FK65" i="3"/>
  <c r="FH65" i="3"/>
  <c r="FB65" i="3"/>
  <c r="FT65" i="3" s="1"/>
  <c r="EY65" i="3"/>
  <c r="ES65" i="3"/>
  <c r="EP65" i="3"/>
  <c r="FQ65" i="3" s="1"/>
  <c r="DW65" i="3"/>
  <c r="DV65" i="3"/>
  <c r="DT65" i="3"/>
  <c r="DS65" i="3"/>
  <c r="DL65" i="3"/>
  <c r="DI65" i="3"/>
  <c r="DC65" i="3"/>
  <c r="CZ65" i="3"/>
  <c r="CT65" i="3"/>
  <c r="DU65" i="3" s="1"/>
  <c r="CQ65" i="3"/>
  <c r="CJ65" i="3"/>
  <c r="EI65" i="3" s="1"/>
  <c r="GH65" i="3" s="1"/>
  <c r="CF65" i="3"/>
  <c r="BX65" i="3"/>
  <c r="BW65" i="3"/>
  <c r="BU65" i="3"/>
  <c r="BT65" i="3"/>
  <c r="BM65" i="3"/>
  <c r="BJ65" i="3"/>
  <c r="BD65" i="3"/>
  <c r="BA65" i="3"/>
  <c r="AU65" i="3"/>
  <c r="BV65" i="3" s="1"/>
  <c r="AR65" i="3"/>
  <c r="BS65" i="3" s="1"/>
  <c r="AK65" i="3"/>
  <c r="AJ65" i="3"/>
  <c r="CI65" i="3" s="1"/>
  <c r="EH65" i="3" s="1"/>
  <c r="GG65" i="3" s="1"/>
  <c r="AH65" i="3"/>
  <c r="CG65" i="3" s="1"/>
  <c r="AG65" i="3"/>
  <c r="AF65" i="3"/>
  <c r="Z65" i="3"/>
  <c r="W65" i="3"/>
  <c r="Q65" i="3"/>
  <c r="AI65" i="3" s="1"/>
  <c r="CH65" i="3" s="1"/>
  <c r="EG65" i="3" s="1"/>
  <c r="N65" i="3"/>
  <c r="L65" i="3"/>
  <c r="H65" i="3"/>
  <c r="E65" i="3"/>
  <c r="D65" i="3"/>
  <c r="C65" i="3"/>
  <c r="FV61" i="3"/>
  <c r="FU61" i="3"/>
  <c r="FR61" i="3"/>
  <c r="FK61" i="3"/>
  <c r="FJ61" i="3"/>
  <c r="FI61" i="3"/>
  <c r="FH61" i="3"/>
  <c r="FB61" i="3"/>
  <c r="FA61" i="3"/>
  <c r="EZ61" i="3"/>
  <c r="EY61" i="3"/>
  <c r="EX61" i="3"/>
  <c r="FG61" i="3" s="1"/>
  <c r="ES61" i="3"/>
  <c r="ER61" i="3"/>
  <c r="FS61" i="3" s="1"/>
  <c r="EQ61" i="3"/>
  <c r="EP61" i="3" s="1"/>
  <c r="FQ61" i="3" s="1"/>
  <c r="EO61" i="3"/>
  <c r="FP61" i="3" s="1"/>
  <c r="EN61" i="3"/>
  <c r="DW61" i="3"/>
  <c r="DV61" i="3"/>
  <c r="DT61" i="3"/>
  <c r="DL61" i="3"/>
  <c r="DK61" i="3"/>
  <c r="DJ61" i="3"/>
  <c r="DI61" i="3" s="1"/>
  <c r="DC61" i="3"/>
  <c r="DB61" i="3"/>
  <c r="DA61" i="3"/>
  <c r="CZ61" i="3"/>
  <c r="CT61" i="3"/>
  <c r="DU61" i="3" s="1"/>
  <c r="CS61" i="3"/>
  <c r="CR61" i="3"/>
  <c r="CQ61" i="3"/>
  <c r="CP61" i="3"/>
  <c r="CO61" i="3"/>
  <c r="CX61" i="3" s="1"/>
  <c r="BX61" i="3"/>
  <c r="BW61" i="3"/>
  <c r="BV61" i="3"/>
  <c r="BM61" i="3"/>
  <c r="BL61" i="3"/>
  <c r="BJ61" i="3" s="1"/>
  <c r="BK61" i="3"/>
  <c r="BH61" i="3"/>
  <c r="BD61" i="3"/>
  <c r="BC61" i="3"/>
  <c r="BB61" i="3"/>
  <c r="BA61" i="3" s="1"/>
  <c r="AY61" i="3"/>
  <c r="AX61" i="3"/>
  <c r="AU61" i="3"/>
  <c r="AT61" i="3"/>
  <c r="AS61" i="3"/>
  <c r="BT61" i="3" s="1"/>
  <c r="BZ61" i="3" s="1"/>
  <c r="AR61" i="3"/>
  <c r="BS61" i="3" s="1"/>
  <c r="AQ61" i="3"/>
  <c r="AZ61" i="3" s="1"/>
  <c r="BI61" i="3" s="1"/>
  <c r="AP61" i="3"/>
  <c r="BQ61" i="3" s="1"/>
  <c r="AO61" i="3"/>
  <c r="AK61" i="3"/>
  <c r="CJ61" i="3" s="1"/>
  <c r="EI61" i="3" s="1"/>
  <c r="AJ61" i="3"/>
  <c r="CI61" i="3" s="1"/>
  <c r="EH61" i="3" s="1"/>
  <c r="GG61" i="3" s="1"/>
  <c r="Z61" i="3"/>
  <c r="Y61" i="3"/>
  <c r="X61" i="3"/>
  <c r="W61" i="3"/>
  <c r="V61" i="3"/>
  <c r="Q61" i="3"/>
  <c r="P61" i="3"/>
  <c r="N61" i="3" s="1"/>
  <c r="O61" i="3"/>
  <c r="M61" i="3"/>
  <c r="L61" i="3"/>
  <c r="H61" i="3"/>
  <c r="G61" i="3"/>
  <c r="F61" i="3"/>
  <c r="D61" i="3"/>
  <c r="C61" i="3"/>
  <c r="B61" i="3"/>
  <c r="FV60" i="3"/>
  <c r="FU60" i="3"/>
  <c r="FS60" i="3"/>
  <c r="FK60" i="3"/>
  <c r="FJ60" i="3"/>
  <c r="FI60" i="3"/>
  <c r="FH60" i="3" s="1"/>
  <c r="FB60" i="3"/>
  <c r="FA60" i="3"/>
  <c r="EZ60" i="3"/>
  <c r="EY60" i="3"/>
  <c r="ES60" i="3"/>
  <c r="FT60" i="3" s="1"/>
  <c r="ER60" i="3"/>
  <c r="EQ60" i="3"/>
  <c r="FR60" i="3" s="1"/>
  <c r="EP60" i="3"/>
  <c r="EO60" i="3"/>
  <c r="EN60" i="3"/>
  <c r="EW60" i="3" s="1"/>
  <c r="DW60" i="3"/>
  <c r="DV60" i="3"/>
  <c r="DU60" i="3"/>
  <c r="DL60" i="3"/>
  <c r="DK60" i="3"/>
  <c r="DJ60" i="3"/>
  <c r="DC60" i="3"/>
  <c r="DB60" i="3"/>
  <c r="DA60" i="3"/>
  <c r="CZ60" i="3" s="1"/>
  <c r="CX60" i="3"/>
  <c r="CT60" i="3"/>
  <c r="CS60" i="3"/>
  <c r="CR60" i="3"/>
  <c r="CP60" i="3"/>
  <c r="CY60" i="3" s="1"/>
  <c r="DH60" i="3" s="1"/>
  <c r="CO60" i="3"/>
  <c r="CN60" i="3"/>
  <c r="CJ60" i="3"/>
  <c r="EI60" i="3" s="1"/>
  <c r="GH60" i="3" s="1"/>
  <c r="BX60" i="3"/>
  <c r="BW60" i="3"/>
  <c r="BT60" i="3"/>
  <c r="BM60" i="3"/>
  <c r="BL60" i="3"/>
  <c r="BK60" i="3"/>
  <c r="BJ60" i="3"/>
  <c r="BD60" i="3"/>
  <c r="BC60" i="3"/>
  <c r="BB60" i="3"/>
  <c r="BA60" i="3" s="1"/>
  <c r="AZ60" i="3"/>
  <c r="BI60" i="3" s="1"/>
  <c r="AU60" i="3"/>
  <c r="BV60" i="3" s="1"/>
  <c r="AT60" i="3"/>
  <c r="BU60" i="3" s="1"/>
  <c r="AS60" i="3"/>
  <c r="AR60" i="3" s="1"/>
  <c r="AQ60" i="3"/>
  <c r="BR60" i="3" s="1"/>
  <c r="AP60" i="3"/>
  <c r="AK60" i="3"/>
  <c r="AJ60" i="3"/>
  <c r="CI60" i="3" s="1"/>
  <c r="EH60" i="3" s="1"/>
  <c r="GG60" i="3" s="1"/>
  <c r="AH60" i="3"/>
  <c r="Z60" i="3"/>
  <c r="Y60" i="3"/>
  <c r="X60" i="3"/>
  <c r="Q60" i="3"/>
  <c r="P60" i="3"/>
  <c r="O60" i="3"/>
  <c r="N60" i="3"/>
  <c r="H60" i="3"/>
  <c r="AI60" i="3" s="1"/>
  <c r="CH60" i="3" s="1"/>
  <c r="G60" i="3"/>
  <c r="F60" i="3"/>
  <c r="E60" i="3" s="1"/>
  <c r="D60" i="3"/>
  <c r="C60" i="3"/>
  <c r="L60" i="3" s="1"/>
  <c r="FV59" i="3"/>
  <c r="FU59" i="3"/>
  <c r="FK59" i="3"/>
  <c r="FJ59" i="3"/>
  <c r="FI59" i="3"/>
  <c r="FH59" i="3" s="1"/>
  <c r="FB59" i="3"/>
  <c r="FA59" i="3"/>
  <c r="EZ59" i="3"/>
  <c r="EW59" i="3"/>
  <c r="ES59" i="3"/>
  <c r="FT59" i="3" s="1"/>
  <c r="ER59" i="3"/>
  <c r="FS59" i="3" s="1"/>
  <c r="EQ59" i="3"/>
  <c r="EO59" i="3"/>
  <c r="EN59" i="3"/>
  <c r="EM59" i="3"/>
  <c r="DW59" i="3"/>
  <c r="DV59" i="3"/>
  <c r="DS59" i="3"/>
  <c r="DL59" i="3"/>
  <c r="DK59" i="3"/>
  <c r="DJ59" i="3"/>
  <c r="DI59" i="3"/>
  <c r="DC59" i="3"/>
  <c r="DB59" i="3"/>
  <c r="DA59" i="3"/>
  <c r="CZ59" i="3" s="1"/>
  <c r="CY59" i="3"/>
  <c r="DH59" i="3" s="1"/>
  <c r="CT59" i="3"/>
  <c r="DU59" i="3" s="1"/>
  <c r="CS59" i="3"/>
  <c r="DT59" i="3" s="1"/>
  <c r="CR59" i="3"/>
  <c r="CQ59" i="3" s="1"/>
  <c r="CP59" i="3"/>
  <c r="DQ59" i="3" s="1"/>
  <c r="CO59" i="3"/>
  <c r="BX59" i="3"/>
  <c r="BW59" i="3"/>
  <c r="BU59" i="3"/>
  <c r="BM59" i="3"/>
  <c r="BL59" i="3"/>
  <c r="BK59" i="3"/>
  <c r="BD59" i="3"/>
  <c r="BC59" i="3"/>
  <c r="BB59" i="3"/>
  <c r="BA59" i="3"/>
  <c r="AU59" i="3"/>
  <c r="BV59" i="3" s="1"/>
  <c r="AT59" i="3"/>
  <c r="AR59" i="3" s="1"/>
  <c r="AS59" i="3"/>
  <c r="AQ59" i="3"/>
  <c r="AP59" i="3"/>
  <c r="AY59" i="3" s="1"/>
  <c r="AK59" i="3"/>
  <c r="CJ59" i="3" s="1"/>
  <c r="EI59" i="3" s="1"/>
  <c r="GH59" i="3" s="1"/>
  <c r="AJ59" i="3"/>
  <c r="CI59" i="3" s="1"/>
  <c r="EH59" i="3" s="1"/>
  <c r="GG59" i="3" s="1"/>
  <c r="AI59" i="3"/>
  <c r="CH59" i="3" s="1"/>
  <c r="Z59" i="3"/>
  <c r="Y59" i="3"/>
  <c r="AH59" i="3" s="1"/>
  <c r="X59" i="3"/>
  <c r="Q59" i="3"/>
  <c r="P59" i="3"/>
  <c r="O59" i="3"/>
  <c r="N59" i="3" s="1"/>
  <c r="H59" i="3"/>
  <c r="G59" i="3"/>
  <c r="F59" i="3"/>
  <c r="AG59" i="3" s="1"/>
  <c r="E59" i="3"/>
  <c r="D59" i="3"/>
  <c r="M59" i="3" s="1"/>
  <c r="V59" i="3" s="1"/>
  <c r="C59" i="3"/>
  <c r="L59" i="3" s="1"/>
  <c r="FV58" i="3"/>
  <c r="FU58" i="3"/>
  <c r="FR58" i="3"/>
  <c r="FK58" i="3"/>
  <c r="FJ58" i="3"/>
  <c r="FI58" i="3"/>
  <c r="FH58" i="3"/>
  <c r="FB58" i="3"/>
  <c r="FA58" i="3"/>
  <c r="EZ58" i="3"/>
  <c r="EY58" i="3" s="1"/>
  <c r="EX58" i="3"/>
  <c r="FG58" i="3" s="1"/>
  <c r="ES58" i="3"/>
  <c r="FT58" i="3" s="1"/>
  <c r="ER58" i="3"/>
  <c r="FS58" i="3" s="1"/>
  <c r="EQ58" i="3"/>
  <c r="EP58" i="3" s="1"/>
  <c r="EO58" i="3"/>
  <c r="FP58" i="3" s="1"/>
  <c r="EN58" i="3"/>
  <c r="DW58" i="3"/>
  <c r="DV58" i="3"/>
  <c r="DT58" i="3"/>
  <c r="DL58" i="3"/>
  <c r="DK58" i="3"/>
  <c r="DJ58" i="3"/>
  <c r="DI58" i="3" s="1"/>
  <c r="DC58" i="3"/>
  <c r="DB58" i="3"/>
  <c r="DA58" i="3"/>
  <c r="CZ58" i="3"/>
  <c r="CT58" i="3"/>
  <c r="DU58" i="3" s="1"/>
  <c r="CS58" i="3"/>
  <c r="CR58" i="3"/>
  <c r="CP58" i="3"/>
  <c r="CO58" i="3"/>
  <c r="CX58" i="3" s="1"/>
  <c r="CH58" i="3"/>
  <c r="EG58" i="3" s="1"/>
  <c r="GF58" i="3" s="1"/>
  <c r="BX58" i="3"/>
  <c r="BW58" i="3"/>
  <c r="BV58" i="3"/>
  <c r="BM58" i="3"/>
  <c r="BL58" i="3"/>
  <c r="BK58" i="3"/>
  <c r="BD58" i="3"/>
  <c r="BC58" i="3"/>
  <c r="BB58" i="3"/>
  <c r="BA58" i="3" s="1"/>
  <c r="AU58" i="3"/>
  <c r="AT58" i="3"/>
  <c r="BU58" i="3" s="1"/>
  <c r="AS58" i="3"/>
  <c r="BT58" i="3" s="1"/>
  <c r="AR58" i="3"/>
  <c r="AQ58" i="3"/>
  <c r="AZ58" i="3" s="1"/>
  <c r="BI58" i="3" s="1"/>
  <c r="AP58" i="3"/>
  <c r="AK58" i="3"/>
  <c r="CJ58" i="3" s="1"/>
  <c r="EI58" i="3" s="1"/>
  <c r="GH58" i="3" s="1"/>
  <c r="AJ58" i="3"/>
  <c r="CI58" i="3" s="1"/>
  <c r="EH58" i="3" s="1"/>
  <c r="GG58" i="3" s="1"/>
  <c r="Z58" i="3"/>
  <c r="Y58" i="3"/>
  <c r="W58" i="3" s="1"/>
  <c r="X58" i="3"/>
  <c r="Q58" i="3"/>
  <c r="P58" i="3"/>
  <c r="O58" i="3"/>
  <c r="N58" i="3" s="1"/>
  <c r="L58" i="3"/>
  <c r="H58" i="3"/>
  <c r="AI58" i="3" s="1"/>
  <c r="G58" i="3"/>
  <c r="AH58" i="3" s="1"/>
  <c r="F58" i="3"/>
  <c r="D58" i="3"/>
  <c r="C58" i="3"/>
  <c r="B58" i="3"/>
  <c r="FV57" i="3"/>
  <c r="FU57" i="3"/>
  <c r="FS57" i="3"/>
  <c r="FK57" i="3"/>
  <c r="FJ57" i="3"/>
  <c r="FI57" i="3"/>
  <c r="FH57" i="3" s="1"/>
  <c r="FB57" i="3"/>
  <c r="FA57" i="3"/>
  <c r="EZ57" i="3"/>
  <c r="EY57" i="3"/>
  <c r="ES57" i="3"/>
  <c r="FT57" i="3" s="1"/>
  <c r="ER57" i="3"/>
  <c r="EP57" i="3" s="1"/>
  <c r="FQ57" i="3" s="1"/>
  <c r="EQ57" i="3"/>
  <c r="FR57" i="3" s="1"/>
  <c r="EO57" i="3"/>
  <c r="EN57" i="3"/>
  <c r="EW57" i="3" s="1"/>
  <c r="DW57" i="3"/>
  <c r="DV57" i="3"/>
  <c r="DU57" i="3"/>
  <c r="DL57" i="3"/>
  <c r="DK57" i="3"/>
  <c r="DJ57" i="3"/>
  <c r="DC57" i="3"/>
  <c r="DB57" i="3"/>
  <c r="DA57" i="3"/>
  <c r="CZ57" i="3" s="1"/>
  <c r="CT57" i="3"/>
  <c r="CS57" i="3"/>
  <c r="DT57" i="3" s="1"/>
  <c r="CR57" i="3"/>
  <c r="DS57" i="3" s="1"/>
  <c r="CQ57" i="3"/>
  <c r="CP57" i="3"/>
  <c r="CY57" i="3" s="1"/>
  <c r="CO57" i="3"/>
  <c r="BX57" i="3"/>
  <c r="BW57" i="3"/>
  <c r="CI57" i="3" s="1"/>
  <c r="EH57" i="3" s="1"/>
  <c r="GG57" i="3" s="1"/>
  <c r="BM57" i="3"/>
  <c r="BL57" i="3"/>
  <c r="BK57" i="3"/>
  <c r="BJ57" i="3" s="1"/>
  <c r="BD57" i="3"/>
  <c r="BC57" i="3"/>
  <c r="BB57" i="3"/>
  <c r="BA57" i="3" s="1"/>
  <c r="AY57" i="3"/>
  <c r="AU57" i="3"/>
  <c r="BV57" i="3" s="1"/>
  <c r="AT57" i="3"/>
  <c r="BU57" i="3" s="1"/>
  <c r="AS57" i="3"/>
  <c r="AQ57" i="3"/>
  <c r="AP57" i="3"/>
  <c r="AO57" i="3"/>
  <c r="AK57" i="3"/>
  <c r="CJ57" i="3" s="1"/>
  <c r="EI57" i="3" s="1"/>
  <c r="GH57" i="3" s="1"/>
  <c r="AJ57" i="3"/>
  <c r="AG57" i="3"/>
  <c r="Z57" i="3"/>
  <c r="Y57" i="3"/>
  <c r="X57" i="3"/>
  <c r="W57" i="3"/>
  <c r="Q57" i="3"/>
  <c r="P57" i="3"/>
  <c r="O57" i="3"/>
  <c r="N57" i="3" s="1"/>
  <c r="M57" i="3"/>
  <c r="V57" i="3" s="1"/>
  <c r="H57" i="3"/>
  <c r="AI57" i="3" s="1"/>
  <c r="CH57" i="3" s="1"/>
  <c r="EG57" i="3" s="1"/>
  <c r="GF57" i="3" s="1"/>
  <c r="G57" i="3"/>
  <c r="AH57" i="3" s="1"/>
  <c r="F57" i="3"/>
  <c r="D57" i="3"/>
  <c r="AE57" i="3" s="1"/>
  <c r="C57" i="3"/>
  <c r="FV56" i="3"/>
  <c r="FU56" i="3"/>
  <c r="FT56" i="3"/>
  <c r="FK56" i="3"/>
  <c r="FJ56" i="3"/>
  <c r="FI56" i="3"/>
  <c r="FB56" i="3"/>
  <c r="FA56" i="3"/>
  <c r="EZ56" i="3"/>
  <c r="EY56" i="3" s="1"/>
  <c r="ES56" i="3"/>
  <c r="ER56" i="3"/>
  <c r="FS56" i="3" s="1"/>
  <c r="EQ56" i="3"/>
  <c r="FR56" i="3" s="1"/>
  <c r="EP56" i="3"/>
  <c r="EO56" i="3"/>
  <c r="EX56" i="3" s="1"/>
  <c r="EN56" i="3"/>
  <c r="DW56" i="3"/>
  <c r="DV56" i="3"/>
  <c r="DL56" i="3"/>
  <c r="DK56" i="3"/>
  <c r="DJ56" i="3"/>
  <c r="DI56" i="3" s="1"/>
  <c r="DC56" i="3"/>
  <c r="DB56" i="3"/>
  <c r="DA56" i="3"/>
  <c r="CZ56" i="3" s="1"/>
  <c r="CX56" i="3"/>
  <c r="CT56" i="3"/>
  <c r="DU56" i="3" s="1"/>
  <c r="CS56" i="3"/>
  <c r="DT56" i="3" s="1"/>
  <c r="CR56" i="3"/>
  <c r="CP56" i="3"/>
  <c r="CO56" i="3"/>
  <c r="CN56" i="3"/>
  <c r="BX56" i="3"/>
  <c r="BW56" i="3"/>
  <c r="BT56" i="3"/>
  <c r="BM56" i="3"/>
  <c r="BL56" i="3"/>
  <c r="BK56" i="3"/>
  <c r="BJ56" i="3"/>
  <c r="BD56" i="3"/>
  <c r="BC56" i="3"/>
  <c r="BB56" i="3"/>
  <c r="AY56" i="3"/>
  <c r="BH56" i="3" s="1"/>
  <c r="AU56" i="3"/>
  <c r="AT56" i="3"/>
  <c r="AS56" i="3"/>
  <c r="AR56" i="3"/>
  <c r="AQ56" i="3"/>
  <c r="AZ56" i="3" s="1"/>
  <c r="BI56" i="3" s="1"/>
  <c r="AP56" i="3"/>
  <c r="AO56" i="3"/>
  <c r="AK56" i="3"/>
  <c r="CJ56" i="3" s="1"/>
  <c r="EI56" i="3" s="1"/>
  <c r="GH56" i="3" s="1"/>
  <c r="AJ56" i="3"/>
  <c r="CI56" i="3" s="1"/>
  <c r="EH56" i="3" s="1"/>
  <c r="GG56" i="3" s="1"/>
  <c r="Z56" i="3"/>
  <c r="Y56" i="3"/>
  <c r="X56" i="3"/>
  <c r="W56" i="3"/>
  <c r="V56" i="3"/>
  <c r="Q56" i="3"/>
  <c r="AI56" i="3" s="1"/>
  <c r="P56" i="3"/>
  <c r="O56" i="3"/>
  <c r="N56" i="3" s="1"/>
  <c r="M56" i="3"/>
  <c r="AE56" i="3" s="1"/>
  <c r="L56" i="3"/>
  <c r="H56" i="3"/>
  <c r="G56" i="3"/>
  <c r="AH56" i="3" s="1"/>
  <c r="F56" i="3"/>
  <c r="D56" i="3"/>
  <c r="C56" i="3"/>
  <c r="B56" i="3"/>
  <c r="FV55" i="3"/>
  <c r="FU55" i="3"/>
  <c r="FS55" i="3"/>
  <c r="FK55" i="3"/>
  <c r="FJ55" i="3"/>
  <c r="FI55" i="3"/>
  <c r="FH55" i="3" s="1"/>
  <c r="FB55" i="3"/>
  <c r="FA55" i="3"/>
  <c r="EZ55" i="3"/>
  <c r="FR55" i="3" s="1"/>
  <c r="EY55" i="3"/>
  <c r="ES55" i="3"/>
  <c r="ER55" i="3"/>
  <c r="EQ55" i="3"/>
  <c r="EP55" i="3"/>
  <c r="FQ55" i="3" s="1"/>
  <c r="EO55" i="3"/>
  <c r="EN55" i="3"/>
  <c r="EW55" i="3" s="1"/>
  <c r="DW55" i="3"/>
  <c r="DV55" i="3"/>
  <c r="DU55" i="3"/>
  <c r="DL55" i="3"/>
  <c r="DK55" i="3"/>
  <c r="DJ55" i="3"/>
  <c r="DG55" i="3"/>
  <c r="DC55" i="3"/>
  <c r="DB55" i="3"/>
  <c r="DT55" i="3" s="1"/>
  <c r="DA55" i="3"/>
  <c r="CZ55" i="3" s="1"/>
  <c r="CX55" i="3"/>
  <c r="DP55" i="3" s="1"/>
  <c r="CT55" i="3"/>
  <c r="CS55" i="3"/>
  <c r="CR55" i="3"/>
  <c r="CQ55" i="3"/>
  <c r="CP55" i="3"/>
  <c r="CY55" i="3" s="1"/>
  <c r="CO55" i="3"/>
  <c r="CN55" i="3"/>
  <c r="BX55" i="3"/>
  <c r="BW55" i="3"/>
  <c r="CI55" i="3" s="1"/>
  <c r="EH55" i="3" s="1"/>
  <c r="GG55" i="3" s="1"/>
  <c r="BM55" i="3"/>
  <c r="BM52" i="3" s="1"/>
  <c r="BL55" i="3"/>
  <c r="BK55" i="3"/>
  <c r="BJ55" i="3"/>
  <c r="BI55" i="3"/>
  <c r="BD55" i="3"/>
  <c r="BV55" i="3" s="1"/>
  <c r="BC55" i="3"/>
  <c r="BB55" i="3"/>
  <c r="AZ55" i="3"/>
  <c r="BR55" i="3" s="1"/>
  <c r="AY55" i="3"/>
  <c r="AU55" i="3"/>
  <c r="AT55" i="3"/>
  <c r="AS55" i="3"/>
  <c r="AQ55" i="3"/>
  <c r="AP55" i="3"/>
  <c r="AO55" i="3"/>
  <c r="AK55" i="3"/>
  <c r="CJ55" i="3" s="1"/>
  <c r="EI55" i="3" s="1"/>
  <c r="GH55" i="3" s="1"/>
  <c r="AJ55" i="3"/>
  <c r="AG55" i="3"/>
  <c r="Z55" i="3"/>
  <c r="Y55" i="3"/>
  <c r="X55" i="3"/>
  <c r="W55" i="3"/>
  <c r="Q55" i="3"/>
  <c r="Q52" i="3" s="1"/>
  <c r="P55" i="3"/>
  <c r="O55" i="3"/>
  <c r="N55" i="3"/>
  <c r="M55" i="3"/>
  <c r="V55" i="3" s="1"/>
  <c r="H55" i="3"/>
  <c r="G55" i="3"/>
  <c r="AH55" i="3" s="1"/>
  <c r="F55" i="3"/>
  <c r="D55" i="3"/>
  <c r="AE55" i="3" s="1"/>
  <c r="CD55" i="3" s="1"/>
  <c r="C55" i="3"/>
  <c r="FV54" i="3"/>
  <c r="FU54" i="3"/>
  <c r="FT54" i="3"/>
  <c r="FK54" i="3"/>
  <c r="FJ54" i="3"/>
  <c r="FI54" i="3"/>
  <c r="FH54" i="3" s="1"/>
  <c r="FF54" i="3"/>
  <c r="FB54" i="3"/>
  <c r="FA54" i="3"/>
  <c r="FS54" i="3" s="1"/>
  <c r="EZ54" i="3"/>
  <c r="EY54" i="3" s="1"/>
  <c r="EW54" i="3"/>
  <c r="FO54" i="3" s="1"/>
  <c r="EV54" i="3"/>
  <c r="ES54" i="3"/>
  <c r="ER54" i="3"/>
  <c r="EQ54" i="3"/>
  <c r="EP54" i="3"/>
  <c r="FQ54" i="3" s="1"/>
  <c r="EO54" i="3"/>
  <c r="EX54" i="3" s="1"/>
  <c r="FG54" i="3" s="1"/>
  <c r="EN54" i="3"/>
  <c r="EM54" i="3"/>
  <c r="DW54" i="3"/>
  <c r="DV54" i="3"/>
  <c r="DL54" i="3"/>
  <c r="DK54" i="3"/>
  <c r="DJ54" i="3"/>
  <c r="DI54" i="3"/>
  <c r="DH54" i="3"/>
  <c r="DC54" i="3"/>
  <c r="DU54" i="3" s="1"/>
  <c r="DB54" i="3"/>
  <c r="DA54" i="3"/>
  <c r="CZ54" i="3" s="1"/>
  <c r="CY54" i="3"/>
  <c r="DQ54" i="3" s="1"/>
  <c r="CX54" i="3"/>
  <c r="CT54" i="3"/>
  <c r="CS54" i="3"/>
  <c r="DT54" i="3" s="1"/>
  <c r="DZ54" i="3" s="1"/>
  <c r="CR54" i="3"/>
  <c r="CP54" i="3"/>
  <c r="CO54" i="3"/>
  <c r="CN54" i="3"/>
  <c r="BX54" i="3"/>
  <c r="CJ54" i="3" s="1"/>
  <c r="EI54" i="3" s="1"/>
  <c r="GH54" i="3" s="1"/>
  <c r="BW54" i="3"/>
  <c r="CI54" i="3" s="1"/>
  <c r="EH54" i="3" s="1"/>
  <c r="GG54" i="3" s="1"/>
  <c r="BT54" i="3"/>
  <c r="BM54" i="3"/>
  <c r="BL54" i="3"/>
  <c r="BK54" i="3"/>
  <c r="BJ54" i="3"/>
  <c r="BD54" i="3"/>
  <c r="BC54" i="3"/>
  <c r="BB54" i="3"/>
  <c r="BA54" i="3"/>
  <c r="AZ54" i="3"/>
  <c r="BI54" i="3" s="1"/>
  <c r="AU54" i="3"/>
  <c r="AT54" i="3"/>
  <c r="BU54" i="3" s="1"/>
  <c r="CA54" i="3" s="1"/>
  <c r="AS54" i="3"/>
  <c r="AQ54" i="3"/>
  <c r="BR54" i="3" s="1"/>
  <c r="AP54" i="3"/>
  <c r="AK54" i="3"/>
  <c r="AJ54" i="3"/>
  <c r="AH54" i="3"/>
  <c r="Z54" i="3"/>
  <c r="Y54" i="3"/>
  <c r="X54" i="3"/>
  <c r="W54" i="3" s="1"/>
  <c r="Q54" i="3"/>
  <c r="P54" i="3"/>
  <c r="O54" i="3"/>
  <c r="AG54" i="3" s="1"/>
  <c r="N54" i="3"/>
  <c r="H54" i="3"/>
  <c r="AI54" i="3" s="1"/>
  <c r="G54" i="3"/>
  <c r="F54" i="3"/>
  <c r="E54" i="3"/>
  <c r="AF54" i="3" s="1"/>
  <c r="D54" i="3"/>
  <c r="C54" i="3"/>
  <c r="L54" i="3" s="1"/>
  <c r="FV53" i="3"/>
  <c r="FU53" i="3"/>
  <c r="GG53" i="3" s="1"/>
  <c r="FK53" i="3"/>
  <c r="FK52" i="3" s="1"/>
  <c r="FJ53" i="3"/>
  <c r="FI53" i="3"/>
  <c r="FH53" i="3"/>
  <c r="FG53" i="3"/>
  <c r="FB53" i="3"/>
  <c r="FA53" i="3"/>
  <c r="EZ53" i="3"/>
  <c r="EX53" i="3"/>
  <c r="FP53" i="3" s="1"/>
  <c r="EW53" i="3"/>
  <c r="ES53" i="3"/>
  <c r="ER53" i="3"/>
  <c r="EQ53" i="3"/>
  <c r="EO53" i="3"/>
  <c r="EN53" i="3"/>
  <c r="EM53" i="3"/>
  <c r="DW53" i="3"/>
  <c r="DV53" i="3"/>
  <c r="DS53" i="3"/>
  <c r="DL53" i="3"/>
  <c r="DL52" i="3" s="1"/>
  <c r="DK53" i="3"/>
  <c r="DJ53" i="3"/>
  <c r="DI53" i="3"/>
  <c r="DC53" i="3"/>
  <c r="DB53" i="3"/>
  <c r="DA53" i="3"/>
  <c r="CZ53" i="3"/>
  <c r="CY53" i="3"/>
  <c r="DH53" i="3" s="1"/>
  <c r="CT53" i="3"/>
  <c r="DU53" i="3" s="1"/>
  <c r="CS53" i="3"/>
  <c r="DT53" i="3" s="1"/>
  <c r="CR53" i="3"/>
  <c r="CQ53" i="3" s="1"/>
  <c r="DR53" i="3" s="1"/>
  <c r="CP53" i="3"/>
  <c r="DQ53" i="3" s="1"/>
  <c r="CO53" i="3"/>
  <c r="CG53" i="3"/>
  <c r="BX53" i="3"/>
  <c r="CJ53" i="3" s="1"/>
  <c r="EI53" i="3" s="1"/>
  <c r="GH53" i="3" s="1"/>
  <c r="BW53" i="3"/>
  <c r="BU53" i="3"/>
  <c r="BM53" i="3"/>
  <c r="BL53" i="3"/>
  <c r="BK53" i="3"/>
  <c r="BJ53" i="3" s="1"/>
  <c r="BD53" i="3"/>
  <c r="BD52" i="3" s="1"/>
  <c r="BC53" i="3"/>
  <c r="BB53" i="3"/>
  <c r="BT53" i="3" s="1"/>
  <c r="BA53" i="3"/>
  <c r="AU53" i="3"/>
  <c r="AT53" i="3"/>
  <c r="AS53" i="3"/>
  <c r="AR53" i="3"/>
  <c r="AQ53" i="3"/>
  <c r="AP53" i="3"/>
  <c r="AY53" i="3" s="1"/>
  <c r="AK53" i="3"/>
  <c r="AJ53" i="3"/>
  <c r="CI53" i="3" s="1"/>
  <c r="EH53" i="3" s="1"/>
  <c r="AI53" i="3"/>
  <c r="Z53" i="3"/>
  <c r="Y53" i="3"/>
  <c r="X53" i="3"/>
  <c r="W53" i="3" s="1"/>
  <c r="U53" i="3"/>
  <c r="Q53" i="3"/>
  <c r="P53" i="3"/>
  <c r="AH53" i="3" s="1"/>
  <c r="O53" i="3"/>
  <c r="N53" i="3" s="1"/>
  <c r="L53" i="3"/>
  <c r="AD53" i="3" s="1"/>
  <c r="H53" i="3"/>
  <c r="H52" i="3" s="1"/>
  <c r="G53" i="3"/>
  <c r="F53" i="3"/>
  <c r="E53" i="3"/>
  <c r="D53" i="3"/>
  <c r="M53" i="3" s="1"/>
  <c r="V53" i="3" s="1"/>
  <c r="C53" i="3"/>
  <c r="B53" i="3"/>
  <c r="FV52" i="3"/>
  <c r="FR52" i="3"/>
  <c r="FM52" i="3"/>
  <c r="FL52" i="3"/>
  <c r="FJ52" i="3"/>
  <c r="FS52" i="3" s="1"/>
  <c r="FI52" i="3"/>
  <c r="FH52" i="3" s="1"/>
  <c r="FF52" i="3"/>
  <c r="FD52" i="3"/>
  <c r="FC52" i="3"/>
  <c r="FB52" i="3"/>
  <c r="FA52" i="3"/>
  <c r="EZ52" i="3"/>
  <c r="EY52" i="3"/>
  <c r="EX52" i="3"/>
  <c r="FG52" i="3" s="1"/>
  <c r="EW52" i="3"/>
  <c r="EU52" i="3"/>
  <c r="ET52" i="3"/>
  <c r="FU52" i="3" s="1"/>
  <c r="ER52" i="3"/>
  <c r="EQ52" i="3"/>
  <c r="EP52" i="3"/>
  <c r="EO52" i="3"/>
  <c r="EN52" i="3"/>
  <c r="EM52" i="3"/>
  <c r="DV52" i="3"/>
  <c r="DN52" i="3"/>
  <c r="DW52" i="3" s="1"/>
  <c r="DM52" i="3"/>
  <c r="DK52" i="3"/>
  <c r="DJ52" i="3"/>
  <c r="DE52" i="3"/>
  <c r="DD52" i="3"/>
  <c r="DB52" i="3"/>
  <c r="DA52" i="3"/>
  <c r="CZ52" i="3" s="1"/>
  <c r="CX52" i="3"/>
  <c r="CV52" i="3"/>
  <c r="CU52" i="3"/>
  <c r="CT52" i="3"/>
  <c r="CS52" i="3"/>
  <c r="CR52" i="3"/>
  <c r="CQ52" i="3"/>
  <c r="CP52" i="3"/>
  <c r="CO52" i="3"/>
  <c r="CD52" i="3"/>
  <c r="BR52" i="3"/>
  <c r="BO52" i="3"/>
  <c r="BN52" i="3"/>
  <c r="BW52" i="3" s="1"/>
  <c r="BL52" i="3"/>
  <c r="BK52" i="3"/>
  <c r="BJ52" i="3"/>
  <c r="BF52" i="3"/>
  <c r="BE52" i="3"/>
  <c r="BC52" i="3"/>
  <c r="BB52" i="3"/>
  <c r="BA52" i="3" s="1"/>
  <c r="AW52" i="3"/>
  <c r="AV52" i="3"/>
  <c r="AT52" i="3"/>
  <c r="BU52" i="3" s="1"/>
  <c r="CA52" i="3" s="1"/>
  <c r="AS52" i="3"/>
  <c r="AQ52" i="3"/>
  <c r="AZ52" i="3" s="1"/>
  <c r="BI52" i="3" s="1"/>
  <c r="AP52" i="3"/>
  <c r="AH52" i="3"/>
  <c r="AB52" i="3"/>
  <c r="AA52" i="3"/>
  <c r="Z52" i="3"/>
  <c r="Y52" i="3"/>
  <c r="X52" i="3"/>
  <c r="W52" i="3"/>
  <c r="V52" i="3"/>
  <c r="AE52" i="3" s="1"/>
  <c r="S52" i="3"/>
  <c r="R52" i="3"/>
  <c r="P52" i="3"/>
  <c r="O52" i="3"/>
  <c r="N52" i="3"/>
  <c r="M52" i="3"/>
  <c r="J52" i="3"/>
  <c r="AK52" i="3" s="1"/>
  <c r="I52" i="3"/>
  <c r="G52" i="3"/>
  <c r="F52" i="3"/>
  <c r="D52" i="3"/>
  <c r="C52" i="3"/>
  <c r="L52" i="3" s="1"/>
  <c r="B52" i="3"/>
  <c r="FV51" i="3"/>
  <c r="FU51" i="3"/>
  <c r="FS51" i="3"/>
  <c r="FK51" i="3"/>
  <c r="FJ51" i="3"/>
  <c r="FI51" i="3"/>
  <c r="FH51" i="3" s="1"/>
  <c r="FB51" i="3"/>
  <c r="FA51" i="3"/>
  <c r="EZ51" i="3"/>
  <c r="FR51" i="3" s="1"/>
  <c r="EY51" i="3"/>
  <c r="ES51" i="3"/>
  <c r="ER51" i="3"/>
  <c r="EQ51" i="3"/>
  <c r="EP51" i="3"/>
  <c r="EO51" i="3"/>
  <c r="EN51" i="3"/>
  <c r="EW51" i="3" s="1"/>
  <c r="DW51" i="3"/>
  <c r="DV51" i="3"/>
  <c r="DU51" i="3"/>
  <c r="DQ51" i="3"/>
  <c r="DL51" i="3"/>
  <c r="DK51" i="3"/>
  <c r="DJ51" i="3"/>
  <c r="DI51" i="3" s="1"/>
  <c r="DG51" i="3"/>
  <c r="DF51" i="3" s="1"/>
  <c r="DC51" i="3"/>
  <c r="DB51" i="3"/>
  <c r="DT51" i="3" s="1"/>
  <c r="DA51" i="3"/>
  <c r="CZ51" i="3" s="1"/>
  <c r="CX51" i="3"/>
  <c r="DP51" i="3" s="1"/>
  <c r="CW51" i="3"/>
  <c r="CT51" i="3"/>
  <c r="CS51" i="3"/>
  <c r="CR51" i="3"/>
  <c r="DS51" i="3" s="1"/>
  <c r="DY51" i="3" s="1"/>
  <c r="CQ51" i="3"/>
  <c r="CP51" i="3"/>
  <c r="CY51" i="3" s="1"/>
  <c r="DH51" i="3" s="1"/>
  <c r="CO51" i="3"/>
  <c r="CN51" i="3"/>
  <c r="DO51" i="3" s="1"/>
  <c r="BX51" i="3"/>
  <c r="BW51" i="3"/>
  <c r="CI51" i="3" s="1"/>
  <c r="EH51" i="3" s="1"/>
  <c r="GG51" i="3" s="1"/>
  <c r="BM51" i="3"/>
  <c r="BM48" i="3" s="1"/>
  <c r="BL51" i="3"/>
  <c r="BK51" i="3"/>
  <c r="BJ51" i="3"/>
  <c r="BI51" i="3"/>
  <c r="BD51" i="3"/>
  <c r="BC51" i="3"/>
  <c r="BB51" i="3"/>
  <c r="BA51" i="3" s="1"/>
  <c r="AZ51" i="3"/>
  <c r="BR51" i="3" s="1"/>
  <c r="CA51" i="3" s="1"/>
  <c r="AY51" i="3"/>
  <c r="AU51" i="3"/>
  <c r="AT51" i="3"/>
  <c r="BU51" i="3" s="1"/>
  <c r="AS51" i="3"/>
  <c r="AQ51" i="3"/>
  <c r="AP51" i="3"/>
  <c r="AO51" i="3"/>
  <c r="AK51" i="3"/>
  <c r="CJ51" i="3" s="1"/>
  <c r="EI51" i="3" s="1"/>
  <c r="GH51" i="3" s="1"/>
  <c r="AJ51" i="3"/>
  <c r="AG51" i="3"/>
  <c r="Z51" i="3"/>
  <c r="Y51" i="3"/>
  <c r="X51" i="3"/>
  <c r="W51" i="3"/>
  <c r="Q51" i="3"/>
  <c r="Q48" i="3" s="1"/>
  <c r="P51" i="3"/>
  <c r="O51" i="3"/>
  <c r="N51" i="3"/>
  <c r="M51" i="3"/>
  <c r="V51" i="3" s="1"/>
  <c r="H51" i="3"/>
  <c r="G51" i="3"/>
  <c r="AH51" i="3" s="1"/>
  <c r="F51" i="3"/>
  <c r="E51" i="3" s="1"/>
  <c r="AF51" i="3" s="1"/>
  <c r="D51" i="3"/>
  <c r="AE51" i="3" s="1"/>
  <c r="C51" i="3"/>
  <c r="FV50" i="3"/>
  <c r="FU50" i="3"/>
  <c r="FT50" i="3"/>
  <c r="FK50" i="3"/>
  <c r="FJ50" i="3"/>
  <c r="FI50" i="3"/>
  <c r="FH50" i="3" s="1"/>
  <c r="FF50" i="3"/>
  <c r="FB50" i="3"/>
  <c r="FA50" i="3"/>
  <c r="FS50" i="3" s="1"/>
  <c r="EZ50" i="3"/>
  <c r="EY50" i="3" s="1"/>
  <c r="EW50" i="3"/>
  <c r="FO50" i="3" s="1"/>
  <c r="ES50" i="3"/>
  <c r="ER50" i="3"/>
  <c r="EQ50" i="3"/>
  <c r="EP50" i="3"/>
  <c r="EO50" i="3"/>
  <c r="EX50" i="3" s="1"/>
  <c r="FG50" i="3" s="1"/>
  <c r="EN50" i="3"/>
  <c r="EM50" i="3"/>
  <c r="DW50" i="3"/>
  <c r="DV50" i="3"/>
  <c r="DL50" i="3"/>
  <c r="DK50" i="3"/>
  <c r="DJ50" i="3"/>
  <c r="DI50" i="3"/>
  <c r="DH50" i="3"/>
  <c r="DC50" i="3"/>
  <c r="DB50" i="3"/>
  <c r="DA50" i="3"/>
  <c r="CZ50" i="3" s="1"/>
  <c r="CY50" i="3"/>
  <c r="DQ50" i="3" s="1"/>
  <c r="CX50" i="3"/>
  <c r="CT50" i="3"/>
  <c r="CS50" i="3"/>
  <c r="DT50" i="3" s="1"/>
  <c r="DZ50" i="3" s="1"/>
  <c r="CR50" i="3"/>
  <c r="CP50" i="3"/>
  <c r="CO50" i="3"/>
  <c r="CN50" i="3"/>
  <c r="BX50" i="3"/>
  <c r="CJ50" i="3" s="1"/>
  <c r="EI50" i="3" s="1"/>
  <c r="GH50" i="3" s="1"/>
  <c r="BW50" i="3"/>
  <c r="CI50" i="3" s="1"/>
  <c r="EH50" i="3" s="1"/>
  <c r="GG50" i="3" s="1"/>
  <c r="BT50" i="3"/>
  <c r="BM50" i="3"/>
  <c r="BL50" i="3"/>
  <c r="BK50" i="3"/>
  <c r="BJ50" i="3"/>
  <c r="BD50" i="3"/>
  <c r="BC50" i="3"/>
  <c r="BB50" i="3"/>
  <c r="BA50" i="3"/>
  <c r="AZ50" i="3"/>
  <c r="BI50" i="3" s="1"/>
  <c r="AU50" i="3"/>
  <c r="AT50" i="3"/>
  <c r="BU50" i="3" s="1"/>
  <c r="AS50" i="3"/>
  <c r="AR50" i="3" s="1"/>
  <c r="BS50" i="3" s="1"/>
  <c r="AQ50" i="3"/>
  <c r="BR50" i="3" s="1"/>
  <c r="AP50" i="3"/>
  <c r="AK50" i="3"/>
  <c r="AJ50" i="3"/>
  <c r="AH50" i="3"/>
  <c r="Z50" i="3"/>
  <c r="Y50" i="3"/>
  <c r="X50" i="3"/>
  <c r="W50" i="3" s="1"/>
  <c r="Q50" i="3"/>
  <c r="P50" i="3"/>
  <c r="O50" i="3"/>
  <c r="AG50" i="3" s="1"/>
  <c r="CF50" i="3" s="1"/>
  <c r="N50" i="3"/>
  <c r="H50" i="3"/>
  <c r="AI50" i="3" s="1"/>
  <c r="G50" i="3"/>
  <c r="F50" i="3"/>
  <c r="E50" i="3"/>
  <c r="D50" i="3"/>
  <c r="C50" i="3"/>
  <c r="L50" i="3" s="1"/>
  <c r="FV49" i="3"/>
  <c r="FU49" i="3"/>
  <c r="FK49" i="3"/>
  <c r="FK48" i="3" s="1"/>
  <c r="FJ49" i="3"/>
  <c r="FI49" i="3"/>
  <c r="FH49" i="3"/>
  <c r="FG49" i="3"/>
  <c r="FB49" i="3"/>
  <c r="FA49" i="3"/>
  <c r="EZ49" i="3"/>
  <c r="EY49" i="3" s="1"/>
  <c r="EX49" i="3"/>
  <c r="FP49" i="3" s="1"/>
  <c r="FY49" i="3" s="1"/>
  <c r="EW49" i="3"/>
  <c r="ES49" i="3"/>
  <c r="ER49" i="3"/>
  <c r="FS49" i="3" s="1"/>
  <c r="EQ49" i="3"/>
  <c r="EO49" i="3"/>
  <c r="EN49" i="3"/>
  <c r="EM49" i="3"/>
  <c r="DW49" i="3"/>
  <c r="DV49" i="3"/>
  <c r="DL49" i="3"/>
  <c r="DL48" i="3" s="1"/>
  <c r="DK49" i="3"/>
  <c r="DJ49" i="3"/>
  <c r="DS49" i="3" s="1"/>
  <c r="DI49" i="3"/>
  <c r="DC49" i="3"/>
  <c r="DB49" i="3"/>
  <c r="DA49" i="3"/>
  <c r="CZ49" i="3"/>
  <c r="CT49" i="3"/>
  <c r="DU49" i="3" s="1"/>
  <c r="CS49" i="3"/>
  <c r="DT49" i="3" s="1"/>
  <c r="CR49" i="3"/>
  <c r="CP49" i="3"/>
  <c r="CO49" i="3"/>
  <c r="BX49" i="3"/>
  <c r="CJ49" i="3" s="1"/>
  <c r="EI49" i="3" s="1"/>
  <c r="GH49" i="3" s="1"/>
  <c r="BW49" i="3"/>
  <c r="BM49" i="3"/>
  <c r="BL49" i="3"/>
  <c r="BU49" i="3" s="1"/>
  <c r="BK49" i="3"/>
  <c r="BJ49" i="3" s="1"/>
  <c r="BD49" i="3"/>
  <c r="BC49" i="3"/>
  <c r="BB49" i="3"/>
  <c r="BA49" i="3" s="1"/>
  <c r="AU49" i="3"/>
  <c r="AT49" i="3"/>
  <c r="AS49" i="3"/>
  <c r="AR49" i="3"/>
  <c r="AQ49" i="3"/>
  <c r="AZ49" i="3" s="1"/>
  <c r="AP49" i="3"/>
  <c r="AY49" i="3" s="1"/>
  <c r="AK49" i="3"/>
  <c r="AJ49" i="3"/>
  <c r="CI49" i="3" s="1"/>
  <c r="EH49" i="3" s="1"/>
  <c r="GG49" i="3" s="1"/>
  <c r="Z49" i="3"/>
  <c r="AI49" i="3" s="1"/>
  <c r="Y49" i="3"/>
  <c r="X49" i="3"/>
  <c r="W49" i="3" s="1"/>
  <c r="V49" i="3"/>
  <c r="AE49" i="3" s="1"/>
  <c r="Q49" i="3"/>
  <c r="P49" i="3"/>
  <c r="AH49" i="3" s="1"/>
  <c r="O49" i="3"/>
  <c r="N49" i="3" s="1"/>
  <c r="L49" i="3"/>
  <c r="K49" i="3" s="1"/>
  <c r="H49" i="3"/>
  <c r="H48" i="3" s="1"/>
  <c r="G49" i="3"/>
  <c r="F49" i="3"/>
  <c r="E49" i="3" s="1"/>
  <c r="AF49" i="3" s="1"/>
  <c r="D49" i="3"/>
  <c r="M49" i="3" s="1"/>
  <c r="C49" i="3"/>
  <c r="B49" i="3"/>
  <c r="FS48" i="3"/>
  <c r="FR48" i="3"/>
  <c r="FM48" i="3"/>
  <c r="FL48" i="3"/>
  <c r="FJ48" i="3"/>
  <c r="FI48" i="3"/>
  <c r="FH48" i="3" s="1"/>
  <c r="FF48" i="3"/>
  <c r="FD48" i="3"/>
  <c r="FC48" i="3"/>
  <c r="FB48" i="3"/>
  <c r="FA48" i="3"/>
  <c r="EZ48" i="3"/>
  <c r="EY48" i="3"/>
  <c r="EX48" i="3"/>
  <c r="FG48" i="3" s="1"/>
  <c r="EW48" i="3"/>
  <c r="EU48" i="3"/>
  <c r="FV48" i="3" s="1"/>
  <c r="ET48" i="3"/>
  <c r="FU48" i="3" s="1"/>
  <c r="ER48" i="3"/>
  <c r="EQ48" i="3"/>
  <c r="EP48" i="3" s="1"/>
  <c r="FQ48" i="3" s="1"/>
  <c r="EO48" i="3"/>
  <c r="EN48" i="3"/>
  <c r="EM48" i="3"/>
  <c r="DW48" i="3"/>
  <c r="DS48" i="3"/>
  <c r="DN48" i="3"/>
  <c r="DM48" i="3"/>
  <c r="DK48" i="3"/>
  <c r="DJ48" i="3"/>
  <c r="DE48" i="3"/>
  <c r="DD48" i="3"/>
  <c r="DC48" i="3"/>
  <c r="DB48" i="3"/>
  <c r="DA48" i="3"/>
  <c r="CZ48" i="3" s="1"/>
  <c r="CX48" i="3"/>
  <c r="CV48" i="3"/>
  <c r="CU48" i="3"/>
  <c r="DV48" i="3" s="1"/>
  <c r="CT48" i="3"/>
  <c r="DU48" i="3" s="1"/>
  <c r="CS48" i="3"/>
  <c r="CR48" i="3"/>
  <c r="CQ48" i="3"/>
  <c r="CP48" i="3"/>
  <c r="CO48" i="3"/>
  <c r="BO48" i="3"/>
  <c r="BN48" i="3"/>
  <c r="BW48" i="3" s="1"/>
  <c r="BL48" i="3"/>
  <c r="BK48" i="3"/>
  <c r="BJ48" i="3"/>
  <c r="BF48" i="3"/>
  <c r="BE48" i="3"/>
  <c r="BC48" i="3"/>
  <c r="BB48" i="3"/>
  <c r="BA48" i="3" s="1"/>
  <c r="AW48" i="3"/>
  <c r="BX48" i="3" s="1"/>
  <c r="AV48" i="3"/>
  <c r="AT48" i="3"/>
  <c r="AS48" i="3"/>
  <c r="AQ48" i="3"/>
  <c r="AP48" i="3"/>
  <c r="AI48" i="3"/>
  <c r="AH48" i="3"/>
  <c r="AB48" i="3"/>
  <c r="AA48" i="3"/>
  <c r="Z48" i="3"/>
  <c r="Y48" i="3"/>
  <c r="X48" i="3"/>
  <c r="W48" i="3"/>
  <c r="U48" i="3"/>
  <c r="S48" i="3"/>
  <c r="R48" i="3"/>
  <c r="P48" i="3"/>
  <c r="O48" i="3"/>
  <c r="N48" i="3" s="1"/>
  <c r="M48" i="3"/>
  <c r="K48" i="3"/>
  <c r="J48" i="3"/>
  <c r="I48" i="3"/>
  <c r="AJ48" i="3" s="1"/>
  <c r="G48" i="3"/>
  <c r="F48" i="3"/>
  <c r="E48" i="3"/>
  <c r="D48" i="3"/>
  <c r="C48" i="3"/>
  <c r="L48" i="3" s="1"/>
  <c r="B48" i="3"/>
  <c r="FV47" i="3"/>
  <c r="FU47" i="3"/>
  <c r="FR47" i="3"/>
  <c r="FK47" i="3"/>
  <c r="FJ47" i="3"/>
  <c r="FH47" i="3" s="1"/>
  <c r="FI47" i="3"/>
  <c r="FB47" i="3"/>
  <c r="FA47" i="3"/>
  <c r="EZ47" i="3"/>
  <c r="EY47" i="3" s="1"/>
  <c r="ES47" i="3"/>
  <c r="ER47" i="3"/>
  <c r="FS47" i="3" s="1"/>
  <c r="EQ47" i="3"/>
  <c r="EO47" i="3"/>
  <c r="EN47" i="3"/>
  <c r="DW47" i="3"/>
  <c r="DV47" i="3"/>
  <c r="DU47" i="3"/>
  <c r="DP47" i="3"/>
  <c r="DL47" i="3"/>
  <c r="DK47" i="3"/>
  <c r="DJ47" i="3"/>
  <c r="DI47" i="3" s="1"/>
  <c r="DH47" i="3"/>
  <c r="DG47" i="3"/>
  <c r="DF47" i="3" s="1"/>
  <c r="DC47" i="3"/>
  <c r="DB47" i="3"/>
  <c r="DT47" i="3" s="1"/>
  <c r="DA47" i="3"/>
  <c r="CZ47" i="3" s="1"/>
  <c r="CX47" i="3"/>
  <c r="CW47" i="3"/>
  <c r="CT47" i="3"/>
  <c r="CS47" i="3"/>
  <c r="CR47" i="3"/>
  <c r="CQ47" i="3"/>
  <c r="DR47" i="3" s="1"/>
  <c r="CP47" i="3"/>
  <c r="CY47" i="3" s="1"/>
  <c r="CO47" i="3"/>
  <c r="BX47" i="3"/>
  <c r="BW47" i="3"/>
  <c r="BM47" i="3"/>
  <c r="BL47" i="3"/>
  <c r="BK47" i="3"/>
  <c r="BJ47" i="3"/>
  <c r="BD47" i="3"/>
  <c r="BV47" i="3" s="1"/>
  <c r="BC47" i="3"/>
  <c r="BB47" i="3"/>
  <c r="AZ47" i="3"/>
  <c r="BI47" i="3" s="1"/>
  <c r="BR47" i="3" s="1"/>
  <c r="AY47" i="3"/>
  <c r="AU47" i="3"/>
  <c r="AT47" i="3"/>
  <c r="AS47" i="3"/>
  <c r="AQ47" i="3"/>
  <c r="AP47" i="3"/>
  <c r="AO47" i="3"/>
  <c r="AK47" i="3"/>
  <c r="CJ47" i="3" s="1"/>
  <c r="EI47" i="3" s="1"/>
  <c r="GH47" i="3" s="1"/>
  <c r="AJ47" i="3"/>
  <c r="Z47" i="3"/>
  <c r="Y47" i="3"/>
  <c r="X47" i="3"/>
  <c r="W47" i="3" s="1"/>
  <c r="Q47" i="3"/>
  <c r="Q43" i="3" s="1"/>
  <c r="P47" i="3"/>
  <c r="N47" i="3" s="1"/>
  <c r="O47" i="3"/>
  <c r="M47" i="3"/>
  <c r="V47" i="3" s="1"/>
  <c r="L47" i="3"/>
  <c r="H47" i="3"/>
  <c r="G47" i="3"/>
  <c r="AH47" i="3" s="1"/>
  <c r="F47" i="3"/>
  <c r="D47" i="3"/>
  <c r="B47" i="3" s="1"/>
  <c r="C47" i="3"/>
  <c r="FV46" i="3"/>
  <c r="FU46" i="3"/>
  <c r="FK46" i="3"/>
  <c r="FJ46" i="3"/>
  <c r="FI46" i="3"/>
  <c r="FH46" i="3" s="1"/>
  <c r="FF46" i="3"/>
  <c r="FB46" i="3"/>
  <c r="FA46" i="3"/>
  <c r="FS46" i="3" s="1"/>
  <c r="EZ46" i="3"/>
  <c r="EY46" i="3" s="1"/>
  <c r="EW46" i="3"/>
  <c r="ES46" i="3"/>
  <c r="FT46" i="3" s="1"/>
  <c r="ER46" i="3"/>
  <c r="EQ46" i="3"/>
  <c r="EP46" i="3"/>
  <c r="FQ46" i="3" s="1"/>
  <c r="EO46" i="3"/>
  <c r="EN46" i="3"/>
  <c r="FO46" i="3" s="1"/>
  <c r="DZ46" i="3"/>
  <c r="DW46" i="3"/>
  <c r="DV46" i="3"/>
  <c r="DL46" i="3"/>
  <c r="DK46" i="3"/>
  <c r="DI46" i="3" s="1"/>
  <c r="DJ46" i="3"/>
  <c r="DH46" i="3"/>
  <c r="DQ46" i="3" s="1"/>
  <c r="DC46" i="3"/>
  <c r="DB46" i="3"/>
  <c r="DA46" i="3"/>
  <c r="CZ46" i="3" s="1"/>
  <c r="CY46" i="3"/>
  <c r="CX46" i="3"/>
  <c r="CT46" i="3"/>
  <c r="CS46" i="3"/>
  <c r="DT46" i="3" s="1"/>
  <c r="CR46" i="3"/>
  <c r="CP46" i="3"/>
  <c r="CO46" i="3"/>
  <c r="CN46" i="3"/>
  <c r="CJ46" i="3"/>
  <c r="EI46" i="3" s="1"/>
  <c r="GH46" i="3" s="1"/>
  <c r="BX46" i="3"/>
  <c r="BW46" i="3"/>
  <c r="CI46" i="3" s="1"/>
  <c r="EH46" i="3" s="1"/>
  <c r="GG46" i="3" s="1"/>
  <c r="BT46" i="3"/>
  <c r="BM46" i="3"/>
  <c r="BL46" i="3"/>
  <c r="BK46" i="3"/>
  <c r="BJ46" i="3"/>
  <c r="BD46" i="3"/>
  <c r="BC46" i="3"/>
  <c r="BA46" i="3" s="1"/>
  <c r="BB46" i="3"/>
  <c r="AZ46" i="3"/>
  <c r="BI46" i="3" s="1"/>
  <c r="AU46" i="3"/>
  <c r="BV46" i="3" s="1"/>
  <c r="AT46" i="3"/>
  <c r="BU46" i="3" s="1"/>
  <c r="CA46" i="3" s="1"/>
  <c r="AS46" i="3"/>
  <c r="AR46" i="3" s="1"/>
  <c r="BS46" i="3" s="1"/>
  <c r="AQ46" i="3"/>
  <c r="BR46" i="3" s="1"/>
  <c r="AP46" i="3"/>
  <c r="AK46" i="3"/>
  <c r="AJ46" i="3"/>
  <c r="AH46" i="3"/>
  <c r="Z46" i="3"/>
  <c r="Y46" i="3"/>
  <c r="X46" i="3"/>
  <c r="Q46" i="3"/>
  <c r="P46" i="3"/>
  <c r="O46" i="3"/>
  <c r="N46" i="3"/>
  <c r="H46" i="3"/>
  <c r="G46" i="3"/>
  <c r="E46" i="3" s="1"/>
  <c r="F46" i="3"/>
  <c r="D46" i="3"/>
  <c r="C46" i="3"/>
  <c r="L46" i="3" s="1"/>
  <c r="FY45" i="3"/>
  <c r="FV45" i="3"/>
  <c r="FU45" i="3"/>
  <c r="FK45" i="3"/>
  <c r="FT45" i="3" s="1"/>
  <c r="FJ45" i="3"/>
  <c r="FH45" i="3" s="1"/>
  <c r="FI45" i="3"/>
  <c r="FG45" i="3"/>
  <c r="FP45" i="3" s="1"/>
  <c r="FB45" i="3"/>
  <c r="FA45" i="3"/>
  <c r="EZ45" i="3"/>
  <c r="EY45" i="3" s="1"/>
  <c r="EX45" i="3"/>
  <c r="EW45" i="3"/>
  <c r="ES45" i="3"/>
  <c r="ER45" i="3"/>
  <c r="FS45" i="3" s="1"/>
  <c r="EQ45" i="3"/>
  <c r="EO45" i="3"/>
  <c r="EN45" i="3"/>
  <c r="EM45" i="3"/>
  <c r="DW45" i="3"/>
  <c r="DV45" i="3"/>
  <c r="DS45" i="3"/>
  <c r="DL45" i="3"/>
  <c r="DK45" i="3"/>
  <c r="DJ45" i="3"/>
  <c r="DI45" i="3"/>
  <c r="DC45" i="3"/>
  <c r="DB45" i="3"/>
  <c r="CZ45" i="3" s="1"/>
  <c r="DA45" i="3"/>
  <c r="CY45" i="3"/>
  <c r="DH45" i="3" s="1"/>
  <c r="CT45" i="3"/>
  <c r="DU45" i="3" s="1"/>
  <c r="CS45" i="3"/>
  <c r="DT45" i="3" s="1"/>
  <c r="DZ45" i="3" s="1"/>
  <c r="CR45" i="3"/>
  <c r="CQ45" i="3" s="1"/>
  <c r="DR45" i="3" s="1"/>
  <c r="CP45" i="3"/>
  <c r="DQ45" i="3" s="1"/>
  <c r="CO45" i="3"/>
  <c r="CG45" i="3"/>
  <c r="BX45" i="3"/>
  <c r="CJ45" i="3" s="1"/>
  <c r="EI45" i="3" s="1"/>
  <c r="GH45" i="3" s="1"/>
  <c r="BW45" i="3"/>
  <c r="BU45" i="3"/>
  <c r="BM45" i="3"/>
  <c r="BL45" i="3"/>
  <c r="BK45" i="3"/>
  <c r="BD45" i="3"/>
  <c r="BC45" i="3"/>
  <c r="BB45" i="3"/>
  <c r="BA45" i="3"/>
  <c r="AU45" i="3"/>
  <c r="BV45" i="3" s="1"/>
  <c r="AT45" i="3"/>
  <c r="AR45" i="3" s="1"/>
  <c r="AS45" i="3"/>
  <c r="AQ45" i="3"/>
  <c r="AP45" i="3"/>
  <c r="AY45" i="3" s="1"/>
  <c r="AK45" i="3"/>
  <c r="AJ45" i="3"/>
  <c r="CI45" i="3" s="1"/>
  <c r="EH45" i="3" s="1"/>
  <c r="GG45" i="3" s="1"/>
  <c r="AI45" i="3"/>
  <c r="CH45" i="3" s="1"/>
  <c r="EG45" i="3" s="1"/>
  <c r="AE45" i="3"/>
  <c r="Z45" i="3"/>
  <c r="Y45" i="3"/>
  <c r="AH45" i="3" s="1"/>
  <c r="X45" i="3"/>
  <c r="W45" i="3" s="1"/>
  <c r="U45" i="3"/>
  <c r="Q45" i="3"/>
  <c r="P45" i="3"/>
  <c r="O45" i="3"/>
  <c r="N45" i="3" s="1"/>
  <c r="L45" i="3"/>
  <c r="H45" i="3"/>
  <c r="G45" i="3"/>
  <c r="F45" i="3"/>
  <c r="AG45" i="3" s="1"/>
  <c r="E45" i="3"/>
  <c r="D45" i="3"/>
  <c r="M45" i="3" s="1"/>
  <c r="V45" i="3" s="1"/>
  <c r="C45" i="3"/>
  <c r="FV44" i="3"/>
  <c r="FU44" i="3"/>
  <c r="FR44" i="3"/>
  <c r="FK44" i="3"/>
  <c r="FJ44" i="3"/>
  <c r="FI44" i="3"/>
  <c r="FH44" i="3"/>
  <c r="FB44" i="3"/>
  <c r="FB43" i="3" s="1"/>
  <c r="FA44" i="3"/>
  <c r="EY44" i="3" s="1"/>
  <c r="EZ44" i="3"/>
  <c r="EX44" i="3"/>
  <c r="FG44" i="3" s="1"/>
  <c r="ES44" i="3"/>
  <c r="FT44" i="3" s="1"/>
  <c r="ER44" i="3"/>
  <c r="FS44" i="3" s="1"/>
  <c r="EQ44" i="3"/>
  <c r="EP44" i="3" s="1"/>
  <c r="EO44" i="3"/>
  <c r="FP44" i="3" s="1"/>
  <c r="EN44" i="3"/>
  <c r="DW44" i="3"/>
  <c r="DV44" i="3"/>
  <c r="DT44" i="3"/>
  <c r="DL44" i="3"/>
  <c r="DK44" i="3"/>
  <c r="DJ44" i="3"/>
  <c r="DC44" i="3"/>
  <c r="DB44" i="3"/>
  <c r="DA44" i="3"/>
  <c r="CZ44" i="3"/>
  <c r="CT44" i="3"/>
  <c r="CS44" i="3"/>
  <c r="CQ44" i="3" s="1"/>
  <c r="CR44" i="3"/>
  <c r="CP44" i="3"/>
  <c r="CO44" i="3"/>
  <c r="CX44" i="3" s="1"/>
  <c r="BX44" i="3"/>
  <c r="BW44" i="3"/>
  <c r="BV44" i="3"/>
  <c r="BM44" i="3"/>
  <c r="BL44" i="3"/>
  <c r="BU44" i="3" s="1"/>
  <c r="BK44" i="3"/>
  <c r="BJ44" i="3" s="1"/>
  <c r="BH44" i="3"/>
  <c r="BD44" i="3"/>
  <c r="BC44" i="3"/>
  <c r="BB44" i="3"/>
  <c r="BA44" i="3" s="1"/>
  <c r="AY44" i="3"/>
  <c r="AU44" i="3"/>
  <c r="AT44" i="3"/>
  <c r="AS44" i="3"/>
  <c r="AR44" i="3"/>
  <c r="AQ44" i="3"/>
  <c r="AZ44" i="3" s="1"/>
  <c r="BI44" i="3" s="1"/>
  <c r="AP44" i="3"/>
  <c r="AK44" i="3"/>
  <c r="CJ44" i="3" s="1"/>
  <c r="EI44" i="3" s="1"/>
  <c r="GH44" i="3" s="1"/>
  <c r="AJ44" i="3"/>
  <c r="CI44" i="3" s="1"/>
  <c r="EH44" i="3" s="1"/>
  <c r="GG44" i="3" s="1"/>
  <c r="Z44" i="3"/>
  <c r="Y44" i="3"/>
  <c r="W44" i="3" s="1"/>
  <c r="X44" i="3"/>
  <c r="V44" i="3"/>
  <c r="AE44" i="3" s="1"/>
  <c r="Q44" i="3"/>
  <c r="P44" i="3"/>
  <c r="O44" i="3"/>
  <c r="N44" i="3" s="1"/>
  <c r="M44" i="3"/>
  <c r="L44" i="3"/>
  <c r="H44" i="3"/>
  <c r="G44" i="3"/>
  <c r="AH44" i="3" s="1"/>
  <c r="CG44" i="3" s="1"/>
  <c r="F44" i="3"/>
  <c r="D44" i="3"/>
  <c r="C44" i="3"/>
  <c r="B44" i="3"/>
  <c r="FS43" i="3"/>
  <c r="FM43" i="3"/>
  <c r="FM62" i="3" s="1"/>
  <c r="FL43" i="3"/>
  <c r="FL62" i="3" s="1"/>
  <c r="FK43" i="3"/>
  <c r="FJ43" i="3"/>
  <c r="FI43" i="3"/>
  <c r="FH43" i="3" s="1"/>
  <c r="FG43" i="3"/>
  <c r="FD43" i="3"/>
  <c r="FD62" i="3" s="1"/>
  <c r="FC43" i="3"/>
  <c r="FC62" i="3" s="1"/>
  <c r="FA43" i="3"/>
  <c r="EZ43" i="3"/>
  <c r="EY43" i="3"/>
  <c r="EX43" i="3"/>
  <c r="EU43" i="3"/>
  <c r="ET43" i="3"/>
  <c r="ET62" i="3" s="1"/>
  <c r="ER43" i="3"/>
  <c r="EQ43" i="3"/>
  <c r="EO43" i="3"/>
  <c r="EN43" i="3"/>
  <c r="EW43" i="3" s="1"/>
  <c r="EM43" i="3"/>
  <c r="DW43" i="3"/>
  <c r="DS43" i="3"/>
  <c r="DN43" i="3"/>
  <c r="DM43" i="3"/>
  <c r="DM62" i="3" s="1"/>
  <c r="DK43" i="3"/>
  <c r="DJ43" i="3"/>
  <c r="DI43" i="3" s="1"/>
  <c r="DG43" i="3"/>
  <c r="DF43" i="3" s="1"/>
  <c r="DE43" i="3"/>
  <c r="DE62" i="3" s="1"/>
  <c r="DD43" i="3"/>
  <c r="DD62" i="3" s="1"/>
  <c r="DC43" i="3"/>
  <c r="DB43" i="3"/>
  <c r="DA43" i="3"/>
  <c r="CZ43" i="3" s="1"/>
  <c r="CY43" i="3"/>
  <c r="DH43" i="3" s="1"/>
  <c r="CX43" i="3"/>
  <c r="CW43" i="3" s="1"/>
  <c r="DO43" i="3" s="1"/>
  <c r="CV43" i="3"/>
  <c r="CV62" i="3" s="1"/>
  <c r="CU43" i="3"/>
  <c r="CS43" i="3"/>
  <c r="DT43" i="3" s="1"/>
  <c r="CR43" i="3"/>
  <c r="CQ43" i="3"/>
  <c r="CP43" i="3"/>
  <c r="DQ43" i="3" s="1"/>
  <c r="CO43" i="3"/>
  <c r="CN43" i="3"/>
  <c r="BW43" i="3"/>
  <c r="BT43" i="3"/>
  <c r="BO43" i="3"/>
  <c r="BO62" i="3" s="1"/>
  <c r="BN43" i="3"/>
  <c r="BM43" i="3"/>
  <c r="BL43" i="3"/>
  <c r="BK43" i="3"/>
  <c r="BJ43" i="3" s="1"/>
  <c r="BH43" i="3"/>
  <c r="BF43" i="3"/>
  <c r="BF62" i="3" s="1"/>
  <c r="BE43" i="3"/>
  <c r="BE62" i="3" s="1"/>
  <c r="BD43" i="3"/>
  <c r="BC43" i="3"/>
  <c r="BB43" i="3"/>
  <c r="BA43" i="3" s="1"/>
  <c r="AY43" i="3"/>
  <c r="AW43" i="3"/>
  <c r="AW62" i="3" s="1"/>
  <c r="AV43" i="3"/>
  <c r="AV62" i="3" s="1"/>
  <c r="AU43" i="3"/>
  <c r="AT43" i="3"/>
  <c r="BU43" i="3" s="1"/>
  <c r="AS43" i="3"/>
  <c r="AR43" i="3"/>
  <c r="BS43" i="3" s="1"/>
  <c r="AQ43" i="3"/>
  <c r="AP43" i="3"/>
  <c r="AB43" i="3"/>
  <c r="AB62" i="3" s="1"/>
  <c r="AA43" i="3"/>
  <c r="Y43" i="3"/>
  <c r="X43" i="3"/>
  <c r="W43" i="3"/>
  <c r="S43" i="3"/>
  <c r="R43" i="3"/>
  <c r="R62" i="3" s="1"/>
  <c r="P43" i="3"/>
  <c r="O43" i="3"/>
  <c r="N43" i="3" s="1"/>
  <c r="J43" i="3"/>
  <c r="AK43" i="3" s="1"/>
  <c r="I43" i="3"/>
  <c r="I62" i="3" s="1"/>
  <c r="G43" i="3"/>
  <c r="F43" i="3"/>
  <c r="D43" i="3"/>
  <c r="C43" i="3"/>
  <c r="FV42" i="3"/>
  <c r="FM42" i="3"/>
  <c r="FL42" i="3"/>
  <c r="FK42" i="3"/>
  <c r="FD42" i="3"/>
  <c r="FC42" i="3"/>
  <c r="FB42" i="3"/>
  <c r="EU42" i="3"/>
  <c r="ET42" i="3"/>
  <c r="EQ42" i="3"/>
  <c r="EP42" i="3"/>
  <c r="DN42" i="3"/>
  <c r="DM42" i="3"/>
  <c r="DK42" i="3"/>
  <c r="DE42" i="3"/>
  <c r="DD42" i="3"/>
  <c r="DC42" i="3"/>
  <c r="CV42" i="3"/>
  <c r="CU42" i="3"/>
  <c r="BO42" i="3"/>
  <c r="BN42" i="3"/>
  <c r="BF42" i="3"/>
  <c r="BE42" i="3"/>
  <c r="AW42" i="3"/>
  <c r="AV42" i="3"/>
  <c r="AU42" i="3"/>
  <c r="AQ42" i="3"/>
  <c r="AB42" i="3"/>
  <c r="AA42" i="3"/>
  <c r="Z42" i="3"/>
  <c r="S42" i="3"/>
  <c r="R42" i="3"/>
  <c r="J42" i="3"/>
  <c r="I42" i="3"/>
  <c r="C42" i="3"/>
  <c r="FV41" i="3"/>
  <c r="FU41" i="3"/>
  <c r="FU42" i="3" s="1"/>
  <c r="FT41" i="3"/>
  <c r="FT42" i="3" s="1"/>
  <c r="FK41" i="3"/>
  <c r="FJ41" i="3"/>
  <c r="FJ42" i="3" s="1"/>
  <c r="FI41" i="3"/>
  <c r="FB41" i="3"/>
  <c r="FA41" i="3"/>
  <c r="EZ41" i="3"/>
  <c r="EY41" i="3"/>
  <c r="ES41" i="3"/>
  <c r="ES42" i="3" s="1"/>
  <c r="ER41" i="3"/>
  <c r="ER42" i="3" s="1"/>
  <c r="EQ41" i="3"/>
  <c r="FR41" i="3" s="1"/>
  <c r="EP41" i="3"/>
  <c r="EO41" i="3"/>
  <c r="EN41" i="3"/>
  <c r="EN42" i="3" s="1"/>
  <c r="DW41" i="3"/>
  <c r="DV41" i="3"/>
  <c r="DU41" i="3"/>
  <c r="DL41" i="3"/>
  <c r="DK41" i="3"/>
  <c r="DI41" i="3" s="1"/>
  <c r="DJ41" i="3"/>
  <c r="DH41" i="3"/>
  <c r="DC41" i="3"/>
  <c r="DB41" i="3"/>
  <c r="DB42" i="3" s="1"/>
  <c r="DA41" i="3"/>
  <c r="CX41" i="3"/>
  <c r="CX42" i="3" s="1"/>
  <c r="CT41" i="3"/>
  <c r="CS41" i="3"/>
  <c r="CS42" i="3" s="1"/>
  <c r="CR41" i="3"/>
  <c r="CQ41" i="3"/>
  <c r="CQ42" i="3" s="1"/>
  <c r="CP41" i="3"/>
  <c r="CY41" i="3" s="1"/>
  <c r="CW41" i="3" s="1"/>
  <c r="CO41" i="3"/>
  <c r="CO42" i="3" s="1"/>
  <c r="CN41" i="3"/>
  <c r="CI41" i="3"/>
  <c r="BX41" i="3"/>
  <c r="BW41" i="3"/>
  <c r="BT41" i="3"/>
  <c r="BM41" i="3"/>
  <c r="BL41" i="3"/>
  <c r="BK41" i="3"/>
  <c r="BJ41" i="3"/>
  <c r="BD41" i="3"/>
  <c r="BD42" i="3" s="1"/>
  <c r="BC41" i="3"/>
  <c r="BB41" i="3"/>
  <c r="AZ41" i="3"/>
  <c r="AU41" i="3"/>
  <c r="BV41" i="3" s="1"/>
  <c r="BV42" i="3" s="1"/>
  <c r="AT41" i="3"/>
  <c r="AS41" i="3"/>
  <c r="AQ41" i="3"/>
  <c r="AP41" i="3"/>
  <c r="AK41" i="3"/>
  <c r="AJ41" i="3"/>
  <c r="Z41" i="3"/>
  <c r="Y41" i="3"/>
  <c r="Y42" i="3" s="1"/>
  <c r="X41" i="3"/>
  <c r="X42" i="3" s="1"/>
  <c r="W41" i="3"/>
  <c r="W42" i="3" s="1"/>
  <c r="Q41" i="3"/>
  <c r="P41" i="3"/>
  <c r="O41" i="3"/>
  <c r="N41" i="3"/>
  <c r="H41" i="3"/>
  <c r="G41" i="3"/>
  <c r="F41" i="3"/>
  <c r="D41" i="3"/>
  <c r="C41" i="3"/>
  <c r="FV40" i="3"/>
  <c r="FU40" i="3"/>
  <c r="FT40" i="3"/>
  <c r="FK40" i="3"/>
  <c r="FJ40" i="3"/>
  <c r="FH40" i="3" s="1"/>
  <c r="FI40" i="3"/>
  <c r="FG40" i="3"/>
  <c r="FP40" i="3" s="1"/>
  <c r="FB40" i="3"/>
  <c r="FA40" i="3"/>
  <c r="EZ40" i="3"/>
  <c r="EY40" i="3" s="1"/>
  <c r="FQ40" i="3" s="1"/>
  <c r="EW40" i="3"/>
  <c r="FF40" i="3" s="1"/>
  <c r="FE40" i="3" s="1"/>
  <c r="ES40" i="3"/>
  <c r="ER40" i="3"/>
  <c r="FS40" i="3" s="1"/>
  <c r="EQ40" i="3"/>
  <c r="EP40" i="3"/>
  <c r="EO40" i="3"/>
  <c r="EX40" i="3" s="1"/>
  <c r="EV40" i="3" s="1"/>
  <c r="EN40" i="3"/>
  <c r="FO40" i="3" s="1"/>
  <c r="EM40" i="3"/>
  <c r="DW40" i="3"/>
  <c r="DW42" i="3" s="1"/>
  <c r="DV40" i="3"/>
  <c r="DV42" i="3" s="1"/>
  <c r="DT40" i="3"/>
  <c r="DP40" i="3"/>
  <c r="DL40" i="3"/>
  <c r="DK40" i="3"/>
  <c r="DJ40" i="3"/>
  <c r="DG40" i="3"/>
  <c r="DC40" i="3"/>
  <c r="DB40" i="3"/>
  <c r="DA40" i="3"/>
  <c r="CZ40" i="3"/>
  <c r="CX40" i="3"/>
  <c r="CT40" i="3"/>
  <c r="DU40" i="3" s="1"/>
  <c r="CS40" i="3"/>
  <c r="CR40" i="3"/>
  <c r="DS40" i="3" s="1"/>
  <c r="DY40" i="3" s="1"/>
  <c r="CQ40" i="3"/>
  <c r="CP40" i="3"/>
  <c r="CO40" i="3"/>
  <c r="CH40" i="3"/>
  <c r="EG40" i="3" s="1"/>
  <c r="GF40" i="3" s="1"/>
  <c r="BX40" i="3"/>
  <c r="BW40" i="3"/>
  <c r="BW42" i="3" s="1"/>
  <c r="BV40" i="3"/>
  <c r="BR40" i="3"/>
  <c r="BM40" i="3"/>
  <c r="BL40" i="3"/>
  <c r="BJ40" i="3" s="1"/>
  <c r="BJ42" i="3" s="1"/>
  <c r="BK40" i="3"/>
  <c r="BK42" i="3" s="1"/>
  <c r="BI40" i="3"/>
  <c r="BH40" i="3"/>
  <c r="BG40" i="3" s="1"/>
  <c r="BD40" i="3"/>
  <c r="BC40" i="3"/>
  <c r="BB40" i="3"/>
  <c r="AZ40" i="3"/>
  <c r="AY40" i="3"/>
  <c r="AX40" i="3"/>
  <c r="AU40" i="3"/>
  <c r="AT40" i="3"/>
  <c r="AS40" i="3"/>
  <c r="BT40" i="3" s="1"/>
  <c r="BZ40" i="3" s="1"/>
  <c r="AR40" i="3"/>
  <c r="AQ40" i="3"/>
  <c r="AP40" i="3"/>
  <c r="BQ40" i="3" s="1"/>
  <c r="AO40" i="3"/>
  <c r="BP40" i="3" s="1"/>
  <c r="AK40" i="3"/>
  <c r="CJ40" i="3" s="1"/>
  <c r="EI40" i="3" s="1"/>
  <c r="GH40" i="3" s="1"/>
  <c r="AJ40" i="3"/>
  <c r="CI40" i="3" s="1"/>
  <c r="EH40" i="3" s="1"/>
  <c r="GG40" i="3" s="1"/>
  <c r="Z40" i="3"/>
  <c r="Y40" i="3"/>
  <c r="X40" i="3"/>
  <c r="W40" i="3"/>
  <c r="V40" i="3"/>
  <c r="Q40" i="3"/>
  <c r="P40" i="3"/>
  <c r="N40" i="3" s="1"/>
  <c r="N42" i="3" s="1"/>
  <c r="O40" i="3"/>
  <c r="O42" i="3" s="1"/>
  <c r="M40" i="3"/>
  <c r="L40" i="3"/>
  <c r="H40" i="3"/>
  <c r="AI40" i="3" s="1"/>
  <c r="G40" i="3"/>
  <c r="AH40" i="3" s="1"/>
  <c r="F40" i="3"/>
  <c r="D40" i="3"/>
  <c r="C40" i="3"/>
  <c r="B40" i="3"/>
  <c r="FV39" i="3"/>
  <c r="FU39" i="3"/>
  <c r="FS39" i="3"/>
  <c r="FO39" i="3"/>
  <c r="FK39" i="3"/>
  <c r="FJ39" i="3"/>
  <c r="FI39" i="3"/>
  <c r="FH39" i="3" s="1"/>
  <c r="FF39" i="3"/>
  <c r="FB39" i="3"/>
  <c r="FA39" i="3"/>
  <c r="EZ39" i="3"/>
  <c r="EY39" i="3"/>
  <c r="EW39" i="3"/>
  <c r="ES39" i="3"/>
  <c r="FT39" i="3" s="1"/>
  <c r="ER39" i="3"/>
  <c r="EQ39" i="3"/>
  <c r="EP39" i="3"/>
  <c r="EO39" i="3"/>
  <c r="EN39" i="3"/>
  <c r="DW39" i="3"/>
  <c r="DV39" i="3"/>
  <c r="DU39" i="3"/>
  <c r="DQ39" i="3"/>
  <c r="DL39" i="3"/>
  <c r="DK39" i="3"/>
  <c r="DI39" i="3" s="1"/>
  <c r="DJ39" i="3"/>
  <c r="DH39" i="3"/>
  <c r="DG39" i="3"/>
  <c r="DF39" i="3" s="1"/>
  <c r="DC39" i="3"/>
  <c r="DB39" i="3"/>
  <c r="DA39" i="3"/>
  <c r="CZ39" i="3" s="1"/>
  <c r="CY39" i="3"/>
  <c r="CX39" i="3"/>
  <c r="CW39" i="3"/>
  <c r="CT39" i="3"/>
  <c r="CS39" i="3"/>
  <c r="DT39" i="3" s="1"/>
  <c r="CR39" i="3"/>
  <c r="CQ39" i="3"/>
  <c r="CP39" i="3"/>
  <c r="CO39" i="3"/>
  <c r="DP39" i="3" s="1"/>
  <c r="CN39" i="3"/>
  <c r="BX39" i="3"/>
  <c r="BW39" i="3"/>
  <c r="CI39" i="3" s="1"/>
  <c r="EH39" i="3" s="1"/>
  <c r="GG39" i="3" s="1"/>
  <c r="BM39" i="3"/>
  <c r="BL39" i="3"/>
  <c r="BK39" i="3"/>
  <c r="BJ39" i="3"/>
  <c r="BI39" i="3"/>
  <c r="BD39" i="3"/>
  <c r="BC39" i="3"/>
  <c r="BA39" i="3" s="1"/>
  <c r="BB39" i="3"/>
  <c r="AZ39" i="3"/>
  <c r="AY39" i="3"/>
  <c r="AU39" i="3"/>
  <c r="BV39" i="3" s="1"/>
  <c r="AT39" i="3"/>
  <c r="AS39" i="3"/>
  <c r="AQ39" i="3"/>
  <c r="BR39" i="3" s="1"/>
  <c r="AP39" i="3"/>
  <c r="AO39" i="3"/>
  <c r="AK39" i="3"/>
  <c r="CJ39" i="3" s="1"/>
  <c r="EI39" i="3" s="1"/>
  <c r="GH39" i="3" s="1"/>
  <c r="AJ39" i="3"/>
  <c r="AG39" i="3"/>
  <c r="Z39" i="3"/>
  <c r="Y39" i="3"/>
  <c r="X39" i="3"/>
  <c r="W39" i="3"/>
  <c r="Q39" i="3"/>
  <c r="P39" i="3"/>
  <c r="O39" i="3"/>
  <c r="N39" i="3"/>
  <c r="M39" i="3"/>
  <c r="V39" i="3" s="1"/>
  <c r="H39" i="3"/>
  <c r="AI39" i="3" s="1"/>
  <c r="G39" i="3"/>
  <c r="F39" i="3"/>
  <c r="D39" i="3"/>
  <c r="AE39" i="3" s="1"/>
  <c r="C39" i="3"/>
  <c r="FV38" i="3"/>
  <c r="FU38" i="3"/>
  <c r="FT38" i="3"/>
  <c r="FP38" i="3"/>
  <c r="FK38" i="3"/>
  <c r="FJ38" i="3"/>
  <c r="FH38" i="3" s="1"/>
  <c r="FI38" i="3"/>
  <c r="FG38" i="3"/>
  <c r="FF38" i="3"/>
  <c r="FE38" i="3" s="1"/>
  <c r="FB38" i="3"/>
  <c r="FA38" i="3"/>
  <c r="EZ38" i="3"/>
  <c r="EY38" i="3" s="1"/>
  <c r="EX38" i="3"/>
  <c r="EW38" i="3"/>
  <c r="EV38" i="3"/>
  <c r="ES38" i="3"/>
  <c r="ER38" i="3"/>
  <c r="FS38" i="3" s="1"/>
  <c r="FY38" i="3" s="1"/>
  <c r="EQ38" i="3"/>
  <c r="EP38" i="3"/>
  <c r="EO38" i="3"/>
  <c r="EN38" i="3"/>
  <c r="FO38" i="3" s="1"/>
  <c r="EM38" i="3"/>
  <c r="DW38" i="3"/>
  <c r="DV38" i="3"/>
  <c r="DL38" i="3"/>
  <c r="DK38" i="3"/>
  <c r="DJ38" i="3"/>
  <c r="DI38" i="3"/>
  <c r="DH38" i="3"/>
  <c r="DC38" i="3"/>
  <c r="DB38" i="3"/>
  <c r="CZ38" i="3" s="1"/>
  <c r="DA38" i="3"/>
  <c r="CY38" i="3"/>
  <c r="CX38" i="3"/>
  <c r="CT38" i="3"/>
  <c r="DU38" i="3" s="1"/>
  <c r="CS38" i="3"/>
  <c r="DT38" i="3" s="1"/>
  <c r="CR38" i="3"/>
  <c r="CP38" i="3"/>
  <c r="CO38" i="3"/>
  <c r="CN38" i="3"/>
  <c r="BX38" i="3"/>
  <c r="CJ38" i="3" s="1"/>
  <c r="EI38" i="3" s="1"/>
  <c r="GH38" i="3" s="1"/>
  <c r="BW38" i="3"/>
  <c r="BT38" i="3"/>
  <c r="BM38" i="3"/>
  <c r="BL38" i="3"/>
  <c r="BK38" i="3"/>
  <c r="BJ38" i="3"/>
  <c r="BD38" i="3"/>
  <c r="BC38" i="3"/>
  <c r="BB38" i="3"/>
  <c r="BA38" i="3"/>
  <c r="AZ38" i="3"/>
  <c r="BI38" i="3" s="1"/>
  <c r="AU38" i="3"/>
  <c r="AT38" i="3"/>
  <c r="AS38" i="3"/>
  <c r="AQ38" i="3"/>
  <c r="AP38" i="3"/>
  <c r="AK38" i="3"/>
  <c r="AJ38" i="3"/>
  <c r="CI38" i="3" s="1"/>
  <c r="EH38" i="3" s="1"/>
  <c r="GG38" i="3" s="1"/>
  <c r="AH38" i="3"/>
  <c r="Z38" i="3"/>
  <c r="Y38" i="3"/>
  <c r="X38" i="3"/>
  <c r="W38" i="3" s="1"/>
  <c r="Q38" i="3"/>
  <c r="P38" i="3"/>
  <c r="O38" i="3"/>
  <c r="N38" i="3"/>
  <c r="L38" i="3"/>
  <c r="H38" i="3"/>
  <c r="G38" i="3"/>
  <c r="F38" i="3"/>
  <c r="D38" i="3"/>
  <c r="C38" i="3"/>
  <c r="B38" i="3"/>
  <c r="FV37" i="3"/>
  <c r="FU37" i="3"/>
  <c r="FK37" i="3"/>
  <c r="FJ37" i="3"/>
  <c r="FI37" i="3"/>
  <c r="FH37" i="3" s="1"/>
  <c r="FB37" i="3"/>
  <c r="FA37" i="3"/>
  <c r="EY37" i="3" s="1"/>
  <c r="EZ37" i="3"/>
  <c r="EW37" i="3"/>
  <c r="ES37" i="3"/>
  <c r="FT37" i="3" s="1"/>
  <c r="ER37" i="3"/>
  <c r="EQ37" i="3"/>
  <c r="EO37" i="3"/>
  <c r="EN37" i="3"/>
  <c r="EM37" i="3"/>
  <c r="DW37" i="3"/>
  <c r="DV37" i="3"/>
  <c r="DS37" i="3"/>
  <c r="DQ37" i="3"/>
  <c r="DL37" i="3"/>
  <c r="DK37" i="3"/>
  <c r="DI37" i="3" s="1"/>
  <c r="DJ37" i="3"/>
  <c r="DC37" i="3"/>
  <c r="DU37" i="3" s="1"/>
  <c r="DB37" i="3"/>
  <c r="DA37" i="3"/>
  <c r="CZ37" i="3" s="1"/>
  <c r="CY37" i="3"/>
  <c r="DH37" i="3" s="1"/>
  <c r="CT37" i="3"/>
  <c r="CS37" i="3"/>
  <c r="CR37" i="3"/>
  <c r="CQ37" i="3"/>
  <c r="CP37" i="3"/>
  <c r="CO37" i="3"/>
  <c r="CI37" i="3"/>
  <c r="EH37" i="3" s="1"/>
  <c r="GG37" i="3" s="1"/>
  <c r="BX37" i="3"/>
  <c r="BW37" i="3"/>
  <c r="BU37" i="3"/>
  <c r="BM37" i="3"/>
  <c r="BL37" i="3"/>
  <c r="BK37" i="3"/>
  <c r="BJ37" i="3" s="1"/>
  <c r="BD37" i="3"/>
  <c r="BC37" i="3"/>
  <c r="BB37" i="3"/>
  <c r="BA37" i="3"/>
  <c r="AY37" i="3"/>
  <c r="AU37" i="3"/>
  <c r="AT37" i="3"/>
  <c r="AS37" i="3"/>
  <c r="AQ37" i="3"/>
  <c r="AP37" i="3"/>
  <c r="AK37" i="3"/>
  <c r="CJ37" i="3" s="1"/>
  <c r="AJ37" i="3"/>
  <c r="AG37" i="3"/>
  <c r="AE37" i="3"/>
  <c r="Z37" i="3"/>
  <c r="Y37" i="3"/>
  <c r="W37" i="3" s="1"/>
  <c r="X37" i="3"/>
  <c r="Q37" i="3"/>
  <c r="AI37" i="3" s="1"/>
  <c r="P37" i="3"/>
  <c r="O37" i="3"/>
  <c r="N37" i="3" s="1"/>
  <c r="M37" i="3"/>
  <c r="V37" i="3" s="1"/>
  <c r="H37" i="3"/>
  <c r="G37" i="3"/>
  <c r="F37" i="3"/>
  <c r="E37" i="3"/>
  <c r="D37" i="3"/>
  <c r="C37" i="3"/>
  <c r="GH36" i="3"/>
  <c r="FV36" i="3"/>
  <c r="FU36" i="3"/>
  <c r="FT36" i="3"/>
  <c r="FK36" i="3"/>
  <c r="FJ36" i="3"/>
  <c r="FI36" i="3"/>
  <c r="FH36" i="3"/>
  <c r="FB36" i="3"/>
  <c r="FA36" i="3"/>
  <c r="EZ36" i="3"/>
  <c r="EY36" i="3" s="1"/>
  <c r="EX36" i="3"/>
  <c r="ES36" i="3"/>
  <c r="ER36" i="3"/>
  <c r="FS36" i="3" s="1"/>
  <c r="EQ36" i="3"/>
  <c r="EO36" i="3"/>
  <c r="EN36" i="3"/>
  <c r="DW36" i="3"/>
  <c r="DV36" i="3"/>
  <c r="DL36" i="3"/>
  <c r="DK36" i="3"/>
  <c r="DJ36" i="3"/>
  <c r="DI36" i="3" s="1"/>
  <c r="DC36" i="3"/>
  <c r="DB36" i="3"/>
  <c r="CZ36" i="3" s="1"/>
  <c r="DA36" i="3"/>
  <c r="CX36" i="3"/>
  <c r="CT36" i="3"/>
  <c r="DU36" i="3" s="1"/>
  <c r="CS36" i="3"/>
  <c r="CR36" i="3"/>
  <c r="CP36" i="3"/>
  <c r="CO36" i="3"/>
  <c r="CN36" i="3"/>
  <c r="BX36" i="3"/>
  <c r="CJ36" i="3" s="1"/>
  <c r="EI36" i="3" s="1"/>
  <c r="BW36" i="3"/>
  <c r="BT36" i="3"/>
  <c r="BR36" i="3"/>
  <c r="BM36" i="3"/>
  <c r="BL36" i="3"/>
  <c r="BJ36" i="3" s="1"/>
  <c r="BK36" i="3"/>
  <c r="BD36" i="3"/>
  <c r="BV36" i="3" s="1"/>
  <c r="BC36" i="3"/>
  <c r="BB36" i="3"/>
  <c r="BA36" i="3" s="1"/>
  <c r="AZ36" i="3"/>
  <c r="BI36" i="3" s="1"/>
  <c r="AU36" i="3"/>
  <c r="AT36" i="3"/>
  <c r="AS36" i="3"/>
  <c r="AR36" i="3"/>
  <c r="AQ36" i="3"/>
  <c r="AP36" i="3"/>
  <c r="AK36" i="3"/>
  <c r="AJ36" i="3"/>
  <c r="CI36" i="3" s="1"/>
  <c r="EH36" i="3" s="1"/>
  <c r="GG36" i="3" s="1"/>
  <c r="Z36" i="3"/>
  <c r="Y36" i="3"/>
  <c r="X36" i="3"/>
  <c r="W36" i="3" s="1"/>
  <c r="Q36" i="3"/>
  <c r="P36" i="3"/>
  <c r="N36" i="3" s="1"/>
  <c r="O36" i="3"/>
  <c r="L36" i="3"/>
  <c r="H36" i="3"/>
  <c r="AI36" i="3" s="1"/>
  <c r="CH36" i="3" s="1"/>
  <c r="EG36" i="3" s="1"/>
  <c r="G36" i="3"/>
  <c r="F36" i="3"/>
  <c r="D36" i="3"/>
  <c r="C36" i="3"/>
  <c r="B36" i="3"/>
  <c r="FV35" i="3"/>
  <c r="FU35" i="3"/>
  <c r="FK35" i="3"/>
  <c r="FJ35" i="3"/>
  <c r="FI35" i="3"/>
  <c r="FB35" i="3"/>
  <c r="FA35" i="3"/>
  <c r="EZ35" i="3"/>
  <c r="EW35" i="3"/>
  <c r="ES35" i="3"/>
  <c r="ER35" i="3"/>
  <c r="EQ35" i="3"/>
  <c r="EO35" i="3"/>
  <c r="EN35" i="3"/>
  <c r="EI35" i="3"/>
  <c r="GH35" i="3" s="1"/>
  <c r="DW35" i="3"/>
  <c r="DV35" i="3"/>
  <c r="DS35" i="3"/>
  <c r="DL35" i="3"/>
  <c r="DK35" i="3"/>
  <c r="DJ35" i="3"/>
  <c r="DC35" i="3"/>
  <c r="DB35" i="3"/>
  <c r="DA35" i="3"/>
  <c r="CY35" i="3"/>
  <c r="CT35" i="3"/>
  <c r="CS35" i="3"/>
  <c r="CR35" i="3"/>
  <c r="CQ35" i="3"/>
  <c r="CP35" i="3"/>
  <c r="CO35" i="3"/>
  <c r="BX35" i="3"/>
  <c r="BW35" i="3"/>
  <c r="CI35" i="3" s="1"/>
  <c r="EH35" i="3" s="1"/>
  <c r="GG35" i="3" s="1"/>
  <c r="BU35" i="3"/>
  <c r="BM35" i="3"/>
  <c r="BL35" i="3"/>
  <c r="BK35" i="3"/>
  <c r="BD35" i="3"/>
  <c r="BC35" i="3"/>
  <c r="BB35" i="3"/>
  <c r="BA35" i="3"/>
  <c r="AY35" i="3"/>
  <c r="AU35" i="3"/>
  <c r="AT35" i="3"/>
  <c r="AS35" i="3"/>
  <c r="AQ35" i="3"/>
  <c r="AP35" i="3"/>
  <c r="AO35" i="3"/>
  <c r="AK35" i="3"/>
  <c r="CJ35" i="3" s="1"/>
  <c r="AJ35" i="3"/>
  <c r="AG35" i="3"/>
  <c r="Z35" i="3"/>
  <c r="Y35" i="3"/>
  <c r="X35" i="3"/>
  <c r="Q35" i="3"/>
  <c r="P35" i="3"/>
  <c r="O35" i="3"/>
  <c r="M35" i="3"/>
  <c r="H35" i="3"/>
  <c r="G35" i="3"/>
  <c r="F35" i="3"/>
  <c r="E35" i="3"/>
  <c r="D35" i="3"/>
  <c r="C35" i="3"/>
  <c r="FY30" i="3"/>
  <c r="FL30" i="3"/>
  <c r="FF30" i="3"/>
  <c r="FE30" i="3" s="1"/>
  <c r="FC30" i="3"/>
  <c r="EW30" i="3"/>
  <c r="EV30" i="3" s="1"/>
  <c r="ET30" i="3"/>
  <c r="EN30" i="3"/>
  <c r="EM30" i="3" s="1"/>
  <c r="DZ30" i="3"/>
  <c r="DM30" i="3"/>
  <c r="DD30" i="3"/>
  <c r="CU30" i="3"/>
  <c r="CO30" i="3"/>
  <c r="CX30" i="3" s="1"/>
  <c r="CW30" i="3" s="1"/>
  <c r="CN30" i="3"/>
  <c r="CM30" i="3"/>
  <c r="CA30" i="3"/>
  <c r="BN30" i="3"/>
  <c r="BE30" i="3"/>
  <c r="AV30" i="3"/>
  <c r="AN30" i="3"/>
  <c r="AA30" i="3"/>
  <c r="U30" i="3"/>
  <c r="T30" i="3" s="1"/>
  <c r="R30" i="3"/>
  <c r="L30" i="3"/>
  <c r="I30" i="3"/>
  <c r="C30" i="3"/>
  <c r="GJ29" i="3"/>
  <c r="FX29" i="3"/>
  <c r="FM29" i="3"/>
  <c r="FD29" i="3"/>
  <c r="EU29" i="3"/>
  <c r="ER29" i="3"/>
  <c r="EK29" i="3"/>
  <c r="DY29" i="3"/>
  <c r="DN29" i="3"/>
  <c r="DE29" i="3"/>
  <c r="CV29" i="3"/>
  <c r="CP29" i="3"/>
  <c r="CL29" i="3"/>
  <c r="BZ29" i="3"/>
  <c r="BO29" i="3"/>
  <c r="BL29" i="3"/>
  <c r="BI29" i="3"/>
  <c r="BG29" i="3" s="1"/>
  <c r="BF29" i="3"/>
  <c r="AZ29" i="3"/>
  <c r="AX29" i="3" s="1"/>
  <c r="AW29" i="3"/>
  <c r="AQ29" i="3"/>
  <c r="AO29" i="3" s="1"/>
  <c r="AM29" i="3"/>
  <c r="AB29" i="3"/>
  <c r="T29" i="3"/>
  <c r="S29" i="3"/>
  <c r="M29" i="3"/>
  <c r="K29" i="3"/>
  <c r="J29" i="3"/>
  <c r="D29" i="3"/>
  <c r="V29" i="3" s="1"/>
  <c r="B29" i="3"/>
  <c r="GK28" i="3"/>
  <c r="FY28" i="3"/>
  <c r="FL28" i="3"/>
  <c r="FC28" i="3"/>
  <c r="ET28" i="3"/>
  <c r="EL28" i="3"/>
  <c r="DZ28" i="3"/>
  <c r="DM28" i="3"/>
  <c r="DD28" i="3"/>
  <c r="CU28" i="3"/>
  <c r="CM28" i="3"/>
  <c r="CA28" i="3"/>
  <c r="BW28" i="3"/>
  <c r="BN28" i="3"/>
  <c r="BE28" i="3"/>
  <c r="AV28" i="3"/>
  <c r="AN28" i="3"/>
  <c r="AA28" i="3"/>
  <c r="X28" i="3"/>
  <c r="R28" i="3"/>
  <c r="Q28" i="3"/>
  <c r="I28" i="3"/>
  <c r="C28" i="3"/>
  <c r="GK27" i="3"/>
  <c r="FY27" i="3"/>
  <c r="FL27" i="3"/>
  <c r="FC27" i="3"/>
  <c r="ET27" i="3"/>
  <c r="EL27" i="3"/>
  <c r="DZ27" i="3"/>
  <c r="DM27" i="3"/>
  <c r="DG27" i="3"/>
  <c r="DF27" i="3" s="1"/>
  <c r="DD27" i="3"/>
  <c r="CX27" i="3"/>
  <c r="CW27" i="3" s="1"/>
  <c r="CU27" i="3"/>
  <c r="CO27" i="3"/>
  <c r="CN27" i="3" s="1"/>
  <c r="CM27" i="3"/>
  <c r="CA27" i="3"/>
  <c r="BN27" i="3"/>
  <c r="BH27" i="3"/>
  <c r="BG27" i="3" s="1"/>
  <c r="BE27" i="3"/>
  <c r="AY27" i="3"/>
  <c r="AX27" i="3"/>
  <c r="AV27" i="3"/>
  <c r="AP27" i="3"/>
  <c r="AO27" i="3" s="1"/>
  <c r="AN27" i="3"/>
  <c r="AA27" i="3"/>
  <c r="U27" i="3"/>
  <c r="T27" i="3"/>
  <c r="R27" i="3"/>
  <c r="I27" i="3"/>
  <c r="C27" i="3"/>
  <c r="L27" i="3" s="1"/>
  <c r="K27" i="3" s="1"/>
  <c r="FI26" i="3"/>
  <c r="FD26" i="3"/>
  <c r="CR26" i="3"/>
  <c r="BL26" i="3"/>
  <c r="AV26" i="3"/>
  <c r="AA26" i="3"/>
  <c r="P26" i="3"/>
  <c r="FV25" i="3"/>
  <c r="FU25" i="3"/>
  <c r="FM25" i="3"/>
  <c r="FL25" i="3"/>
  <c r="FJ25" i="3"/>
  <c r="FI25" i="3"/>
  <c r="FH25" i="3" s="1"/>
  <c r="FD25" i="3"/>
  <c r="FC25" i="3"/>
  <c r="FA25" i="3"/>
  <c r="EZ25" i="3"/>
  <c r="FR25" i="3" s="1"/>
  <c r="EU25" i="3"/>
  <c r="ET25" i="3"/>
  <c r="ER25" i="3"/>
  <c r="EQ25" i="3"/>
  <c r="DT25" i="3"/>
  <c r="DN25" i="3"/>
  <c r="DM25" i="3"/>
  <c r="DK25" i="3"/>
  <c r="DJ25" i="3"/>
  <c r="DI25" i="3"/>
  <c r="DE25" i="3"/>
  <c r="DD25" i="3"/>
  <c r="DB25" i="3"/>
  <c r="DA25" i="3"/>
  <c r="CZ25" i="3"/>
  <c r="CV25" i="3"/>
  <c r="CU25" i="3"/>
  <c r="CT25" i="3"/>
  <c r="CS25" i="3"/>
  <c r="CR25" i="3"/>
  <c r="BO25" i="3"/>
  <c r="BN25" i="3"/>
  <c r="BL25" i="3"/>
  <c r="BK25" i="3"/>
  <c r="BF25" i="3"/>
  <c r="BE25" i="3"/>
  <c r="BC25" i="3"/>
  <c r="BB25" i="3"/>
  <c r="AW25" i="3"/>
  <c r="AV25" i="3"/>
  <c r="AT25" i="3"/>
  <c r="AS25" i="3"/>
  <c r="AR25" i="3"/>
  <c r="AB25" i="3"/>
  <c r="AA25" i="3"/>
  <c r="Y25" i="3"/>
  <c r="X25" i="3"/>
  <c r="S25" i="3"/>
  <c r="R25" i="3"/>
  <c r="P25" i="3"/>
  <c r="O25" i="3"/>
  <c r="J25" i="3"/>
  <c r="I25" i="3"/>
  <c r="AJ25" i="3" s="1"/>
  <c r="G25" i="3"/>
  <c r="F25" i="3"/>
  <c r="FV24" i="3"/>
  <c r="FV30" i="3" s="1"/>
  <c r="FU24" i="3"/>
  <c r="FS24" i="3"/>
  <c r="FY24" i="3" s="1"/>
  <c r="FR24" i="3"/>
  <c r="FQ24" i="3"/>
  <c r="FP24" i="3"/>
  <c r="FK24" i="3"/>
  <c r="FH24" i="3"/>
  <c r="FB24" i="3"/>
  <c r="FB30" i="3" s="1"/>
  <c r="EY24" i="3"/>
  <c r="ES24" i="3"/>
  <c r="EP24" i="3"/>
  <c r="DW24" i="3"/>
  <c r="DV24" i="3"/>
  <c r="DT24" i="3"/>
  <c r="DZ24" i="3" s="1"/>
  <c r="DS24" i="3"/>
  <c r="DR24" i="3"/>
  <c r="DQ24" i="3"/>
  <c r="DL24" i="3"/>
  <c r="DI24" i="3"/>
  <c r="DC24" i="3"/>
  <c r="CZ24" i="3"/>
  <c r="CT24" i="3"/>
  <c r="DU24" i="3" s="1"/>
  <c r="CQ24" i="3"/>
  <c r="CF24" i="3"/>
  <c r="BX24" i="3"/>
  <c r="BW24" i="3"/>
  <c r="BW30" i="3" s="1"/>
  <c r="BU24" i="3"/>
  <c r="CG24" i="3" s="1"/>
  <c r="CM24" i="3" s="1"/>
  <c r="BT24" i="3"/>
  <c r="BS24" i="3"/>
  <c r="BR24" i="3"/>
  <c r="BM24" i="3"/>
  <c r="BM30" i="3" s="1"/>
  <c r="BJ24" i="3"/>
  <c r="BD24" i="3"/>
  <c r="BD30" i="3" s="1"/>
  <c r="BA24" i="3"/>
  <c r="AU24" i="3"/>
  <c r="BV24" i="3" s="1"/>
  <c r="AR24" i="3"/>
  <c r="AK24" i="3"/>
  <c r="CJ24" i="3" s="1"/>
  <c r="EI24" i="3" s="1"/>
  <c r="AJ24" i="3"/>
  <c r="CI24" i="3" s="1"/>
  <c r="AH24" i="3"/>
  <c r="AN24" i="3" s="1"/>
  <c r="AG24" i="3"/>
  <c r="AF24" i="3"/>
  <c r="AE24" i="3"/>
  <c r="CD24" i="3" s="1"/>
  <c r="EC24" i="3" s="1"/>
  <c r="Z24" i="3"/>
  <c r="Z30" i="3" s="1"/>
  <c r="W24" i="3"/>
  <c r="Q24" i="3"/>
  <c r="Q30" i="3" s="1"/>
  <c r="N24" i="3"/>
  <c r="H24" i="3"/>
  <c r="E24" i="3"/>
  <c r="FV23" i="3"/>
  <c r="FV29" i="3" s="1"/>
  <c r="FU23" i="3"/>
  <c r="FT23" i="3"/>
  <c r="FS23" i="3"/>
  <c r="FR23" i="3"/>
  <c r="FX23" i="3" s="1"/>
  <c r="FO23" i="3"/>
  <c r="FK23" i="3"/>
  <c r="FH23" i="3"/>
  <c r="FB23" i="3"/>
  <c r="FB29" i="3" s="1"/>
  <c r="EY23" i="3"/>
  <c r="ES23" i="3"/>
  <c r="EP23" i="3"/>
  <c r="DW23" i="3"/>
  <c r="DW29" i="3" s="1"/>
  <c r="DV23" i="3"/>
  <c r="DU23" i="3"/>
  <c r="DT23" i="3"/>
  <c r="DS23" i="3"/>
  <c r="DY23" i="3" s="1"/>
  <c r="DP23" i="3"/>
  <c r="DL23" i="3"/>
  <c r="DI23" i="3"/>
  <c r="DI29" i="3" s="1"/>
  <c r="DC23" i="3"/>
  <c r="CZ23" i="3"/>
  <c r="CT23" i="3"/>
  <c r="CQ23" i="3"/>
  <c r="CF23" i="3"/>
  <c r="BX23" i="3"/>
  <c r="BW23" i="3"/>
  <c r="BV23" i="3"/>
  <c r="BU23" i="3"/>
  <c r="BT23" i="3"/>
  <c r="BQ23" i="3"/>
  <c r="BZ23" i="3" s="1"/>
  <c r="BM23" i="3"/>
  <c r="BJ23" i="3"/>
  <c r="BI23" i="3"/>
  <c r="BD23" i="3"/>
  <c r="BA23" i="3"/>
  <c r="AU23" i="3"/>
  <c r="AR23" i="3"/>
  <c r="AK23" i="3"/>
  <c r="AJ23" i="3"/>
  <c r="CI23" i="3" s="1"/>
  <c r="EH23" i="3" s="1"/>
  <c r="GG23" i="3" s="1"/>
  <c r="AI23" i="3"/>
  <c r="AH23" i="3"/>
  <c r="AG23" i="3"/>
  <c r="AM23" i="3" s="1"/>
  <c r="AD23" i="3"/>
  <c r="CC23" i="3" s="1"/>
  <c r="EB23" i="3" s="1"/>
  <c r="GA23" i="3" s="1"/>
  <c r="Z23" i="3"/>
  <c r="W23" i="3"/>
  <c r="Q23" i="3"/>
  <c r="N23" i="3"/>
  <c r="H23" i="3"/>
  <c r="E23" i="3"/>
  <c r="AF23" i="3" s="1"/>
  <c r="FV22" i="3"/>
  <c r="FU22" i="3"/>
  <c r="FS22" i="3"/>
  <c r="FY22" i="3" s="1"/>
  <c r="FR22" i="3"/>
  <c r="FP22" i="3"/>
  <c r="FK22" i="3"/>
  <c r="FH22" i="3"/>
  <c r="FB22" i="3"/>
  <c r="FB28" i="3" s="1"/>
  <c r="EY22" i="3"/>
  <c r="ES22" i="3"/>
  <c r="FT22" i="3" s="1"/>
  <c r="EP22" i="3"/>
  <c r="FQ22" i="3" s="1"/>
  <c r="DW22" i="3"/>
  <c r="DV22" i="3"/>
  <c r="DT22" i="3"/>
  <c r="DZ22" i="3" s="1"/>
  <c r="DS22" i="3"/>
  <c r="DQ22" i="3"/>
  <c r="DL22" i="3"/>
  <c r="DI22" i="3"/>
  <c r="DI28" i="3" s="1"/>
  <c r="DC22" i="3"/>
  <c r="CZ22" i="3"/>
  <c r="CT22" i="3"/>
  <c r="CT28" i="3" s="1"/>
  <c r="CQ22" i="3"/>
  <c r="CG22" i="3"/>
  <c r="EF22" i="3" s="1"/>
  <c r="BX22" i="3"/>
  <c r="BW22" i="3"/>
  <c r="BU22" i="3"/>
  <c r="BT22" i="3"/>
  <c r="BR22" i="3"/>
  <c r="CA22" i="3" s="1"/>
  <c r="BM22" i="3"/>
  <c r="BM28" i="3" s="1"/>
  <c r="BJ22" i="3"/>
  <c r="BS22" i="3" s="1"/>
  <c r="BD22" i="3"/>
  <c r="BA22" i="3"/>
  <c r="AU22" i="3"/>
  <c r="AU28" i="3" s="1"/>
  <c r="AR22" i="3"/>
  <c r="AK22" i="3"/>
  <c r="CJ22" i="3" s="1"/>
  <c r="EI22" i="3" s="1"/>
  <c r="GH22" i="3" s="1"/>
  <c r="AJ22" i="3"/>
  <c r="CI22" i="3" s="1"/>
  <c r="CI28" i="3" s="1"/>
  <c r="AH22" i="3"/>
  <c r="AG22" i="3"/>
  <c r="CF22" i="3" s="1"/>
  <c r="EE22" i="3" s="1"/>
  <c r="GD22" i="3" s="1"/>
  <c r="AE22" i="3"/>
  <c r="Z22" i="3"/>
  <c r="W22" i="3"/>
  <c r="Q22" i="3"/>
  <c r="N22" i="3"/>
  <c r="H22" i="3"/>
  <c r="E22" i="3"/>
  <c r="GK21" i="3"/>
  <c r="FV21" i="3"/>
  <c r="FU21" i="3"/>
  <c r="FU27" i="3" s="1"/>
  <c r="FS21" i="3"/>
  <c r="FR21" i="3"/>
  <c r="FP21" i="3"/>
  <c r="FY21" i="3" s="1"/>
  <c r="FK21" i="3"/>
  <c r="FH21" i="3"/>
  <c r="FB21" i="3"/>
  <c r="EY21" i="3"/>
  <c r="ES21" i="3"/>
  <c r="EP21" i="3"/>
  <c r="EL21" i="3"/>
  <c r="DW21" i="3"/>
  <c r="DV21" i="3"/>
  <c r="DV27" i="3" s="1"/>
  <c r="DT21" i="3"/>
  <c r="DS21" i="3"/>
  <c r="DQ21" i="3"/>
  <c r="DZ21" i="3" s="1"/>
  <c r="DL21" i="3"/>
  <c r="DI21" i="3"/>
  <c r="DR21" i="3" s="1"/>
  <c r="DC21" i="3"/>
  <c r="CZ21" i="3"/>
  <c r="CT21" i="3"/>
  <c r="CQ21" i="3"/>
  <c r="CM21" i="3"/>
  <c r="BX21" i="3"/>
  <c r="BW21" i="3"/>
  <c r="BW27" i="3" s="1"/>
  <c r="BU21" i="3"/>
  <c r="BT21" i="3"/>
  <c r="BR21" i="3"/>
  <c r="CA21" i="3" s="1"/>
  <c r="BM21" i="3"/>
  <c r="BM27" i="3" s="1"/>
  <c r="BJ21" i="3"/>
  <c r="BS21" i="3" s="1"/>
  <c r="BD21" i="3"/>
  <c r="BA21" i="3"/>
  <c r="AX21" i="3"/>
  <c r="AU21" i="3"/>
  <c r="AR21" i="3"/>
  <c r="AN21" i="3"/>
  <c r="AK21" i="3"/>
  <c r="CJ21" i="3" s="1"/>
  <c r="EI21" i="3" s="1"/>
  <c r="GH21" i="3" s="1"/>
  <c r="AJ21" i="3"/>
  <c r="AJ27" i="3" s="1"/>
  <c r="AH21" i="3"/>
  <c r="CG21" i="3" s="1"/>
  <c r="EF21" i="3" s="1"/>
  <c r="GE21" i="3" s="1"/>
  <c r="AG21" i="3"/>
  <c r="AE21" i="3"/>
  <c r="CD21" i="3" s="1"/>
  <c r="EC21" i="3" s="1"/>
  <c r="GB21" i="3" s="1"/>
  <c r="Z21" i="3"/>
  <c r="Z27" i="3" s="1"/>
  <c r="W21" i="3"/>
  <c r="Q21" i="3"/>
  <c r="Q27" i="3" s="1"/>
  <c r="N21" i="3"/>
  <c r="K21" i="3"/>
  <c r="H21" i="3"/>
  <c r="AI21" i="3" s="1"/>
  <c r="E21" i="3"/>
  <c r="GA16" i="3"/>
  <c r="FZ16" i="3"/>
  <c r="FV16" i="3"/>
  <c r="FU16" i="3"/>
  <c r="FP16" i="3"/>
  <c r="FK16" i="3"/>
  <c r="FJ16" i="3"/>
  <c r="FH16" i="3" s="1"/>
  <c r="FI16" i="3"/>
  <c r="FG16" i="3"/>
  <c r="FF16" i="3"/>
  <c r="FE16" i="3" s="1"/>
  <c r="FB16" i="3"/>
  <c r="FT16" i="3" s="1"/>
  <c r="FA16" i="3"/>
  <c r="EZ16" i="3"/>
  <c r="EX16" i="3"/>
  <c r="EW16" i="3"/>
  <c r="EV16" i="3" s="1"/>
  <c r="ES16" i="3"/>
  <c r="ER16" i="3"/>
  <c r="FS16" i="3" s="1"/>
  <c r="FY16" i="3" s="1"/>
  <c r="EQ16" i="3"/>
  <c r="EO16" i="3"/>
  <c r="EN16" i="3"/>
  <c r="EM16" i="3"/>
  <c r="EH16" i="3"/>
  <c r="DW16" i="3"/>
  <c r="DV16" i="3"/>
  <c r="DS16" i="3"/>
  <c r="DL16" i="3"/>
  <c r="DK16" i="3"/>
  <c r="DJ16" i="3"/>
  <c r="DI16" i="3" s="1"/>
  <c r="DH16" i="3"/>
  <c r="DF16" i="3" s="1"/>
  <c r="DG16" i="3"/>
  <c r="DC16" i="3"/>
  <c r="DB16" i="3"/>
  <c r="CZ16" i="3" s="1"/>
  <c r="DA16" i="3"/>
  <c r="CY16" i="3"/>
  <c r="CX16" i="3"/>
  <c r="CW16" i="3" s="1"/>
  <c r="CT16" i="3"/>
  <c r="DU16" i="3" s="1"/>
  <c r="CS16" i="3"/>
  <c r="DT16" i="3" s="1"/>
  <c r="DZ16" i="3" s="1"/>
  <c r="CR16" i="3"/>
  <c r="CP16" i="3"/>
  <c r="DQ16" i="3" s="1"/>
  <c r="CO16" i="3"/>
  <c r="CJ16" i="3"/>
  <c r="BX16" i="3"/>
  <c r="BW16" i="3"/>
  <c r="BM16" i="3"/>
  <c r="BL16" i="3"/>
  <c r="BK16" i="3"/>
  <c r="BJ16" i="3"/>
  <c r="BI16" i="3"/>
  <c r="BH16" i="3"/>
  <c r="BG16" i="3"/>
  <c r="BD16" i="3"/>
  <c r="BC16" i="3"/>
  <c r="BB16" i="3"/>
  <c r="BT16" i="3" s="1"/>
  <c r="BA16" i="3"/>
  <c r="AZ16" i="3"/>
  <c r="AX16" i="3" s="1"/>
  <c r="AY16" i="3"/>
  <c r="AU16" i="3"/>
  <c r="BV16" i="3" s="1"/>
  <c r="AT16" i="3"/>
  <c r="AR16" i="3" s="1"/>
  <c r="AS16" i="3"/>
  <c r="AQ16" i="3"/>
  <c r="BR16" i="3" s="1"/>
  <c r="AP16" i="3"/>
  <c r="AK16" i="3"/>
  <c r="AJ16" i="3"/>
  <c r="CI16" i="3" s="1"/>
  <c r="Z16" i="3"/>
  <c r="Y16" i="3"/>
  <c r="AH16" i="3" s="1"/>
  <c r="X16" i="3"/>
  <c r="V16" i="3"/>
  <c r="U16" i="3"/>
  <c r="T16" i="3"/>
  <c r="Q16" i="3"/>
  <c r="P16" i="3"/>
  <c r="O16" i="3"/>
  <c r="N16" i="3"/>
  <c r="M16" i="3"/>
  <c r="L16" i="3"/>
  <c r="AD16" i="3" s="1"/>
  <c r="K16" i="3"/>
  <c r="H16" i="3"/>
  <c r="AI16" i="3" s="1"/>
  <c r="CH16" i="3" s="1"/>
  <c r="EG16" i="3" s="1"/>
  <c r="GF16" i="3" s="1"/>
  <c r="G16" i="3"/>
  <c r="F16" i="3"/>
  <c r="E16" i="3"/>
  <c r="D16" i="3"/>
  <c r="C16" i="3"/>
  <c r="GA15" i="3"/>
  <c r="FZ15" i="3"/>
  <c r="FV15" i="3"/>
  <c r="FU15" i="3"/>
  <c r="FP15" i="3"/>
  <c r="FK15" i="3"/>
  <c r="FJ15" i="3"/>
  <c r="FH15" i="3" s="1"/>
  <c r="FI15" i="3"/>
  <c r="FG15" i="3"/>
  <c r="FF15" i="3"/>
  <c r="FE15" i="3" s="1"/>
  <c r="FB15" i="3"/>
  <c r="FT15" i="3" s="1"/>
  <c r="FA15" i="3"/>
  <c r="EZ15" i="3"/>
  <c r="EY15" i="3" s="1"/>
  <c r="EX15" i="3"/>
  <c r="EW15" i="3"/>
  <c r="EV15" i="3" s="1"/>
  <c r="ES15" i="3"/>
  <c r="ER15" i="3"/>
  <c r="FS15" i="3" s="1"/>
  <c r="FY15" i="3" s="1"/>
  <c r="EQ15" i="3"/>
  <c r="EO15" i="3"/>
  <c r="EN15" i="3"/>
  <c r="EM15" i="3"/>
  <c r="EH15" i="3"/>
  <c r="DW15" i="3"/>
  <c r="DV15" i="3"/>
  <c r="DS15" i="3"/>
  <c r="DR15" i="3"/>
  <c r="DL15" i="3"/>
  <c r="DK15" i="3"/>
  <c r="DJ15" i="3"/>
  <c r="DI15" i="3"/>
  <c r="DH15" i="3"/>
  <c r="DF15" i="3" s="1"/>
  <c r="DG15" i="3"/>
  <c r="DC15" i="3"/>
  <c r="DB15" i="3"/>
  <c r="CZ15" i="3" s="1"/>
  <c r="DA15" i="3"/>
  <c r="CY15" i="3"/>
  <c r="CX15" i="3"/>
  <c r="CW15" i="3" s="1"/>
  <c r="CT15" i="3"/>
  <c r="DU15" i="3" s="1"/>
  <c r="CS15" i="3"/>
  <c r="DT15" i="3" s="1"/>
  <c r="DZ15" i="3" s="1"/>
  <c r="CR15" i="3"/>
  <c r="CQ15" i="3" s="1"/>
  <c r="CP15" i="3"/>
  <c r="DQ15" i="3" s="1"/>
  <c r="CO15" i="3"/>
  <c r="CJ15" i="3"/>
  <c r="EI15" i="3" s="1"/>
  <c r="GH15" i="3" s="1"/>
  <c r="BX15" i="3"/>
  <c r="BW15" i="3"/>
  <c r="BM15" i="3"/>
  <c r="BL15" i="3"/>
  <c r="BK15" i="3"/>
  <c r="BJ15" i="3"/>
  <c r="BI15" i="3"/>
  <c r="BH15" i="3"/>
  <c r="BG15" i="3"/>
  <c r="BD15" i="3"/>
  <c r="BC15" i="3"/>
  <c r="BB15" i="3"/>
  <c r="BT15" i="3" s="1"/>
  <c r="BA15" i="3"/>
  <c r="AZ15" i="3"/>
  <c r="AX15" i="3" s="1"/>
  <c r="AY15" i="3"/>
  <c r="AU15" i="3"/>
  <c r="BV15" i="3" s="1"/>
  <c r="AT15" i="3"/>
  <c r="AR15" i="3" s="1"/>
  <c r="AS15" i="3"/>
  <c r="AQ15" i="3"/>
  <c r="BR15" i="3" s="1"/>
  <c r="AP15" i="3"/>
  <c r="AK15" i="3"/>
  <c r="AJ15" i="3"/>
  <c r="CI15" i="3" s="1"/>
  <c r="Z15" i="3"/>
  <c r="Y15" i="3"/>
  <c r="AH15" i="3" s="1"/>
  <c r="X15" i="3"/>
  <c r="V15" i="3"/>
  <c r="U15" i="3"/>
  <c r="T15" i="3"/>
  <c r="Q15" i="3"/>
  <c r="P15" i="3"/>
  <c r="O15" i="3"/>
  <c r="N15" i="3"/>
  <c r="M15" i="3"/>
  <c r="L15" i="3"/>
  <c r="AD15" i="3" s="1"/>
  <c r="K15" i="3"/>
  <c r="H15" i="3"/>
  <c r="AI15" i="3" s="1"/>
  <c r="CH15" i="3" s="1"/>
  <c r="EG15" i="3" s="1"/>
  <c r="GF15" i="3" s="1"/>
  <c r="G15" i="3"/>
  <c r="F15" i="3"/>
  <c r="E15" i="3"/>
  <c r="D15" i="3"/>
  <c r="C15" i="3"/>
  <c r="GA14" i="3"/>
  <c r="FZ14" i="3"/>
  <c r="FV14" i="3"/>
  <c r="FU14" i="3"/>
  <c r="FP14" i="3"/>
  <c r="FK14" i="3"/>
  <c r="FJ14" i="3"/>
  <c r="FH14" i="3" s="1"/>
  <c r="FI14" i="3"/>
  <c r="FG14" i="3"/>
  <c r="FF14" i="3"/>
  <c r="FE14" i="3" s="1"/>
  <c r="FB14" i="3"/>
  <c r="FT14" i="3" s="1"/>
  <c r="FA14" i="3"/>
  <c r="EZ14" i="3"/>
  <c r="EY14" i="3" s="1"/>
  <c r="EX14" i="3"/>
  <c r="EW14" i="3"/>
  <c r="EV14" i="3" s="1"/>
  <c r="ES14" i="3"/>
  <c r="ER14" i="3"/>
  <c r="FS14" i="3" s="1"/>
  <c r="FY14" i="3" s="1"/>
  <c r="EQ14" i="3"/>
  <c r="EO14" i="3"/>
  <c r="EN14" i="3"/>
  <c r="EM14" i="3"/>
  <c r="EH14" i="3"/>
  <c r="DW14" i="3"/>
  <c r="DV14" i="3"/>
  <c r="DS14" i="3"/>
  <c r="DR14" i="3"/>
  <c r="DL14" i="3"/>
  <c r="DK14" i="3"/>
  <c r="DJ14" i="3"/>
  <c r="DI14" i="3"/>
  <c r="DH14" i="3"/>
  <c r="DF14" i="3" s="1"/>
  <c r="DG14" i="3"/>
  <c r="DC14" i="3"/>
  <c r="DB14" i="3"/>
  <c r="CZ14" i="3" s="1"/>
  <c r="DA14" i="3"/>
  <c r="CY14" i="3"/>
  <c r="CX14" i="3"/>
  <c r="CW14" i="3" s="1"/>
  <c r="CT14" i="3"/>
  <c r="DU14" i="3" s="1"/>
  <c r="CS14" i="3"/>
  <c r="DT14" i="3" s="1"/>
  <c r="DZ14" i="3" s="1"/>
  <c r="CR14" i="3"/>
  <c r="CQ14" i="3" s="1"/>
  <c r="CP14" i="3"/>
  <c r="DQ14" i="3" s="1"/>
  <c r="CO14" i="3"/>
  <c r="CJ14" i="3"/>
  <c r="EI14" i="3" s="1"/>
  <c r="GH14" i="3" s="1"/>
  <c r="BX14" i="3"/>
  <c r="BW14" i="3"/>
  <c r="BM14" i="3"/>
  <c r="BL14" i="3"/>
  <c r="BK14" i="3"/>
  <c r="BJ14" i="3"/>
  <c r="BI14" i="3"/>
  <c r="BH14" i="3"/>
  <c r="BG14" i="3"/>
  <c r="BD14" i="3"/>
  <c r="BC14" i="3"/>
  <c r="BB14" i="3"/>
  <c r="BT14" i="3" s="1"/>
  <c r="BA14" i="3"/>
  <c r="AZ14" i="3"/>
  <c r="AX14" i="3" s="1"/>
  <c r="AY14" i="3"/>
  <c r="AU14" i="3"/>
  <c r="BV14" i="3" s="1"/>
  <c r="AT14" i="3"/>
  <c r="AR14" i="3" s="1"/>
  <c r="AS14" i="3"/>
  <c r="AQ14" i="3"/>
  <c r="BR14" i="3" s="1"/>
  <c r="AP14" i="3"/>
  <c r="AK14" i="3"/>
  <c r="AJ14" i="3"/>
  <c r="CI14" i="3" s="1"/>
  <c r="Z14" i="3"/>
  <c r="Y14" i="3"/>
  <c r="AH14" i="3" s="1"/>
  <c r="X14" i="3"/>
  <c r="V14" i="3"/>
  <c r="U14" i="3"/>
  <c r="T14" i="3"/>
  <c r="Q14" i="3"/>
  <c r="P14" i="3"/>
  <c r="O14" i="3"/>
  <c r="N14" i="3"/>
  <c r="M14" i="3"/>
  <c r="L14" i="3"/>
  <c r="AD14" i="3" s="1"/>
  <c r="K14" i="3"/>
  <c r="H14" i="3"/>
  <c r="AI14" i="3" s="1"/>
  <c r="CH14" i="3" s="1"/>
  <c r="EG14" i="3" s="1"/>
  <c r="GF14" i="3" s="1"/>
  <c r="G14" i="3"/>
  <c r="F14" i="3"/>
  <c r="E14" i="3"/>
  <c r="D14" i="3"/>
  <c r="C14" i="3"/>
  <c r="GA13" i="3"/>
  <c r="FZ13" i="3"/>
  <c r="FV13" i="3"/>
  <c r="FU13" i="3"/>
  <c r="FP13" i="3"/>
  <c r="FL13" i="3"/>
  <c r="FK13" i="3"/>
  <c r="FJ13" i="3"/>
  <c r="FI13" i="3"/>
  <c r="FH13" i="3"/>
  <c r="FG13" i="3"/>
  <c r="FE13" i="3" s="1"/>
  <c r="FF13" i="3"/>
  <c r="FC13" i="3"/>
  <c r="FB13" i="3"/>
  <c r="FA13" i="3"/>
  <c r="EZ13" i="3"/>
  <c r="EY13" i="3"/>
  <c r="EX13" i="3"/>
  <c r="EV13" i="3" s="1"/>
  <c r="EW13" i="3"/>
  <c r="ET13" i="3"/>
  <c r="ES13" i="3"/>
  <c r="FT13" i="3" s="1"/>
  <c r="ER13" i="3"/>
  <c r="FS13" i="3" s="1"/>
  <c r="EQ13" i="3"/>
  <c r="FR13" i="3" s="1"/>
  <c r="EP13" i="3"/>
  <c r="EO13" i="3"/>
  <c r="EM13" i="3" s="1"/>
  <c r="EN13" i="3"/>
  <c r="FO13" i="3" s="1"/>
  <c r="DW13" i="3"/>
  <c r="DO13" i="3"/>
  <c r="DM13" i="3"/>
  <c r="DL13" i="3" s="1"/>
  <c r="DK13" i="3"/>
  <c r="DJ13" i="3"/>
  <c r="DI13" i="3"/>
  <c r="DH13" i="3"/>
  <c r="DG13" i="3"/>
  <c r="DF13" i="3"/>
  <c r="DD13" i="3"/>
  <c r="DC13" i="3" s="1"/>
  <c r="DB13" i="3"/>
  <c r="DA13" i="3"/>
  <c r="CZ13" i="3" s="1"/>
  <c r="CY13" i="3"/>
  <c r="CX13" i="3"/>
  <c r="CW13" i="3"/>
  <c r="CU13" i="3"/>
  <c r="CS13" i="3"/>
  <c r="DT13" i="3" s="1"/>
  <c r="CR13" i="3"/>
  <c r="DS13" i="3" s="1"/>
  <c r="CQ13" i="3"/>
  <c r="CP13" i="3"/>
  <c r="DQ13" i="3" s="1"/>
  <c r="DZ13" i="3" s="1"/>
  <c r="CO13" i="3"/>
  <c r="DP13" i="3" s="1"/>
  <c r="CN13" i="3"/>
  <c r="BX13" i="3"/>
  <c r="BW13" i="3"/>
  <c r="BR13" i="3"/>
  <c r="BN13" i="3"/>
  <c r="BM13" i="3"/>
  <c r="BL13" i="3"/>
  <c r="BK13" i="3"/>
  <c r="BJ13" i="3" s="1"/>
  <c r="BI13" i="3"/>
  <c r="BG13" i="3" s="1"/>
  <c r="BH13" i="3"/>
  <c r="BE13" i="3"/>
  <c r="BD13" i="3"/>
  <c r="BC13" i="3"/>
  <c r="BB13" i="3"/>
  <c r="BA13" i="3" s="1"/>
  <c r="AZ13" i="3"/>
  <c r="AX13" i="3" s="1"/>
  <c r="AY13" i="3"/>
  <c r="AV13" i="3"/>
  <c r="AU13" i="3"/>
  <c r="AT13" i="3"/>
  <c r="BU13" i="3" s="1"/>
  <c r="AS13" i="3"/>
  <c r="BT13" i="3" s="1"/>
  <c r="BZ13" i="3" s="1"/>
  <c r="AQ13" i="3"/>
  <c r="AO13" i="3" s="1"/>
  <c r="AP13" i="3"/>
  <c r="BQ13" i="3" s="1"/>
  <c r="AM13" i="3"/>
  <c r="AK13" i="3"/>
  <c r="CJ13" i="3" s="1"/>
  <c r="EI13" i="3" s="1"/>
  <c r="GH13" i="3" s="1"/>
  <c r="AG13" i="3"/>
  <c r="AF13" i="3"/>
  <c r="AA13" i="3"/>
  <c r="Z13" i="3"/>
  <c r="Y13" i="3"/>
  <c r="X13" i="3"/>
  <c r="W13" i="3"/>
  <c r="V13" i="3"/>
  <c r="U13" i="3"/>
  <c r="R13" i="3"/>
  <c r="Q13" i="3" s="1"/>
  <c r="P13" i="3"/>
  <c r="O13" i="3"/>
  <c r="N13" i="3"/>
  <c r="M13" i="3"/>
  <c r="L13" i="3"/>
  <c r="K13" i="3" s="1"/>
  <c r="I13" i="3"/>
  <c r="H13" i="3"/>
  <c r="G13" i="3"/>
  <c r="AH13" i="3" s="1"/>
  <c r="F13" i="3"/>
  <c r="E13" i="3"/>
  <c r="D13" i="3"/>
  <c r="C13" i="3"/>
  <c r="AD13" i="3" s="1"/>
  <c r="GA12" i="3"/>
  <c r="FZ12" i="3" s="1"/>
  <c r="FV12" i="3"/>
  <c r="FU12" i="3"/>
  <c r="FU30" i="3" s="1"/>
  <c r="FK12" i="3"/>
  <c r="FT12" i="3" s="1"/>
  <c r="FJ12" i="3"/>
  <c r="FI12" i="3"/>
  <c r="FH12" i="3" s="1"/>
  <c r="FH30" i="3" s="1"/>
  <c r="FG12" i="3"/>
  <c r="FP12" i="3" s="1"/>
  <c r="FF12" i="3"/>
  <c r="FB12" i="3"/>
  <c r="FA12" i="3"/>
  <c r="FS12" i="3" s="1"/>
  <c r="EZ12" i="3"/>
  <c r="EX12" i="3"/>
  <c r="EW12" i="3"/>
  <c r="EV12" i="3"/>
  <c r="ES12" i="3"/>
  <c r="ER12" i="3"/>
  <c r="EQ12" i="3"/>
  <c r="EP12" i="3"/>
  <c r="EP30" i="3" s="1"/>
  <c r="EO12" i="3"/>
  <c r="EN12" i="3"/>
  <c r="EN24" i="3" s="1"/>
  <c r="EM12" i="3"/>
  <c r="DW12" i="3"/>
  <c r="DV12" i="3"/>
  <c r="EH12" i="3" s="1"/>
  <c r="GG12" i="3" s="1"/>
  <c r="DL12" i="3"/>
  <c r="DK12" i="3"/>
  <c r="DJ12" i="3"/>
  <c r="DJ30" i="3" s="1"/>
  <c r="DI12" i="3"/>
  <c r="DI30" i="3" s="1"/>
  <c r="DH12" i="3"/>
  <c r="DG12" i="3"/>
  <c r="DC12" i="3"/>
  <c r="DB12" i="3"/>
  <c r="DA12" i="3"/>
  <c r="DA30" i="3" s="1"/>
  <c r="CY12" i="3"/>
  <c r="CX12" i="3"/>
  <c r="CT12" i="3"/>
  <c r="CS12" i="3"/>
  <c r="DT12" i="3" s="1"/>
  <c r="CR12" i="3"/>
  <c r="CP12" i="3"/>
  <c r="CO12" i="3"/>
  <c r="CN12" i="3"/>
  <c r="BX12" i="3"/>
  <c r="CJ12" i="3" s="1"/>
  <c r="EI12" i="3" s="1"/>
  <c r="GH12" i="3" s="1"/>
  <c r="BW12" i="3"/>
  <c r="BQ12" i="3"/>
  <c r="BP12" i="3" s="1"/>
  <c r="BM12" i="3"/>
  <c r="BL12" i="3"/>
  <c r="BK12" i="3"/>
  <c r="BK30" i="3" s="1"/>
  <c r="BI12" i="3"/>
  <c r="BH12" i="3"/>
  <c r="BG12" i="3"/>
  <c r="BD12" i="3"/>
  <c r="BC12" i="3"/>
  <c r="BB12" i="3"/>
  <c r="BB30" i="3" s="1"/>
  <c r="BA12" i="3"/>
  <c r="BA30" i="3" s="1"/>
  <c r="AZ12" i="3"/>
  <c r="AY12" i="3"/>
  <c r="AX12" i="3" s="1"/>
  <c r="AU12" i="3"/>
  <c r="BV12" i="3" s="1"/>
  <c r="AT12" i="3"/>
  <c r="BU12" i="3" s="1"/>
  <c r="CA12" i="3" s="1"/>
  <c r="AS12" i="3"/>
  <c r="AS30" i="3" s="1"/>
  <c r="AQ12" i="3"/>
  <c r="BR12" i="3" s="1"/>
  <c r="AP12" i="3"/>
  <c r="AK12" i="3"/>
  <c r="AJ12" i="3"/>
  <c r="CI12" i="3" s="1"/>
  <c r="AI12" i="3"/>
  <c r="CH12" i="3" s="1"/>
  <c r="AE12" i="3"/>
  <c r="CD12" i="3" s="1"/>
  <c r="Z12" i="3"/>
  <c r="Y12" i="3"/>
  <c r="AH12" i="3" s="1"/>
  <c r="X12" i="3"/>
  <c r="V12" i="3"/>
  <c r="U12" i="3"/>
  <c r="U24" i="3" s="1"/>
  <c r="T24" i="3" s="1"/>
  <c r="Q12" i="3"/>
  <c r="P12" i="3"/>
  <c r="O12" i="3"/>
  <c r="M12" i="3"/>
  <c r="L12" i="3"/>
  <c r="L24" i="3" s="1"/>
  <c r="K24" i="3" s="1"/>
  <c r="K12" i="3"/>
  <c r="H12" i="3"/>
  <c r="G12" i="3"/>
  <c r="F12" i="3"/>
  <c r="F30" i="3" s="1"/>
  <c r="E12" i="3"/>
  <c r="D12" i="3"/>
  <c r="C12" i="3"/>
  <c r="C24" i="3" s="1"/>
  <c r="GB11" i="3"/>
  <c r="FZ11" i="3" s="1"/>
  <c r="FV11" i="3"/>
  <c r="FU11" i="3"/>
  <c r="FT11" i="3"/>
  <c r="FK11" i="3"/>
  <c r="FK29" i="3" s="1"/>
  <c r="FJ11" i="3"/>
  <c r="FJ29" i="3" s="1"/>
  <c r="FI11" i="3"/>
  <c r="FG11" i="3"/>
  <c r="FF11" i="3"/>
  <c r="FB11" i="3"/>
  <c r="FA11" i="3"/>
  <c r="EZ11" i="3"/>
  <c r="EY11" i="3" s="1"/>
  <c r="EW11" i="3"/>
  <c r="FO11" i="3" s="1"/>
  <c r="ES11" i="3"/>
  <c r="ES29" i="3" s="1"/>
  <c r="ER11" i="3"/>
  <c r="EQ11" i="3"/>
  <c r="EP11" i="3"/>
  <c r="EO11" i="3"/>
  <c r="EN11" i="3"/>
  <c r="EM11" i="3"/>
  <c r="EH11" i="3"/>
  <c r="GG11" i="3" s="1"/>
  <c r="DW11" i="3"/>
  <c r="DV11" i="3"/>
  <c r="DL11" i="3"/>
  <c r="DL29" i="3" s="1"/>
  <c r="DK11" i="3"/>
  <c r="DK29" i="3" s="1"/>
  <c r="DJ11" i="3"/>
  <c r="DI11" i="3"/>
  <c r="DH11" i="3"/>
  <c r="DG11" i="3"/>
  <c r="DC11" i="3"/>
  <c r="DU11" i="3" s="1"/>
  <c r="DB11" i="3"/>
  <c r="DB29" i="3" s="1"/>
  <c r="DA11" i="3"/>
  <c r="CZ11" i="3" s="1"/>
  <c r="CY11" i="3"/>
  <c r="CX11" i="3"/>
  <c r="CW11" i="3" s="1"/>
  <c r="CT11" i="3"/>
  <c r="CT29" i="3" s="1"/>
  <c r="CS11" i="3"/>
  <c r="CR11" i="3"/>
  <c r="CP11" i="3"/>
  <c r="CP23" i="3" s="1"/>
  <c r="CO11" i="3"/>
  <c r="CN11" i="3"/>
  <c r="CJ11" i="3"/>
  <c r="EI11" i="3" s="1"/>
  <c r="GH11" i="3" s="1"/>
  <c r="BX11" i="3"/>
  <c r="BX29" i="3" s="1"/>
  <c r="BW11" i="3"/>
  <c r="BU11" i="3"/>
  <c r="BQ11" i="3"/>
  <c r="BP11" i="3" s="1"/>
  <c r="BM11" i="3"/>
  <c r="BM29" i="3" s="1"/>
  <c r="BL11" i="3"/>
  <c r="BK11" i="3"/>
  <c r="BT11" i="3" s="1"/>
  <c r="BI11" i="3"/>
  <c r="BH11" i="3"/>
  <c r="BG11" i="3"/>
  <c r="BD11" i="3"/>
  <c r="BC11" i="3"/>
  <c r="BC29" i="3" s="1"/>
  <c r="BB11" i="3"/>
  <c r="BA11" i="3"/>
  <c r="AZ11" i="3"/>
  <c r="AZ23" i="3" s="1"/>
  <c r="AY11" i="3"/>
  <c r="AX11" i="3" s="1"/>
  <c r="AU11" i="3"/>
  <c r="AT11" i="3"/>
  <c r="AT29" i="3" s="1"/>
  <c r="AS11" i="3"/>
  <c r="AQ11" i="3"/>
  <c r="BR11" i="3" s="1"/>
  <c r="AP11" i="3"/>
  <c r="AK11" i="3"/>
  <c r="AJ11" i="3"/>
  <c r="CI11" i="3" s="1"/>
  <c r="AI11" i="3"/>
  <c r="AE11" i="3"/>
  <c r="CD11" i="3" s="1"/>
  <c r="Z11" i="3"/>
  <c r="Z29" i="3" s="1"/>
  <c r="Y11" i="3"/>
  <c r="Y29" i="3" s="1"/>
  <c r="X11" i="3"/>
  <c r="W11" i="3" s="1"/>
  <c r="W29" i="3" s="1"/>
  <c r="V11" i="3"/>
  <c r="V23" i="3" s="1"/>
  <c r="U11" i="3"/>
  <c r="AD11" i="3" s="1"/>
  <c r="Q11" i="3"/>
  <c r="Q29" i="3" s="1"/>
  <c r="P11" i="3"/>
  <c r="P29" i="3" s="1"/>
  <c r="O11" i="3"/>
  <c r="N11" i="3" s="1"/>
  <c r="N29" i="3" s="1"/>
  <c r="M11" i="3"/>
  <c r="M23" i="3" s="1"/>
  <c r="L11" i="3"/>
  <c r="K11" i="3"/>
  <c r="H11" i="3"/>
  <c r="H29" i="3" s="1"/>
  <c r="G11" i="3"/>
  <c r="G29" i="3" s="1"/>
  <c r="F11" i="3"/>
  <c r="E11" i="3"/>
  <c r="D11" i="3"/>
  <c r="D23" i="3" s="1"/>
  <c r="C11" i="3"/>
  <c r="B11" i="3" s="1"/>
  <c r="GA10" i="3"/>
  <c r="FZ10" i="3" s="1"/>
  <c r="FV10" i="3"/>
  <c r="FU10" i="3"/>
  <c r="FT10" i="3"/>
  <c r="FK10" i="3"/>
  <c r="FJ10" i="3"/>
  <c r="FI10" i="3"/>
  <c r="FI28" i="3" s="1"/>
  <c r="FG10" i="3"/>
  <c r="FP10" i="3" s="1"/>
  <c r="FF10" i="3"/>
  <c r="FB10" i="3"/>
  <c r="FB27" i="3" s="1"/>
  <c r="FA10" i="3"/>
  <c r="EZ10" i="3"/>
  <c r="EX10" i="3"/>
  <c r="EW10" i="3"/>
  <c r="ES10" i="3"/>
  <c r="ES28" i="3" s="1"/>
  <c r="ER10" i="3"/>
  <c r="EQ10" i="3"/>
  <c r="EQ27" i="3" s="1"/>
  <c r="EO10" i="3"/>
  <c r="DW10" i="3"/>
  <c r="DV10" i="3"/>
  <c r="EH10" i="3" s="1"/>
  <c r="GG10" i="3" s="1"/>
  <c r="DL10" i="3"/>
  <c r="DK10" i="3"/>
  <c r="DJ10" i="3"/>
  <c r="DJ28" i="3" s="1"/>
  <c r="DI10" i="3"/>
  <c r="DH10" i="3"/>
  <c r="DG10" i="3"/>
  <c r="DC10" i="3"/>
  <c r="DB10" i="3"/>
  <c r="DA10" i="3"/>
  <c r="DA28" i="3" s="1"/>
  <c r="CY10" i="3"/>
  <c r="CX10" i="3"/>
  <c r="CT10" i="3"/>
  <c r="CS10" i="3"/>
  <c r="DT10" i="3" s="1"/>
  <c r="CR10" i="3"/>
  <c r="CP10" i="3"/>
  <c r="CO10" i="3"/>
  <c r="CN10" i="3"/>
  <c r="BX10" i="3"/>
  <c r="CJ10" i="3" s="1"/>
  <c r="EI10" i="3" s="1"/>
  <c r="GH10" i="3" s="1"/>
  <c r="BW10" i="3"/>
  <c r="BQ10" i="3"/>
  <c r="BP10" i="3" s="1"/>
  <c r="BM10" i="3"/>
  <c r="BL10" i="3"/>
  <c r="BK10" i="3"/>
  <c r="BT10" i="3" s="1"/>
  <c r="BI10" i="3"/>
  <c r="BH10" i="3"/>
  <c r="BH21" i="3" s="1"/>
  <c r="BG21" i="3" s="1"/>
  <c r="BG10" i="3"/>
  <c r="BD10" i="3"/>
  <c r="BD28" i="3" s="1"/>
  <c r="BC10" i="3"/>
  <c r="BB10" i="3"/>
  <c r="BB28" i="3" s="1"/>
  <c r="BA10" i="3"/>
  <c r="BA28" i="3" s="1"/>
  <c r="AZ10" i="3"/>
  <c r="AY10" i="3"/>
  <c r="AY21" i="3" s="1"/>
  <c r="AU10" i="3"/>
  <c r="BV10" i="3" s="1"/>
  <c r="AT10" i="3"/>
  <c r="BU10" i="3" s="1"/>
  <c r="CA10" i="3" s="1"/>
  <c r="AS10" i="3"/>
  <c r="AS28" i="3" s="1"/>
  <c r="AQ10" i="3"/>
  <c r="BR10" i="3" s="1"/>
  <c r="AP10" i="3"/>
  <c r="AK10" i="3"/>
  <c r="AJ10" i="3"/>
  <c r="CI10" i="3" s="1"/>
  <c r="AI10" i="3"/>
  <c r="CH10" i="3" s="1"/>
  <c r="AE10" i="3"/>
  <c r="CD10" i="3" s="1"/>
  <c r="Z10" i="3"/>
  <c r="Y10" i="3"/>
  <c r="AH10" i="3" s="1"/>
  <c r="X10" i="3"/>
  <c r="V10" i="3"/>
  <c r="U10" i="3"/>
  <c r="U21" i="3" s="1"/>
  <c r="Q10" i="3"/>
  <c r="P10" i="3"/>
  <c r="O10" i="3"/>
  <c r="M10" i="3"/>
  <c r="L10" i="3"/>
  <c r="L21" i="3" s="1"/>
  <c r="K10" i="3"/>
  <c r="H10" i="3"/>
  <c r="G10" i="3"/>
  <c r="F10" i="3"/>
  <c r="F27" i="3" s="1"/>
  <c r="E10" i="3"/>
  <c r="E27" i="3" s="1"/>
  <c r="D10" i="3"/>
  <c r="C10" i="3"/>
  <c r="C21" i="3" s="1"/>
  <c r="B21" i="3" s="1"/>
  <c r="GB9" i="3"/>
  <c r="GA9" i="3"/>
  <c r="FZ9" i="3"/>
  <c r="FU9" i="3"/>
  <c r="FM9" i="3"/>
  <c r="FM63" i="3" s="1"/>
  <c r="FL9" i="3"/>
  <c r="FL63" i="3" s="1"/>
  <c r="FJ9" i="3"/>
  <c r="FJ63" i="3" s="1"/>
  <c r="FI9" i="3"/>
  <c r="FR9" i="3" s="1"/>
  <c r="FG9" i="3"/>
  <c r="FG63" i="3" s="1"/>
  <c r="FF9" i="3"/>
  <c r="FF63" i="3" s="1"/>
  <c r="FE9" i="3"/>
  <c r="FE63" i="3" s="1"/>
  <c r="FD9" i="3"/>
  <c r="FD63" i="3" s="1"/>
  <c r="FC9" i="3"/>
  <c r="FC63" i="3" s="1"/>
  <c r="FB9" i="3"/>
  <c r="FB63" i="3" s="1"/>
  <c r="FA9" i="3"/>
  <c r="FA63" i="3" s="1"/>
  <c r="EZ9" i="3"/>
  <c r="EZ63" i="3" s="1"/>
  <c r="EX9" i="3"/>
  <c r="EX63" i="3" s="1"/>
  <c r="EW9" i="3"/>
  <c r="EU9" i="3"/>
  <c r="EU63" i="3" s="1"/>
  <c r="ET9" i="3"/>
  <c r="ET63" i="3" s="1"/>
  <c r="FU63" i="3" s="1"/>
  <c r="ES9" i="3"/>
  <c r="ER9" i="3"/>
  <c r="ER63" i="3" s="1"/>
  <c r="EQ9" i="3"/>
  <c r="EQ63" i="3" s="1"/>
  <c r="EP9" i="3"/>
  <c r="EP63" i="3" s="1"/>
  <c r="EO9" i="3"/>
  <c r="EN9" i="3"/>
  <c r="EN63" i="3" s="1"/>
  <c r="DV9" i="3"/>
  <c r="DN9" i="3"/>
  <c r="DN63" i="3" s="1"/>
  <c r="DM9" i="3"/>
  <c r="DK9" i="3"/>
  <c r="DK63" i="3" s="1"/>
  <c r="DJ9" i="3"/>
  <c r="DJ63" i="3" s="1"/>
  <c r="DI9" i="3"/>
  <c r="DI63" i="3" s="1"/>
  <c r="DH9" i="3"/>
  <c r="DH63" i="3" s="1"/>
  <c r="DG9" i="3"/>
  <c r="DG63" i="3" s="1"/>
  <c r="DF9" i="3"/>
  <c r="DF63" i="3" s="1"/>
  <c r="DE9" i="3"/>
  <c r="DE63" i="3" s="1"/>
  <c r="DD9" i="3"/>
  <c r="DD63" i="3" s="1"/>
  <c r="DB9" i="3"/>
  <c r="DB63" i="3" s="1"/>
  <c r="DA9" i="3"/>
  <c r="CY9" i="3"/>
  <c r="CY63" i="3" s="1"/>
  <c r="CX9" i="3"/>
  <c r="CX63" i="3" s="1"/>
  <c r="CW9" i="3"/>
  <c r="CW63" i="3" s="1"/>
  <c r="CV9" i="3"/>
  <c r="CV63" i="3" s="1"/>
  <c r="CU9" i="3"/>
  <c r="CU63" i="3" s="1"/>
  <c r="CT9" i="3"/>
  <c r="CT63" i="3" s="1"/>
  <c r="CS9" i="3"/>
  <c r="CR9" i="3"/>
  <c r="CR63" i="3" s="1"/>
  <c r="CP9" i="3"/>
  <c r="CP63" i="3" s="1"/>
  <c r="DQ63" i="3" s="1"/>
  <c r="CO9" i="3"/>
  <c r="BO9" i="3"/>
  <c r="BO63" i="3" s="1"/>
  <c r="BN9" i="3"/>
  <c r="BN63" i="3" s="1"/>
  <c r="BM9" i="3"/>
  <c r="BM63" i="3" s="1"/>
  <c r="BL9" i="3"/>
  <c r="BL63" i="3" s="1"/>
  <c r="BK9" i="3"/>
  <c r="BK63" i="3" s="1"/>
  <c r="BJ9" i="3"/>
  <c r="BJ63" i="3" s="1"/>
  <c r="BI9" i="3"/>
  <c r="BI63" i="3" s="1"/>
  <c r="BH9" i="3"/>
  <c r="BH63" i="3" s="1"/>
  <c r="BF9" i="3"/>
  <c r="BF63" i="3" s="1"/>
  <c r="BE9" i="3"/>
  <c r="BC9" i="3"/>
  <c r="BC63" i="3" s="1"/>
  <c r="BB9" i="3"/>
  <c r="BB63" i="3" s="1"/>
  <c r="BA9" i="3"/>
  <c r="BA63" i="3" s="1"/>
  <c r="AZ9" i="3"/>
  <c r="AZ63" i="3" s="1"/>
  <c r="AY9" i="3"/>
  <c r="AY63" i="3" s="1"/>
  <c r="AX9" i="3"/>
  <c r="AX63" i="3" s="1"/>
  <c r="AW9" i="3"/>
  <c r="AV9" i="3"/>
  <c r="AV63" i="3" s="1"/>
  <c r="AT9" i="3"/>
  <c r="AT63" i="3" s="1"/>
  <c r="BU63" i="3" s="1"/>
  <c r="AS9" i="3"/>
  <c r="AQ9" i="3"/>
  <c r="AQ63" i="3" s="1"/>
  <c r="AP9" i="3"/>
  <c r="AP63" i="3" s="1"/>
  <c r="BQ63" i="3" s="1"/>
  <c r="AO9" i="3"/>
  <c r="AO63" i="3" s="1"/>
  <c r="AG9" i="3"/>
  <c r="AB9" i="3"/>
  <c r="AB63" i="3" s="1"/>
  <c r="AA9" i="3"/>
  <c r="AA63" i="3" s="1"/>
  <c r="Z9" i="3"/>
  <c r="Z63" i="3" s="1"/>
  <c r="Y9" i="3"/>
  <c r="Y63" i="3" s="1"/>
  <c r="X9" i="3"/>
  <c r="X63" i="3" s="1"/>
  <c r="V9" i="3"/>
  <c r="V63" i="3" s="1"/>
  <c r="U9" i="3"/>
  <c r="S9" i="3"/>
  <c r="S63" i="3" s="1"/>
  <c r="R9" i="3"/>
  <c r="R63" i="3" s="1"/>
  <c r="Q9" i="3"/>
  <c r="Q63" i="3" s="1"/>
  <c r="P9" i="3"/>
  <c r="P63" i="3" s="1"/>
  <c r="O9" i="3"/>
  <c r="O63" i="3" s="1"/>
  <c r="N9" i="3"/>
  <c r="N63" i="3" s="1"/>
  <c r="M9" i="3"/>
  <c r="M63" i="3" s="1"/>
  <c r="L9" i="3"/>
  <c r="L63" i="3" s="1"/>
  <c r="J9" i="3"/>
  <c r="J63" i="3" s="1"/>
  <c r="AK63" i="3" s="1"/>
  <c r="I9" i="3"/>
  <c r="G9" i="3"/>
  <c r="G63" i="3" s="1"/>
  <c r="F9" i="3"/>
  <c r="F63" i="3" s="1"/>
  <c r="AG63" i="3" s="1"/>
  <c r="E9" i="3"/>
  <c r="E63" i="3" s="1"/>
  <c r="D9" i="3"/>
  <c r="D63" i="3" s="1"/>
  <c r="C9" i="3"/>
  <c r="C63" i="3" s="1"/>
  <c r="B9" i="3"/>
  <c r="B63" i="3" s="1"/>
  <c r="GH8" i="3"/>
  <c r="GB8" i="3"/>
  <c r="GA8" i="3"/>
  <c r="FV8" i="3"/>
  <c r="FU8" i="3"/>
  <c r="FR8" i="3"/>
  <c r="FK8" i="3"/>
  <c r="FJ8" i="3"/>
  <c r="FI8" i="3"/>
  <c r="FH8" i="3"/>
  <c r="FG8" i="3"/>
  <c r="FB8" i="3"/>
  <c r="FA8" i="3"/>
  <c r="EZ8" i="3"/>
  <c r="EY8" i="3"/>
  <c r="EX8" i="3"/>
  <c r="ES8" i="3"/>
  <c r="FT8" i="3" s="1"/>
  <c r="ER8" i="3"/>
  <c r="EP8" i="3" s="1"/>
  <c r="EQ8" i="3"/>
  <c r="EO8" i="3"/>
  <c r="FP8" i="3" s="1"/>
  <c r="EN8" i="3"/>
  <c r="EM8" i="3" s="1"/>
  <c r="DW8" i="3"/>
  <c r="DV8" i="3"/>
  <c r="DL8" i="3"/>
  <c r="DK8" i="3"/>
  <c r="DT8" i="3" s="1"/>
  <c r="DJ8" i="3"/>
  <c r="DH8" i="3"/>
  <c r="DC8" i="3"/>
  <c r="DB8" i="3"/>
  <c r="DA8" i="3"/>
  <c r="CZ8" i="3"/>
  <c r="CY8" i="3"/>
  <c r="CT8" i="3"/>
  <c r="DU8" i="3" s="1"/>
  <c r="CS8" i="3"/>
  <c r="CR8" i="3"/>
  <c r="DS8" i="3" s="1"/>
  <c r="CQ8" i="3"/>
  <c r="CP8" i="3"/>
  <c r="DQ8" i="3" s="1"/>
  <c r="BX8" i="3"/>
  <c r="BW8" i="3"/>
  <c r="BV8" i="3"/>
  <c r="BM8" i="3"/>
  <c r="BL8" i="3"/>
  <c r="BK8" i="3"/>
  <c r="BI8" i="3"/>
  <c r="BR8" i="3" s="1"/>
  <c r="BD8" i="3"/>
  <c r="BC8" i="3"/>
  <c r="BB8" i="3"/>
  <c r="BA8" i="3" s="1"/>
  <c r="AZ8" i="3"/>
  <c r="AU8" i="3"/>
  <c r="AT8" i="3"/>
  <c r="AS8" i="3"/>
  <c r="AR8" i="3" s="1"/>
  <c r="AQ8" i="3"/>
  <c r="AK8" i="3"/>
  <c r="CJ8" i="3" s="1"/>
  <c r="EI8" i="3" s="1"/>
  <c r="AJ8" i="3"/>
  <c r="CI8" i="3" s="1"/>
  <c r="EH8" i="3" s="1"/>
  <c r="GG8" i="3" s="1"/>
  <c r="Z8" i="3"/>
  <c r="Y8" i="3"/>
  <c r="X8" i="3"/>
  <c r="W8" i="3"/>
  <c r="V8" i="3"/>
  <c r="Q8" i="3"/>
  <c r="P8" i="3"/>
  <c r="O8" i="3"/>
  <c r="M8" i="3"/>
  <c r="H8" i="3"/>
  <c r="G8" i="3"/>
  <c r="F8" i="3"/>
  <c r="E8" i="3" s="1"/>
  <c r="D8" i="3"/>
  <c r="FT88" i="2"/>
  <c r="FQ88" i="2"/>
  <c r="FH88" i="2"/>
  <c r="EY88" i="2"/>
  <c r="EP88" i="2"/>
  <c r="EM88" i="2"/>
  <c r="DU88" i="2"/>
  <c r="DI88" i="2"/>
  <c r="DI85" i="2" s="1"/>
  <c r="CZ88" i="2"/>
  <c r="CW88" i="2"/>
  <c r="CQ88" i="2"/>
  <c r="CN88" i="2"/>
  <c r="BV88" i="2"/>
  <c r="BJ88" i="2"/>
  <c r="BA88" i="2"/>
  <c r="AR88" i="2"/>
  <c r="AI88" i="2"/>
  <c r="CH88" i="2" s="1"/>
  <c r="EG88" i="2" s="1"/>
  <c r="GF88" i="2" s="1"/>
  <c r="W88" i="2"/>
  <c r="N88" i="2"/>
  <c r="E88" i="2"/>
  <c r="B88" i="2"/>
  <c r="FT87" i="2"/>
  <c r="FH87" i="2"/>
  <c r="EY87" i="2"/>
  <c r="FQ87" i="2" s="1"/>
  <c r="EP87" i="2"/>
  <c r="EM87" i="2"/>
  <c r="DU87" i="2"/>
  <c r="DI87" i="2"/>
  <c r="CZ87" i="2"/>
  <c r="CQ87" i="2"/>
  <c r="DR87" i="2" s="1"/>
  <c r="CN87" i="2"/>
  <c r="BV87" i="2"/>
  <c r="BS87" i="2"/>
  <c r="BJ87" i="2"/>
  <c r="BA87" i="2"/>
  <c r="AR87" i="2"/>
  <c r="AI87" i="2"/>
  <c r="CH87" i="2" s="1"/>
  <c r="EG87" i="2" s="1"/>
  <c r="GF87" i="2" s="1"/>
  <c r="W87" i="2"/>
  <c r="N87" i="2"/>
  <c r="E87" i="2"/>
  <c r="AF87" i="2" s="1"/>
  <c r="CE87" i="2" s="1"/>
  <c r="B87" i="2"/>
  <c r="FT86" i="2"/>
  <c r="FQ86" i="2"/>
  <c r="FH86" i="2"/>
  <c r="EY86" i="2"/>
  <c r="EV86" i="2"/>
  <c r="FE86" i="2" s="1"/>
  <c r="EP86" i="2"/>
  <c r="EM86" i="2"/>
  <c r="DU86" i="2"/>
  <c r="DI86" i="2"/>
  <c r="CZ86" i="2"/>
  <c r="CQ86" i="2"/>
  <c r="CN86" i="2"/>
  <c r="BV86" i="2"/>
  <c r="BS86" i="2"/>
  <c r="BJ86" i="2"/>
  <c r="BA86" i="2"/>
  <c r="AR86" i="2"/>
  <c r="AI86" i="2"/>
  <c r="CH86" i="2" s="1"/>
  <c r="W86" i="2"/>
  <c r="N86" i="2"/>
  <c r="E86" i="2"/>
  <c r="AF86" i="2" s="1"/>
  <c r="B86" i="2"/>
  <c r="FT85" i="2"/>
  <c r="FK85" i="2"/>
  <c r="FH85" i="2"/>
  <c r="FB85" i="2"/>
  <c r="ES85" i="2"/>
  <c r="EP85" i="2"/>
  <c r="EM85" i="2"/>
  <c r="DU85" i="2"/>
  <c r="DL85" i="2"/>
  <c r="DC85" i="2"/>
  <c r="CZ85" i="2"/>
  <c r="CT85" i="2"/>
  <c r="CN85" i="2"/>
  <c r="BV85" i="2"/>
  <c r="BM85" i="2"/>
  <c r="BJ85" i="2"/>
  <c r="BD85" i="2"/>
  <c r="AU85" i="2"/>
  <c r="AR85" i="2"/>
  <c r="AI85" i="2"/>
  <c r="Z85" i="2"/>
  <c r="Q85" i="2"/>
  <c r="N85" i="2"/>
  <c r="H85" i="2"/>
  <c r="E85" i="2"/>
  <c r="B85" i="2"/>
  <c r="FV80" i="2"/>
  <c r="FU80" i="2"/>
  <c r="FS80" i="2"/>
  <c r="FR80" i="2"/>
  <c r="FQ80" i="2"/>
  <c r="FK80" i="2"/>
  <c r="FH80" i="2"/>
  <c r="FB80" i="2"/>
  <c r="FT80" i="2" s="1"/>
  <c r="EY80" i="2"/>
  <c r="ES80" i="2"/>
  <c r="EP80" i="2"/>
  <c r="DW80" i="2"/>
  <c r="DV80" i="2"/>
  <c r="DT80" i="2"/>
  <c r="DS80" i="2"/>
  <c r="DL80" i="2"/>
  <c r="DI80" i="2"/>
  <c r="DC80" i="2"/>
  <c r="CZ80" i="2"/>
  <c r="CT80" i="2"/>
  <c r="DU80" i="2" s="1"/>
  <c r="CQ80" i="2"/>
  <c r="CG80" i="2"/>
  <c r="BX80" i="2"/>
  <c r="BW80" i="2"/>
  <c r="BU80" i="2"/>
  <c r="BT80" i="2"/>
  <c r="BM80" i="2"/>
  <c r="BJ80" i="2"/>
  <c r="BD80" i="2"/>
  <c r="BA80" i="2"/>
  <c r="AU80" i="2"/>
  <c r="BV80" i="2" s="1"/>
  <c r="AR80" i="2"/>
  <c r="AK80" i="2"/>
  <c r="CJ80" i="2" s="1"/>
  <c r="EI80" i="2" s="1"/>
  <c r="GH80" i="2" s="1"/>
  <c r="AJ80" i="2"/>
  <c r="CI80" i="2" s="1"/>
  <c r="EH80" i="2" s="1"/>
  <c r="GG80" i="2" s="1"/>
  <c r="AH80" i="2"/>
  <c r="AG80" i="2"/>
  <c r="Z80" i="2"/>
  <c r="W80" i="2"/>
  <c r="Q80" i="2"/>
  <c r="N80" i="2"/>
  <c r="M80" i="2"/>
  <c r="L80" i="2"/>
  <c r="H80" i="2"/>
  <c r="E80" i="2"/>
  <c r="AF80" i="2" s="1"/>
  <c r="B80" i="2"/>
  <c r="FV79" i="2"/>
  <c r="FU79" i="2"/>
  <c r="FS79" i="2"/>
  <c r="FR79" i="2"/>
  <c r="FK79" i="2"/>
  <c r="FH79" i="2"/>
  <c r="FB79" i="2"/>
  <c r="EY79" i="2"/>
  <c r="ES79" i="2"/>
  <c r="FT79" i="2" s="1"/>
  <c r="EP79" i="2"/>
  <c r="FQ79" i="2" s="1"/>
  <c r="DW79" i="2"/>
  <c r="DV79" i="2"/>
  <c r="DT79" i="2"/>
  <c r="DS79" i="2"/>
  <c r="DL79" i="2"/>
  <c r="DI79" i="2"/>
  <c r="DC79" i="2"/>
  <c r="CZ79" i="2"/>
  <c r="CT79" i="2"/>
  <c r="DU79" i="2" s="1"/>
  <c r="CQ79" i="2"/>
  <c r="DR79" i="2" s="1"/>
  <c r="BX79" i="2"/>
  <c r="CJ79" i="2" s="1"/>
  <c r="EI79" i="2" s="1"/>
  <c r="GH79" i="2" s="1"/>
  <c r="BW79" i="2"/>
  <c r="CI79" i="2" s="1"/>
  <c r="EH79" i="2" s="1"/>
  <c r="GG79" i="2" s="1"/>
  <c r="BU79" i="2"/>
  <c r="BT79" i="2"/>
  <c r="BS79" i="2"/>
  <c r="BM79" i="2"/>
  <c r="BJ79" i="2"/>
  <c r="BD79" i="2"/>
  <c r="BA79" i="2"/>
  <c r="AU79" i="2"/>
  <c r="AR79" i="2"/>
  <c r="AQ79" i="2"/>
  <c r="AK79" i="2"/>
  <c r="AJ79" i="2"/>
  <c r="AI79" i="2"/>
  <c r="AH79" i="2"/>
  <c r="CG79" i="2" s="1"/>
  <c r="AG79" i="2"/>
  <c r="Z79" i="2"/>
  <c r="W79" i="2"/>
  <c r="AF79" i="2" s="1"/>
  <c r="Q79" i="2"/>
  <c r="N79" i="2"/>
  <c r="H79" i="2"/>
  <c r="E79" i="2"/>
  <c r="D79" i="2"/>
  <c r="M79" i="2" s="1"/>
  <c r="V79" i="2" s="1"/>
  <c r="C79" i="2"/>
  <c r="FV75" i="2"/>
  <c r="FU75" i="2"/>
  <c r="FT75" i="2"/>
  <c r="FK75" i="2"/>
  <c r="FJ75" i="2"/>
  <c r="FI75" i="2"/>
  <c r="FF75" i="2"/>
  <c r="FB75" i="2"/>
  <c r="FA75" i="2"/>
  <c r="EZ75" i="2"/>
  <c r="EY75" i="2" s="1"/>
  <c r="EW75" i="2"/>
  <c r="ES75" i="2"/>
  <c r="ER75" i="2"/>
  <c r="EQ75" i="2"/>
  <c r="FR75" i="2" s="1"/>
  <c r="FX75" i="2" s="1"/>
  <c r="EP75" i="2"/>
  <c r="EO75" i="2"/>
  <c r="EX75" i="2" s="1"/>
  <c r="FG75" i="2" s="1"/>
  <c r="EN75" i="2"/>
  <c r="FO75" i="2" s="1"/>
  <c r="DW75" i="2"/>
  <c r="DV75" i="2"/>
  <c r="DL75" i="2"/>
  <c r="DK75" i="2"/>
  <c r="DI75" i="2" s="1"/>
  <c r="DJ75" i="2"/>
  <c r="DC75" i="2"/>
  <c r="DB75" i="2"/>
  <c r="DA75" i="2"/>
  <c r="CX75" i="2"/>
  <c r="CT75" i="2"/>
  <c r="DU75" i="2" s="1"/>
  <c r="CS75" i="2"/>
  <c r="DT75" i="2" s="1"/>
  <c r="CR75" i="2"/>
  <c r="CP75" i="2"/>
  <c r="CO75" i="2"/>
  <c r="CN75" i="2"/>
  <c r="BX75" i="2"/>
  <c r="CJ75" i="2" s="1"/>
  <c r="EI75" i="2" s="1"/>
  <c r="GH75" i="2" s="1"/>
  <c r="BW75" i="2"/>
  <c r="BT75" i="2"/>
  <c r="BM75" i="2"/>
  <c r="BL75" i="2"/>
  <c r="BK75" i="2"/>
  <c r="BJ75" i="2"/>
  <c r="BD75" i="2"/>
  <c r="BC75" i="2"/>
  <c r="BA75" i="2" s="1"/>
  <c r="BB75" i="2"/>
  <c r="AZ75" i="2"/>
  <c r="BI75" i="2" s="1"/>
  <c r="AU75" i="2"/>
  <c r="BV75" i="2" s="1"/>
  <c r="AT75" i="2"/>
  <c r="BU75" i="2" s="1"/>
  <c r="AS75" i="2"/>
  <c r="AR75" i="2" s="1"/>
  <c r="BS75" i="2" s="1"/>
  <c r="AQ75" i="2"/>
  <c r="BR75" i="2" s="1"/>
  <c r="AP75" i="2"/>
  <c r="AK75" i="2"/>
  <c r="AJ75" i="2"/>
  <c r="CI75" i="2" s="1"/>
  <c r="EH75" i="2" s="1"/>
  <c r="GG75" i="2" s="1"/>
  <c r="AH75" i="2"/>
  <c r="Z75" i="2"/>
  <c r="Y75" i="2"/>
  <c r="X75" i="2"/>
  <c r="W75" i="2" s="1"/>
  <c r="Q75" i="2"/>
  <c r="P75" i="2"/>
  <c r="O75" i="2"/>
  <c r="N75" i="2"/>
  <c r="H75" i="2"/>
  <c r="AI75" i="2" s="1"/>
  <c r="CH75" i="2" s="1"/>
  <c r="EG75" i="2" s="1"/>
  <c r="GF75" i="2" s="1"/>
  <c r="G75" i="2"/>
  <c r="F75" i="2"/>
  <c r="AG75" i="2" s="1"/>
  <c r="D75" i="2"/>
  <c r="C75" i="2"/>
  <c r="L75" i="2" s="1"/>
  <c r="FV74" i="2"/>
  <c r="FU74" i="2"/>
  <c r="FK74" i="2"/>
  <c r="FJ74" i="2"/>
  <c r="FH74" i="2" s="1"/>
  <c r="FI74" i="2"/>
  <c r="FB74" i="2"/>
  <c r="FA74" i="2"/>
  <c r="EZ74" i="2"/>
  <c r="EY74" i="2" s="1"/>
  <c r="EW74" i="2"/>
  <c r="ES74" i="2"/>
  <c r="FT74" i="2" s="1"/>
  <c r="ER74" i="2"/>
  <c r="FS74" i="2" s="1"/>
  <c r="EQ74" i="2"/>
  <c r="EO74" i="2"/>
  <c r="EN74" i="2"/>
  <c r="EM74" i="2"/>
  <c r="DW74" i="2"/>
  <c r="DV74" i="2"/>
  <c r="DS74" i="2"/>
  <c r="DL74" i="2"/>
  <c r="DK74" i="2"/>
  <c r="DJ74" i="2"/>
  <c r="DI74" i="2"/>
  <c r="DC74" i="2"/>
  <c r="DB74" i="2"/>
  <c r="DA74" i="2"/>
  <c r="CZ74" i="2" s="1"/>
  <c r="CY74" i="2"/>
  <c r="DH74" i="2" s="1"/>
  <c r="CT74" i="2"/>
  <c r="DU74" i="2" s="1"/>
  <c r="CS74" i="2"/>
  <c r="DT74" i="2" s="1"/>
  <c r="CR74" i="2"/>
  <c r="CQ74" i="2" s="1"/>
  <c r="CP74" i="2"/>
  <c r="DQ74" i="2" s="1"/>
  <c r="CO74" i="2"/>
  <c r="BX74" i="2"/>
  <c r="BW74" i="2"/>
  <c r="BU74" i="2"/>
  <c r="BM74" i="2"/>
  <c r="BL74" i="2"/>
  <c r="BK74" i="2"/>
  <c r="BJ74" i="2" s="1"/>
  <c r="BD74" i="2"/>
  <c r="BC74" i="2"/>
  <c r="BB74" i="2"/>
  <c r="BA74" i="2"/>
  <c r="AU74" i="2"/>
  <c r="BV74" i="2" s="1"/>
  <c r="AT74" i="2"/>
  <c r="AR74" i="2" s="1"/>
  <c r="AS74" i="2"/>
  <c r="BT74" i="2" s="1"/>
  <c r="AQ74" i="2"/>
  <c r="AP74" i="2"/>
  <c r="AY74" i="2" s="1"/>
  <c r="AK74" i="2"/>
  <c r="CJ74" i="2" s="1"/>
  <c r="EI74" i="2" s="1"/>
  <c r="GH74" i="2" s="1"/>
  <c r="AJ74" i="2"/>
  <c r="CI74" i="2" s="1"/>
  <c r="EH74" i="2" s="1"/>
  <c r="GG74" i="2" s="1"/>
  <c r="AI74" i="2"/>
  <c r="CH74" i="2" s="1"/>
  <c r="EG74" i="2" s="1"/>
  <c r="Z74" i="2"/>
  <c r="Y74" i="2"/>
  <c r="AH74" i="2" s="1"/>
  <c r="CG74" i="2" s="1"/>
  <c r="X74" i="2"/>
  <c r="W74" i="2" s="1"/>
  <c r="Q74" i="2"/>
  <c r="P74" i="2"/>
  <c r="O74" i="2"/>
  <c r="N74" i="2" s="1"/>
  <c r="H74" i="2"/>
  <c r="G74" i="2"/>
  <c r="F74" i="2"/>
  <c r="AG74" i="2" s="1"/>
  <c r="E74" i="2"/>
  <c r="D74" i="2"/>
  <c r="M74" i="2" s="1"/>
  <c r="C74" i="2"/>
  <c r="L74" i="2" s="1"/>
  <c r="U74" i="2" s="1"/>
  <c r="FV73" i="2"/>
  <c r="FU73" i="2"/>
  <c r="FR73" i="2"/>
  <c r="FK73" i="2"/>
  <c r="FJ73" i="2"/>
  <c r="FI73" i="2"/>
  <c r="FH73" i="2"/>
  <c r="FB73" i="2"/>
  <c r="FA73" i="2"/>
  <c r="EZ73" i="2"/>
  <c r="EY73" i="2" s="1"/>
  <c r="EX73" i="2"/>
  <c r="FG73" i="2" s="1"/>
  <c r="ES73" i="2"/>
  <c r="FT73" i="2" s="1"/>
  <c r="ER73" i="2"/>
  <c r="FS73" i="2" s="1"/>
  <c r="EQ73" i="2"/>
  <c r="EP73" i="2" s="1"/>
  <c r="FQ73" i="2" s="1"/>
  <c r="EO73" i="2"/>
  <c r="FP73" i="2" s="1"/>
  <c r="EN73" i="2"/>
  <c r="EF73" i="2"/>
  <c r="DW73" i="2"/>
  <c r="DV73" i="2"/>
  <c r="DT73" i="2"/>
  <c r="DL73" i="2"/>
  <c r="DK73" i="2"/>
  <c r="DJ73" i="2"/>
  <c r="DC73" i="2"/>
  <c r="DB73" i="2"/>
  <c r="DA73" i="2"/>
  <c r="CZ73" i="2"/>
  <c r="CT73" i="2"/>
  <c r="DU73" i="2" s="1"/>
  <c r="CS73" i="2"/>
  <c r="CQ73" i="2" s="1"/>
  <c r="CR73" i="2"/>
  <c r="CP73" i="2"/>
  <c r="CO73" i="2"/>
  <c r="CX73" i="2" s="1"/>
  <c r="BX73" i="2"/>
  <c r="BW73" i="2"/>
  <c r="BV73" i="2"/>
  <c r="BM73" i="2"/>
  <c r="BL73" i="2"/>
  <c r="BU73" i="2" s="1"/>
  <c r="BK73" i="2"/>
  <c r="BJ73" i="2" s="1"/>
  <c r="BD73" i="2"/>
  <c r="BC73" i="2"/>
  <c r="BB73" i="2"/>
  <c r="BA73" i="2" s="1"/>
  <c r="AU73" i="2"/>
  <c r="AT73" i="2"/>
  <c r="AS73" i="2"/>
  <c r="BT73" i="2" s="1"/>
  <c r="AR73" i="2"/>
  <c r="AQ73" i="2"/>
  <c r="AZ73" i="2" s="1"/>
  <c r="AP73" i="2"/>
  <c r="AY73" i="2" s="1"/>
  <c r="BH73" i="2" s="1"/>
  <c r="AK73" i="2"/>
  <c r="CJ73" i="2" s="1"/>
  <c r="EI73" i="2" s="1"/>
  <c r="GH73" i="2" s="1"/>
  <c r="AJ73" i="2"/>
  <c r="CI73" i="2" s="1"/>
  <c r="EH73" i="2" s="1"/>
  <c r="GG73" i="2" s="1"/>
  <c r="Z73" i="2"/>
  <c r="AI73" i="2" s="1"/>
  <c r="CH73" i="2" s="1"/>
  <c r="EG73" i="2" s="1"/>
  <c r="GF73" i="2" s="1"/>
  <c r="Y73" i="2"/>
  <c r="W73" i="2" s="1"/>
  <c r="X73" i="2"/>
  <c r="Q73" i="2"/>
  <c r="P73" i="2"/>
  <c r="O73" i="2"/>
  <c r="N73" i="2" s="1"/>
  <c r="L73" i="2"/>
  <c r="H73" i="2"/>
  <c r="G73" i="2"/>
  <c r="AH73" i="2" s="1"/>
  <c r="CG73" i="2" s="1"/>
  <c r="F73" i="2"/>
  <c r="D73" i="2"/>
  <c r="M73" i="2" s="1"/>
  <c r="C73" i="2"/>
  <c r="B73" i="2"/>
  <c r="FV72" i="2"/>
  <c r="FU72" i="2"/>
  <c r="FK72" i="2"/>
  <c r="FJ72" i="2"/>
  <c r="FI72" i="2"/>
  <c r="FB72" i="2"/>
  <c r="FA72" i="2"/>
  <c r="EZ72" i="2"/>
  <c r="EY72" i="2"/>
  <c r="ES72" i="2"/>
  <c r="ER72" i="2"/>
  <c r="FS72" i="2" s="1"/>
  <c r="EQ72" i="2"/>
  <c r="EP72" i="2"/>
  <c r="EO72" i="2"/>
  <c r="EN72" i="2"/>
  <c r="EW72" i="2" s="1"/>
  <c r="DW72" i="2"/>
  <c r="DV72" i="2"/>
  <c r="DU72" i="2"/>
  <c r="DL72" i="2"/>
  <c r="DK72" i="2"/>
  <c r="DI72" i="2" s="1"/>
  <c r="DJ72" i="2"/>
  <c r="DG72" i="2"/>
  <c r="DC72" i="2"/>
  <c r="DB72" i="2"/>
  <c r="DA72" i="2"/>
  <c r="CZ72" i="2" s="1"/>
  <c r="CX72" i="2"/>
  <c r="CW72" i="2"/>
  <c r="CT72" i="2"/>
  <c r="CS72" i="2"/>
  <c r="DT72" i="2" s="1"/>
  <c r="CR72" i="2"/>
  <c r="CQ72" i="2"/>
  <c r="CP72" i="2"/>
  <c r="CY72" i="2" s="1"/>
  <c r="DH72" i="2" s="1"/>
  <c r="CO72" i="2"/>
  <c r="DP72" i="2" s="1"/>
  <c r="CN72" i="2"/>
  <c r="BX72" i="2"/>
  <c r="BW72" i="2"/>
  <c r="CI72" i="2" s="1"/>
  <c r="EH72" i="2" s="1"/>
  <c r="GG72" i="2" s="1"/>
  <c r="BM72" i="2"/>
  <c r="BL72" i="2"/>
  <c r="BK72" i="2"/>
  <c r="BJ72" i="2"/>
  <c r="BI72" i="2"/>
  <c r="BD72" i="2"/>
  <c r="BC72" i="2"/>
  <c r="BB72" i="2"/>
  <c r="BA72" i="2" s="1"/>
  <c r="AZ72" i="2"/>
  <c r="AY72" i="2"/>
  <c r="AU72" i="2"/>
  <c r="BV72" i="2" s="1"/>
  <c r="AT72" i="2"/>
  <c r="BU72" i="2" s="1"/>
  <c r="CA72" i="2" s="1"/>
  <c r="AS72" i="2"/>
  <c r="AQ72" i="2"/>
  <c r="BR72" i="2" s="1"/>
  <c r="AP72" i="2"/>
  <c r="AO72" i="2"/>
  <c r="AK72" i="2"/>
  <c r="CJ72" i="2" s="1"/>
  <c r="EI72" i="2" s="1"/>
  <c r="GH72" i="2" s="1"/>
  <c r="AJ72" i="2"/>
  <c r="AB72" i="2"/>
  <c r="Z72" i="2" s="1"/>
  <c r="Y72" i="2"/>
  <c r="X72" i="2"/>
  <c r="W72" i="2" s="1"/>
  <c r="S72" i="2"/>
  <c r="Q72" i="2" s="1"/>
  <c r="P72" i="2"/>
  <c r="O72" i="2"/>
  <c r="N72" i="2" s="1"/>
  <c r="L72" i="2"/>
  <c r="U72" i="2" s="1"/>
  <c r="H72" i="2"/>
  <c r="AI72" i="2" s="1"/>
  <c r="CH72" i="2" s="1"/>
  <c r="EG72" i="2" s="1"/>
  <c r="G72" i="2"/>
  <c r="AH72" i="2" s="1"/>
  <c r="F72" i="2"/>
  <c r="E72" i="2"/>
  <c r="AF72" i="2" s="1"/>
  <c r="D72" i="2"/>
  <c r="C72" i="2"/>
  <c r="B72" i="2"/>
  <c r="GH71" i="2"/>
  <c r="FV71" i="2"/>
  <c r="FU71" i="2"/>
  <c r="FR71" i="2"/>
  <c r="FK71" i="2"/>
  <c r="FJ71" i="2"/>
  <c r="FI71" i="2"/>
  <c r="FH71" i="2"/>
  <c r="FB71" i="2"/>
  <c r="FA71" i="2"/>
  <c r="EZ71" i="2"/>
  <c r="EY71" i="2"/>
  <c r="EX71" i="2"/>
  <c r="FG71" i="2" s="1"/>
  <c r="ES71" i="2"/>
  <c r="FT71" i="2" s="1"/>
  <c r="ER71" i="2"/>
  <c r="FS71" i="2" s="1"/>
  <c r="EQ71" i="2"/>
  <c r="EP71" i="2" s="1"/>
  <c r="FQ71" i="2" s="1"/>
  <c r="EO71" i="2"/>
  <c r="FP71" i="2" s="1"/>
  <c r="EN71" i="2"/>
  <c r="DW71" i="2"/>
  <c r="DV71" i="2"/>
  <c r="DT71" i="2"/>
  <c r="DL71" i="2"/>
  <c r="DK71" i="2"/>
  <c r="DJ71" i="2"/>
  <c r="DI71" i="2" s="1"/>
  <c r="DC71" i="2"/>
  <c r="DB71" i="2"/>
  <c r="DA71" i="2"/>
  <c r="CZ71" i="2"/>
  <c r="CT71" i="2"/>
  <c r="DU71" i="2" s="1"/>
  <c r="CS71" i="2"/>
  <c r="CR71" i="2"/>
  <c r="DS71" i="2" s="1"/>
  <c r="CQ71" i="2"/>
  <c r="DR71" i="2" s="1"/>
  <c r="CP71" i="2"/>
  <c r="CO71" i="2"/>
  <c r="CX71" i="2" s="1"/>
  <c r="BX71" i="2"/>
  <c r="BW71" i="2"/>
  <c r="BM71" i="2"/>
  <c r="BL71" i="2"/>
  <c r="BK71" i="2"/>
  <c r="BJ71" i="2"/>
  <c r="BI71" i="2"/>
  <c r="BD71" i="2"/>
  <c r="BC71" i="2"/>
  <c r="BB71" i="2"/>
  <c r="BA71" i="2" s="1"/>
  <c r="AZ71" i="2"/>
  <c r="AY71" i="2"/>
  <c r="AU71" i="2"/>
  <c r="BV71" i="2" s="1"/>
  <c r="AT71" i="2"/>
  <c r="BU71" i="2" s="1"/>
  <c r="AS71" i="2"/>
  <c r="AQ71" i="2"/>
  <c r="BR71" i="2" s="1"/>
  <c r="AP71" i="2"/>
  <c r="AO71" i="2"/>
  <c r="AK71" i="2"/>
  <c r="CJ71" i="2" s="1"/>
  <c r="EI71" i="2" s="1"/>
  <c r="AJ71" i="2"/>
  <c r="CI71" i="2" s="1"/>
  <c r="EH71" i="2" s="1"/>
  <c r="GG71" i="2" s="1"/>
  <c r="AG71" i="2"/>
  <c r="Z71" i="2"/>
  <c r="Y71" i="2"/>
  <c r="X71" i="2"/>
  <c r="W71" i="2"/>
  <c r="Q71" i="2"/>
  <c r="P71" i="2"/>
  <c r="O71" i="2"/>
  <c r="N71" i="2"/>
  <c r="M71" i="2"/>
  <c r="V71" i="2" s="1"/>
  <c r="H71" i="2"/>
  <c r="AI71" i="2" s="1"/>
  <c r="CH71" i="2" s="1"/>
  <c r="EG71" i="2" s="1"/>
  <c r="GF71" i="2" s="1"/>
  <c r="G71" i="2"/>
  <c r="AH71" i="2" s="1"/>
  <c r="F71" i="2"/>
  <c r="E71" i="2" s="1"/>
  <c r="AF71" i="2" s="1"/>
  <c r="D71" i="2"/>
  <c r="AE71" i="2" s="1"/>
  <c r="CD71" i="2" s="1"/>
  <c r="C71" i="2"/>
  <c r="FV70" i="2"/>
  <c r="FU70" i="2"/>
  <c r="FT70" i="2"/>
  <c r="FK70" i="2"/>
  <c r="FJ70" i="2"/>
  <c r="FI70" i="2"/>
  <c r="FF70" i="2"/>
  <c r="FB70" i="2"/>
  <c r="FA70" i="2"/>
  <c r="EZ70" i="2"/>
  <c r="EY70" i="2" s="1"/>
  <c r="EW70" i="2"/>
  <c r="ES70" i="2"/>
  <c r="ER70" i="2"/>
  <c r="EQ70" i="2"/>
  <c r="FR70" i="2" s="1"/>
  <c r="EP70" i="2"/>
  <c r="EO70" i="2"/>
  <c r="EX70" i="2" s="1"/>
  <c r="EN70" i="2"/>
  <c r="EM70" i="2"/>
  <c r="DW70" i="2"/>
  <c r="DV70" i="2"/>
  <c r="EH70" i="2" s="1"/>
  <c r="GG70" i="2" s="1"/>
  <c r="DL70" i="2"/>
  <c r="DK70" i="2"/>
  <c r="DJ70" i="2"/>
  <c r="DI70" i="2"/>
  <c r="DH70" i="2"/>
  <c r="DC70" i="2"/>
  <c r="DB70" i="2"/>
  <c r="DA70" i="2"/>
  <c r="CY70" i="2"/>
  <c r="CX70" i="2"/>
  <c r="CT70" i="2"/>
  <c r="CS70" i="2"/>
  <c r="CR70" i="2"/>
  <c r="CP70" i="2"/>
  <c r="CO70" i="2"/>
  <c r="CN70" i="2"/>
  <c r="CJ70" i="2"/>
  <c r="EI70" i="2" s="1"/>
  <c r="GH70" i="2" s="1"/>
  <c r="BX70" i="2"/>
  <c r="BW70" i="2"/>
  <c r="BU70" i="2"/>
  <c r="BM70" i="2"/>
  <c r="BL70" i="2"/>
  <c r="BK70" i="2"/>
  <c r="BJ70" i="2" s="1"/>
  <c r="BD70" i="2"/>
  <c r="BC70" i="2"/>
  <c r="BB70" i="2"/>
  <c r="BA70" i="2"/>
  <c r="AU70" i="2"/>
  <c r="BV70" i="2" s="1"/>
  <c r="AT70" i="2"/>
  <c r="AS70" i="2"/>
  <c r="BT70" i="2" s="1"/>
  <c r="AR70" i="2"/>
  <c r="BS70" i="2" s="1"/>
  <c r="AQ70" i="2"/>
  <c r="AP70" i="2"/>
  <c r="AY70" i="2" s="1"/>
  <c r="AK70" i="2"/>
  <c r="AJ70" i="2"/>
  <c r="CI70" i="2" s="1"/>
  <c r="AI70" i="2"/>
  <c r="CH70" i="2" s="1"/>
  <c r="AE70" i="2"/>
  <c r="Z70" i="2"/>
  <c r="Y70" i="2"/>
  <c r="W70" i="2" s="1"/>
  <c r="X70" i="2"/>
  <c r="V70" i="2"/>
  <c r="U70" i="2"/>
  <c r="T70" i="2" s="1"/>
  <c r="Q70" i="2"/>
  <c r="P70" i="2"/>
  <c r="O70" i="2"/>
  <c r="N70" i="2" s="1"/>
  <c r="M70" i="2"/>
  <c r="L70" i="2"/>
  <c r="K70" i="2"/>
  <c r="H70" i="2"/>
  <c r="G70" i="2"/>
  <c r="AH70" i="2" s="1"/>
  <c r="F70" i="2"/>
  <c r="AG70" i="2" s="1"/>
  <c r="CF70" i="2" s="1"/>
  <c r="E70" i="2"/>
  <c r="AF70" i="2" s="1"/>
  <c r="D70" i="2"/>
  <c r="C70" i="2"/>
  <c r="AD70" i="2" s="1"/>
  <c r="B70" i="2"/>
  <c r="FV69" i="2"/>
  <c r="FU69" i="2"/>
  <c r="FR69" i="2"/>
  <c r="FK69" i="2"/>
  <c r="FJ69" i="2"/>
  <c r="FI69" i="2"/>
  <c r="FH69" i="2"/>
  <c r="FB69" i="2"/>
  <c r="FA69" i="2"/>
  <c r="EZ69" i="2"/>
  <c r="EY69" i="2"/>
  <c r="EX69" i="2"/>
  <c r="FG69" i="2" s="1"/>
  <c r="ES69" i="2"/>
  <c r="ER69" i="2"/>
  <c r="EQ69" i="2"/>
  <c r="EO69" i="2"/>
  <c r="FP69" i="2" s="1"/>
  <c r="EN69" i="2"/>
  <c r="DW69" i="2"/>
  <c r="DV69" i="2"/>
  <c r="DT69" i="2"/>
  <c r="DL69" i="2"/>
  <c r="DK69" i="2"/>
  <c r="DJ69" i="2"/>
  <c r="DI69" i="2" s="1"/>
  <c r="DC69" i="2"/>
  <c r="DB69" i="2"/>
  <c r="DA69" i="2"/>
  <c r="CZ69" i="2"/>
  <c r="CT69" i="2"/>
  <c r="CS69" i="2"/>
  <c r="CR69" i="2"/>
  <c r="CQ69" i="2"/>
  <c r="CP69" i="2"/>
  <c r="CO69" i="2"/>
  <c r="CX69" i="2" s="1"/>
  <c r="BX69" i="2"/>
  <c r="BW69" i="2"/>
  <c r="BM69" i="2"/>
  <c r="BM66" i="2" s="1"/>
  <c r="BL69" i="2"/>
  <c r="BK69" i="2"/>
  <c r="BJ69" i="2"/>
  <c r="BI69" i="2"/>
  <c r="BD69" i="2"/>
  <c r="BC69" i="2"/>
  <c r="BA69" i="2" s="1"/>
  <c r="BB69" i="2"/>
  <c r="AZ69" i="2"/>
  <c r="AY69" i="2"/>
  <c r="AU69" i="2"/>
  <c r="AT69" i="2"/>
  <c r="AS69" i="2"/>
  <c r="AQ69" i="2"/>
  <c r="AP69" i="2"/>
  <c r="AO69" i="2"/>
  <c r="AK69" i="2"/>
  <c r="CJ69" i="2" s="1"/>
  <c r="EI69" i="2" s="1"/>
  <c r="GH69" i="2" s="1"/>
  <c r="AJ69" i="2"/>
  <c r="AG69" i="2"/>
  <c r="Z69" i="2"/>
  <c r="Y69" i="2"/>
  <c r="X69" i="2"/>
  <c r="W69" i="2"/>
  <c r="Q69" i="2"/>
  <c r="Q66" i="2" s="1"/>
  <c r="P69" i="2"/>
  <c r="O69" i="2"/>
  <c r="N69" i="2"/>
  <c r="M69" i="2"/>
  <c r="V69" i="2" s="1"/>
  <c r="H69" i="2"/>
  <c r="G69" i="2"/>
  <c r="AH69" i="2" s="1"/>
  <c r="F69" i="2"/>
  <c r="D69" i="2"/>
  <c r="AE69" i="2" s="1"/>
  <c r="C69" i="2"/>
  <c r="FV68" i="2"/>
  <c r="FU68" i="2"/>
  <c r="FT68" i="2"/>
  <c r="FK68" i="2"/>
  <c r="FJ68" i="2"/>
  <c r="FI68" i="2"/>
  <c r="FH68" i="2" s="1"/>
  <c r="FF68" i="2"/>
  <c r="FB68" i="2"/>
  <c r="FA68" i="2"/>
  <c r="EZ68" i="2"/>
  <c r="EY68" i="2" s="1"/>
  <c r="EW68" i="2"/>
  <c r="EV68" i="2"/>
  <c r="ES68" i="2"/>
  <c r="ER68" i="2"/>
  <c r="FS68" i="2" s="1"/>
  <c r="EQ68" i="2"/>
  <c r="EP68" i="2"/>
  <c r="EO68" i="2"/>
  <c r="EX68" i="2" s="1"/>
  <c r="FG68" i="2" s="1"/>
  <c r="EN68" i="2"/>
  <c r="FO68" i="2" s="1"/>
  <c r="EM68" i="2"/>
  <c r="DW68" i="2"/>
  <c r="DV68" i="2"/>
  <c r="DL68" i="2"/>
  <c r="DK68" i="2"/>
  <c r="DJ68" i="2"/>
  <c r="DI68" i="2"/>
  <c r="DH68" i="2"/>
  <c r="DC68" i="2"/>
  <c r="DB68" i="2"/>
  <c r="DA68" i="2"/>
  <c r="CZ68" i="2" s="1"/>
  <c r="CY68" i="2"/>
  <c r="CX68" i="2"/>
  <c r="CT68" i="2"/>
  <c r="DU68" i="2" s="1"/>
  <c r="CS68" i="2"/>
  <c r="DT68" i="2" s="1"/>
  <c r="CR68" i="2"/>
  <c r="CP68" i="2"/>
  <c r="DQ68" i="2" s="1"/>
  <c r="CO68" i="2"/>
  <c r="CN68" i="2"/>
  <c r="BX68" i="2"/>
  <c r="CJ68" i="2" s="1"/>
  <c r="EI68" i="2" s="1"/>
  <c r="GH68" i="2" s="1"/>
  <c r="BW68" i="2"/>
  <c r="BT68" i="2"/>
  <c r="BM68" i="2"/>
  <c r="BL68" i="2"/>
  <c r="BK68" i="2"/>
  <c r="BJ68" i="2"/>
  <c r="BD68" i="2"/>
  <c r="BD66" i="2" s="1"/>
  <c r="BC68" i="2"/>
  <c r="BB68" i="2"/>
  <c r="BA68" i="2"/>
  <c r="AZ68" i="2"/>
  <c r="BI68" i="2" s="1"/>
  <c r="AU68" i="2"/>
  <c r="AT68" i="2"/>
  <c r="BU68" i="2" s="1"/>
  <c r="CA68" i="2" s="1"/>
  <c r="AS68" i="2"/>
  <c r="AQ68" i="2"/>
  <c r="BR68" i="2" s="1"/>
  <c r="AP68" i="2"/>
  <c r="AK68" i="2"/>
  <c r="AJ68" i="2"/>
  <c r="CI68" i="2" s="1"/>
  <c r="EH68" i="2" s="1"/>
  <c r="GG68" i="2" s="1"/>
  <c r="AH68" i="2"/>
  <c r="Z68" i="2"/>
  <c r="Y68" i="2"/>
  <c r="X68" i="2"/>
  <c r="W68" i="2" s="1"/>
  <c r="Q68" i="2"/>
  <c r="P68" i="2"/>
  <c r="O68" i="2"/>
  <c r="N68" i="2"/>
  <c r="H68" i="2"/>
  <c r="G68" i="2"/>
  <c r="F68" i="2"/>
  <c r="AG68" i="2" s="1"/>
  <c r="E68" i="2"/>
  <c r="AF68" i="2" s="1"/>
  <c r="D68" i="2"/>
  <c r="C68" i="2"/>
  <c r="L68" i="2" s="1"/>
  <c r="GG67" i="2"/>
  <c r="FV67" i="2"/>
  <c r="FU67" i="2"/>
  <c r="FK67" i="2"/>
  <c r="FK66" i="2" s="1"/>
  <c r="FJ67" i="2"/>
  <c r="FI67" i="2"/>
  <c r="FH67" i="2"/>
  <c r="FG67" i="2"/>
  <c r="FB67" i="2"/>
  <c r="FA67" i="2"/>
  <c r="EY67" i="2" s="1"/>
  <c r="EZ67" i="2"/>
  <c r="EX67" i="2"/>
  <c r="EW67" i="2"/>
  <c r="ES67" i="2"/>
  <c r="ER67" i="2"/>
  <c r="EQ67" i="2"/>
  <c r="EO67" i="2"/>
  <c r="EN67" i="2"/>
  <c r="EM67" i="2"/>
  <c r="DW67" i="2"/>
  <c r="DV67" i="2"/>
  <c r="DS67" i="2"/>
  <c r="DL67" i="2"/>
  <c r="DK67" i="2"/>
  <c r="DJ67" i="2"/>
  <c r="DI67" i="2"/>
  <c r="DC67" i="2"/>
  <c r="DC66" i="2" s="1"/>
  <c r="DB67" i="2"/>
  <c r="DA67" i="2"/>
  <c r="CZ67" i="2"/>
  <c r="CY67" i="2"/>
  <c r="DH67" i="2" s="1"/>
  <c r="CT67" i="2"/>
  <c r="DU67" i="2" s="1"/>
  <c r="CS67" i="2"/>
  <c r="DT67" i="2" s="1"/>
  <c r="DZ67" i="2" s="1"/>
  <c r="CR67" i="2"/>
  <c r="CQ67" i="2" s="1"/>
  <c r="DR67" i="2" s="1"/>
  <c r="CP67" i="2"/>
  <c r="DQ67" i="2" s="1"/>
  <c r="CO67" i="2"/>
  <c r="BX67" i="2"/>
  <c r="BW67" i="2"/>
  <c r="BU67" i="2"/>
  <c r="BM67" i="2"/>
  <c r="BL67" i="2"/>
  <c r="BK67" i="2"/>
  <c r="BJ67" i="2" s="1"/>
  <c r="BD67" i="2"/>
  <c r="BC67" i="2"/>
  <c r="BB67" i="2"/>
  <c r="BA67" i="2"/>
  <c r="AU67" i="2"/>
  <c r="AT67" i="2"/>
  <c r="AS67" i="2"/>
  <c r="BT67" i="2" s="1"/>
  <c r="AR67" i="2"/>
  <c r="BS67" i="2" s="1"/>
  <c r="AQ67" i="2"/>
  <c r="AP67" i="2"/>
  <c r="AY67" i="2" s="1"/>
  <c r="AK67" i="2"/>
  <c r="CJ67" i="2" s="1"/>
  <c r="EI67" i="2" s="1"/>
  <c r="GH67" i="2" s="1"/>
  <c r="AJ67" i="2"/>
  <c r="CI67" i="2" s="1"/>
  <c r="EH67" i="2" s="1"/>
  <c r="AI67" i="2"/>
  <c r="Z67" i="2"/>
  <c r="Y67" i="2"/>
  <c r="W67" i="2" s="1"/>
  <c r="X67" i="2"/>
  <c r="U67" i="2"/>
  <c r="Q67" i="2"/>
  <c r="P67" i="2"/>
  <c r="O67" i="2"/>
  <c r="N67" i="2" s="1"/>
  <c r="L67" i="2"/>
  <c r="K67" i="2"/>
  <c r="H67" i="2"/>
  <c r="G67" i="2"/>
  <c r="AH67" i="2" s="1"/>
  <c r="F67" i="2"/>
  <c r="E67" i="2"/>
  <c r="D67" i="2"/>
  <c r="M67" i="2" s="1"/>
  <c r="V67" i="2" s="1"/>
  <c r="C67" i="2"/>
  <c r="AD67" i="2" s="1"/>
  <c r="B67" i="2"/>
  <c r="FV66" i="2"/>
  <c r="FR66" i="2"/>
  <c r="FM66" i="2"/>
  <c r="FL66" i="2"/>
  <c r="FJ66" i="2"/>
  <c r="FS66" i="2" s="1"/>
  <c r="FI66" i="2"/>
  <c r="FH66" i="2" s="1"/>
  <c r="FD66" i="2"/>
  <c r="FC66" i="2"/>
  <c r="FB66" i="2"/>
  <c r="FA66" i="2"/>
  <c r="EZ66" i="2"/>
  <c r="EY66" i="2"/>
  <c r="EX66" i="2"/>
  <c r="FG66" i="2" s="1"/>
  <c r="EU66" i="2"/>
  <c r="ET66" i="2"/>
  <c r="FU66" i="2" s="1"/>
  <c r="ER66" i="2"/>
  <c r="EQ66" i="2"/>
  <c r="EP66" i="2"/>
  <c r="EO66" i="2"/>
  <c r="FP66" i="2" s="1"/>
  <c r="EN66" i="2"/>
  <c r="EW66" i="2" s="1"/>
  <c r="FF66" i="2" s="1"/>
  <c r="FE66" i="2" s="1"/>
  <c r="EM66" i="2"/>
  <c r="DV66" i="2"/>
  <c r="DN66" i="2"/>
  <c r="DW66" i="2" s="1"/>
  <c r="DM66" i="2"/>
  <c r="DK66" i="2"/>
  <c r="DJ66" i="2"/>
  <c r="DE66" i="2"/>
  <c r="DD66" i="2"/>
  <c r="DB66" i="2"/>
  <c r="DA66" i="2"/>
  <c r="CX66" i="2"/>
  <c r="CV66" i="2"/>
  <c r="CU66" i="2"/>
  <c r="CS66" i="2"/>
  <c r="CR66" i="2"/>
  <c r="CQ66" i="2"/>
  <c r="CP66" i="2"/>
  <c r="CO66" i="2"/>
  <c r="BR66" i="2"/>
  <c r="BO66" i="2"/>
  <c r="BN66" i="2"/>
  <c r="BW66" i="2" s="1"/>
  <c r="BL66" i="2"/>
  <c r="BK66" i="2"/>
  <c r="BJ66" i="2"/>
  <c r="BF66" i="2"/>
  <c r="BE66" i="2"/>
  <c r="BC66" i="2"/>
  <c r="BB66" i="2"/>
  <c r="BA66" i="2" s="1"/>
  <c r="AW66" i="2"/>
  <c r="AV66" i="2"/>
  <c r="AT66" i="2"/>
  <c r="BU66" i="2" s="1"/>
  <c r="AS66" i="2"/>
  <c r="BT66" i="2" s="1"/>
  <c r="AQ66" i="2"/>
  <c r="AZ66" i="2" s="1"/>
  <c r="BI66" i="2" s="1"/>
  <c r="AP66" i="2"/>
  <c r="AH66" i="2"/>
  <c r="AB66" i="2"/>
  <c r="AA66" i="2"/>
  <c r="Z66" i="2"/>
  <c r="Y66" i="2"/>
  <c r="X66" i="2"/>
  <c r="W66" i="2"/>
  <c r="V66" i="2"/>
  <c r="S66" i="2"/>
  <c r="R66" i="2"/>
  <c r="P66" i="2"/>
  <c r="O66" i="2"/>
  <c r="N66" i="2"/>
  <c r="J66" i="2"/>
  <c r="AK66" i="2" s="1"/>
  <c r="I66" i="2"/>
  <c r="G66" i="2"/>
  <c r="F66" i="2"/>
  <c r="D66" i="2"/>
  <c r="M66" i="2" s="1"/>
  <c r="C66" i="2"/>
  <c r="L66" i="2" s="1"/>
  <c r="B66" i="2"/>
  <c r="FV65" i="2"/>
  <c r="FU65" i="2"/>
  <c r="FS65" i="2"/>
  <c r="FK65" i="2"/>
  <c r="FJ65" i="2"/>
  <c r="FI65" i="2"/>
  <c r="FH65" i="2" s="1"/>
  <c r="FB65" i="2"/>
  <c r="FA65" i="2"/>
  <c r="EZ65" i="2"/>
  <c r="EY65" i="2"/>
  <c r="ES65" i="2"/>
  <c r="FT65" i="2" s="1"/>
  <c r="ER65" i="2"/>
  <c r="EQ65" i="2"/>
  <c r="FR65" i="2" s="1"/>
  <c r="EP65" i="2"/>
  <c r="FQ65" i="2" s="1"/>
  <c r="EO65" i="2"/>
  <c r="EN65" i="2"/>
  <c r="EW65" i="2" s="1"/>
  <c r="DW65" i="2"/>
  <c r="DV65" i="2"/>
  <c r="DU65" i="2"/>
  <c r="DL65" i="2"/>
  <c r="DK65" i="2"/>
  <c r="DJ65" i="2"/>
  <c r="DG65" i="2"/>
  <c r="DC65" i="2"/>
  <c r="DB65" i="2"/>
  <c r="DA65" i="2"/>
  <c r="CZ65" i="2" s="1"/>
  <c r="CX65" i="2"/>
  <c r="CT65" i="2"/>
  <c r="CS65" i="2"/>
  <c r="CR65" i="2"/>
  <c r="DS65" i="2" s="1"/>
  <c r="CQ65" i="2"/>
  <c r="CP65" i="2"/>
  <c r="CY65" i="2" s="1"/>
  <c r="CO65" i="2"/>
  <c r="CN65" i="2"/>
  <c r="CI65" i="2"/>
  <c r="EH65" i="2" s="1"/>
  <c r="GG65" i="2" s="1"/>
  <c r="BX65" i="2"/>
  <c r="BW65" i="2"/>
  <c r="BM65" i="2"/>
  <c r="BL65" i="2"/>
  <c r="BK65" i="2"/>
  <c r="BJ65" i="2"/>
  <c r="BI65" i="2"/>
  <c r="BD65" i="2"/>
  <c r="BC65" i="2"/>
  <c r="BB65" i="2"/>
  <c r="AZ65" i="2"/>
  <c r="AY65" i="2"/>
  <c r="AU65" i="2"/>
  <c r="BV65" i="2" s="1"/>
  <c r="AT65" i="2"/>
  <c r="AS65" i="2"/>
  <c r="AQ65" i="2"/>
  <c r="AP65" i="2"/>
  <c r="AO65" i="2"/>
  <c r="AK65" i="2"/>
  <c r="CJ65" i="2" s="1"/>
  <c r="EI65" i="2" s="1"/>
  <c r="GH65" i="2" s="1"/>
  <c r="AJ65" i="2"/>
  <c r="AG65" i="2"/>
  <c r="Z65" i="2"/>
  <c r="Y65" i="2"/>
  <c r="X65" i="2"/>
  <c r="W65" i="2"/>
  <c r="Q65" i="2"/>
  <c r="P65" i="2"/>
  <c r="O65" i="2"/>
  <c r="N65" i="2"/>
  <c r="M65" i="2"/>
  <c r="V65" i="2" s="1"/>
  <c r="H65" i="2"/>
  <c r="G65" i="2"/>
  <c r="AH65" i="2" s="1"/>
  <c r="F65" i="2"/>
  <c r="D65" i="2"/>
  <c r="AE65" i="2" s="1"/>
  <c r="C65" i="2"/>
  <c r="FV64" i="2"/>
  <c r="FU64" i="2"/>
  <c r="FT64" i="2"/>
  <c r="FK64" i="2"/>
  <c r="FJ64" i="2"/>
  <c r="FI64" i="2"/>
  <c r="FH64" i="2" s="1"/>
  <c r="FF64" i="2"/>
  <c r="FB64" i="2"/>
  <c r="FA64" i="2"/>
  <c r="EZ64" i="2"/>
  <c r="EY64" i="2" s="1"/>
  <c r="EW64" i="2"/>
  <c r="EV64" i="2"/>
  <c r="ES64" i="2"/>
  <c r="ER64" i="2"/>
  <c r="FS64" i="2" s="1"/>
  <c r="EQ64" i="2"/>
  <c r="EP64" i="2"/>
  <c r="EO64" i="2"/>
  <c r="EX64" i="2" s="1"/>
  <c r="FG64" i="2" s="1"/>
  <c r="EN64" i="2"/>
  <c r="FO64" i="2" s="1"/>
  <c r="EM64" i="2"/>
  <c r="DW64" i="2"/>
  <c r="DV64" i="2"/>
  <c r="DL64" i="2"/>
  <c r="DK64" i="2"/>
  <c r="DJ64" i="2"/>
  <c r="DI64" i="2"/>
  <c r="DH64" i="2"/>
  <c r="DC64" i="2"/>
  <c r="DB64" i="2"/>
  <c r="DA64" i="2"/>
  <c r="CZ64" i="2" s="1"/>
  <c r="CY64" i="2"/>
  <c r="CX64" i="2"/>
  <c r="CT64" i="2"/>
  <c r="DU64" i="2" s="1"/>
  <c r="CS64" i="2"/>
  <c r="DT64" i="2" s="1"/>
  <c r="CR64" i="2"/>
  <c r="CP64" i="2"/>
  <c r="DQ64" i="2" s="1"/>
  <c r="CO64" i="2"/>
  <c r="CN64" i="2"/>
  <c r="BX64" i="2"/>
  <c r="CJ64" i="2" s="1"/>
  <c r="EI64" i="2" s="1"/>
  <c r="GH64" i="2" s="1"/>
  <c r="BW64" i="2"/>
  <c r="BT64" i="2"/>
  <c r="CF64" i="2" s="1"/>
  <c r="BM64" i="2"/>
  <c r="BL64" i="2"/>
  <c r="BK64" i="2"/>
  <c r="BJ64" i="2"/>
  <c r="BD64" i="2"/>
  <c r="BC64" i="2"/>
  <c r="BB64" i="2"/>
  <c r="BA64" i="2"/>
  <c r="AZ64" i="2"/>
  <c r="BI64" i="2" s="1"/>
  <c r="AU64" i="2"/>
  <c r="AT64" i="2"/>
  <c r="BU64" i="2" s="1"/>
  <c r="AS64" i="2"/>
  <c r="AQ64" i="2"/>
  <c r="BR64" i="2" s="1"/>
  <c r="AP64" i="2"/>
  <c r="AK64" i="2"/>
  <c r="AJ64" i="2"/>
  <c r="CI64" i="2" s="1"/>
  <c r="EH64" i="2" s="1"/>
  <c r="GG64" i="2" s="1"/>
  <c r="AH64" i="2"/>
  <c r="Z64" i="2"/>
  <c r="Y64" i="2"/>
  <c r="X64" i="2"/>
  <c r="W64" i="2" s="1"/>
  <c r="Q64" i="2"/>
  <c r="P64" i="2"/>
  <c r="O64" i="2"/>
  <c r="N64" i="2"/>
  <c r="H64" i="2"/>
  <c r="AI64" i="2" s="1"/>
  <c r="G64" i="2"/>
  <c r="F64" i="2"/>
  <c r="AG64" i="2" s="1"/>
  <c r="E64" i="2"/>
  <c r="AF64" i="2" s="1"/>
  <c r="D64" i="2"/>
  <c r="C64" i="2"/>
  <c r="L64" i="2" s="1"/>
  <c r="FV63" i="2"/>
  <c r="FU63" i="2"/>
  <c r="FK63" i="2"/>
  <c r="FJ63" i="2"/>
  <c r="FI63" i="2"/>
  <c r="FH63" i="2"/>
  <c r="FG63" i="2"/>
  <c r="FB63" i="2"/>
  <c r="FA63" i="2"/>
  <c r="EZ63" i="2"/>
  <c r="EY63" i="2" s="1"/>
  <c r="EX63" i="2"/>
  <c r="EW63" i="2"/>
  <c r="ES63" i="2"/>
  <c r="FT63" i="2" s="1"/>
  <c r="ER63" i="2"/>
  <c r="FS63" i="2" s="1"/>
  <c r="FY63" i="2" s="1"/>
  <c r="EQ63" i="2"/>
  <c r="EO63" i="2"/>
  <c r="FP63" i="2" s="1"/>
  <c r="EN63" i="2"/>
  <c r="EM63" i="2"/>
  <c r="DW63" i="2"/>
  <c r="DV63" i="2"/>
  <c r="DS63" i="2"/>
  <c r="DL63" i="2"/>
  <c r="DK63" i="2"/>
  <c r="DJ63" i="2"/>
  <c r="DI63" i="2"/>
  <c r="DC63" i="2"/>
  <c r="DB63" i="2"/>
  <c r="DA63" i="2"/>
  <c r="CZ63" i="2"/>
  <c r="CY63" i="2"/>
  <c r="DH63" i="2" s="1"/>
  <c r="CT63" i="2"/>
  <c r="CS63" i="2"/>
  <c r="DT63" i="2" s="1"/>
  <c r="CR63" i="2"/>
  <c r="CP63" i="2"/>
  <c r="DQ63" i="2" s="1"/>
  <c r="CO63" i="2"/>
  <c r="BX63" i="2"/>
  <c r="BW63" i="2"/>
  <c r="BU63" i="2"/>
  <c r="BM63" i="2"/>
  <c r="BL63" i="2"/>
  <c r="BK63" i="2"/>
  <c r="BJ63" i="2" s="1"/>
  <c r="BD63" i="2"/>
  <c r="BC63" i="2"/>
  <c r="BB63" i="2"/>
  <c r="BA63" i="2"/>
  <c r="AU63" i="2"/>
  <c r="BV63" i="2" s="1"/>
  <c r="AT63" i="2"/>
  <c r="AS63" i="2"/>
  <c r="BT63" i="2" s="1"/>
  <c r="AR63" i="2"/>
  <c r="AQ63" i="2"/>
  <c r="AP63" i="2"/>
  <c r="AY63" i="2" s="1"/>
  <c r="AK63" i="2"/>
  <c r="CJ63" i="2" s="1"/>
  <c r="EI63" i="2" s="1"/>
  <c r="GH63" i="2" s="1"/>
  <c r="AJ63" i="2"/>
  <c r="CI63" i="2" s="1"/>
  <c r="EH63" i="2" s="1"/>
  <c r="GG63" i="2" s="1"/>
  <c r="AI63" i="2"/>
  <c r="AE63" i="2"/>
  <c r="Z63" i="2"/>
  <c r="Y63" i="2"/>
  <c r="W63" i="2" s="1"/>
  <c r="X63" i="2"/>
  <c r="Q63" i="2"/>
  <c r="P63" i="2"/>
  <c r="O63" i="2"/>
  <c r="N63" i="2" s="1"/>
  <c r="L63" i="2"/>
  <c r="U63" i="2" s="1"/>
  <c r="T63" i="2" s="1"/>
  <c r="H63" i="2"/>
  <c r="G63" i="2"/>
  <c r="F63" i="2"/>
  <c r="AG63" i="2" s="1"/>
  <c r="CF63" i="2" s="1"/>
  <c r="D63" i="2"/>
  <c r="M63" i="2" s="1"/>
  <c r="V63" i="2" s="1"/>
  <c r="C63" i="2"/>
  <c r="B63" i="2"/>
  <c r="FV62" i="2"/>
  <c r="FU62" i="2"/>
  <c r="FR62" i="2"/>
  <c r="FK62" i="2"/>
  <c r="FJ62" i="2"/>
  <c r="FI62" i="2"/>
  <c r="FH62" i="2"/>
  <c r="FB62" i="2"/>
  <c r="FA62" i="2"/>
  <c r="EZ62" i="2"/>
  <c r="EY62" i="2"/>
  <c r="EX62" i="2"/>
  <c r="FG62" i="2" s="1"/>
  <c r="ES62" i="2"/>
  <c r="ER62" i="2"/>
  <c r="FS62" i="2" s="1"/>
  <c r="EQ62" i="2"/>
  <c r="EP62" i="2"/>
  <c r="FQ62" i="2" s="1"/>
  <c r="EO62" i="2"/>
  <c r="EN62" i="2"/>
  <c r="EW62" i="2" s="1"/>
  <c r="DW62" i="2"/>
  <c r="DV62" i="2"/>
  <c r="DL62" i="2"/>
  <c r="DK62" i="2"/>
  <c r="DJ62" i="2"/>
  <c r="DI62" i="2" s="1"/>
  <c r="DC62" i="2"/>
  <c r="DB62" i="2"/>
  <c r="DT62" i="2" s="1"/>
  <c r="DA62" i="2"/>
  <c r="CX62" i="2"/>
  <c r="CT62" i="2"/>
  <c r="DU62" i="2" s="1"/>
  <c r="CS62" i="2"/>
  <c r="CR62" i="2"/>
  <c r="DS62" i="2" s="1"/>
  <c r="CP62" i="2"/>
  <c r="CY62" i="2" s="1"/>
  <c r="DH62" i="2" s="1"/>
  <c r="CO62" i="2"/>
  <c r="CN62" i="2"/>
  <c r="BX62" i="2"/>
  <c r="CJ62" i="2" s="1"/>
  <c r="EI62" i="2" s="1"/>
  <c r="GH62" i="2" s="1"/>
  <c r="BW62" i="2"/>
  <c r="BT62" i="2"/>
  <c r="BM62" i="2"/>
  <c r="BL62" i="2"/>
  <c r="BK62" i="2"/>
  <c r="BJ62" i="2"/>
  <c r="BD62" i="2"/>
  <c r="BV62" i="2" s="1"/>
  <c r="BC62" i="2"/>
  <c r="BB62" i="2"/>
  <c r="BA62" i="2" s="1"/>
  <c r="AZ62" i="2"/>
  <c r="AU62" i="2"/>
  <c r="AT62" i="2"/>
  <c r="AR62" i="2" s="1"/>
  <c r="BS62" i="2" s="1"/>
  <c r="AS62" i="2"/>
  <c r="AQ62" i="2"/>
  <c r="AP62" i="2"/>
  <c r="AK62" i="2"/>
  <c r="AJ62" i="2"/>
  <c r="CI62" i="2" s="1"/>
  <c r="EH62" i="2" s="1"/>
  <c r="GG62" i="2" s="1"/>
  <c r="AH62" i="2"/>
  <c r="Z62" i="2"/>
  <c r="Y62" i="2"/>
  <c r="X62" i="2"/>
  <c r="W62" i="2" s="1"/>
  <c r="Q62" i="2"/>
  <c r="P62" i="2"/>
  <c r="O62" i="2"/>
  <c r="N62" i="2"/>
  <c r="L62" i="2"/>
  <c r="U62" i="2" s="1"/>
  <c r="H62" i="2"/>
  <c r="AI62" i="2" s="1"/>
  <c r="CH62" i="2" s="1"/>
  <c r="G62" i="2"/>
  <c r="F62" i="2"/>
  <c r="E62" i="2" s="1"/>
  <c r="AF62" i="2" s="1"/>
  <c r="D62" i="2"/>
  <c r="B62" i="2" s="1"/>
  <c r="C62" i="2"/>
  <c r="FV61" i="2"/>
  <c r="FU61" i="2"/>
  <c r="FK61" i="2"/>
  <c r="FJ61" i="2"/>
  <c r="FI61" i="2"/>
  <c r="FH61" i="2" s="1"/>
  <c r="FB61" i="2"/>
  <c r="FA61" i="2"/>
  <c r="FS61" i="2" s="1"/>
  <c r="EZ61" i="2"/>
  <c r="EW61" i="2"/>
  <c r="ES61" i="2"/>
  <c r="FT61" i="2" s="1"/>
  <c r="ER61" i="2"/>
  <c r="EQ61" i="2"/>
  <c r="FR61" i="2" s="1"/>
  <c r="EO61" i="2"/>
  <c r="EX61" i="2" s="1"/>
  <c r="FG61" i="2" s="1"/>
  <c r="EN61" i="2"/>
  <c r="EM61" i="2"/>
  <c r="DW61" i="2"/>
  <c r="DV61" i="2"/>
  <c r="DS61" i="2"/>
  <c r="DL61" i="2"/>
  <c r="DK61" i="2"/>
  <c r="DJ61" i="2"/>
  <c r="DI61" i="2"/>
  <c r="DC61" i="2"/>
  <c r="DU61" i="2" s="1"/>
  <c r="DB61" i="2"/>
  <c r="DA61" i="2"/>
  <c r="CZ61" i="2" s="1"/>
  <c r="CY61" i="2"/>
  <c r="CT61" i="2"/>
  <c r="CS61" i="2"/>
  <c r="CQ61" i="2" s="1"/>
  <c r="CR61" i="2"/>
  <c r="CP61" i="2"/>
  <c r="CO61" i="2"/>
  <c r="BX61" i="2"/>
  <c r="BW61" i="2"/>
  <c r="CI61" i="2" s="1"/>
  <c r="EH61" i="2" s="1"/>
  <c r="GG61" i="2" s="1"/>
  <c r="BU61" i="2"/>
  <c r="BM61" i="2"/>
  <c r="BL61" i="2"/>
  <c r="BK61" i="2"/>
  <c r="BJ61" i="2" s="1"/>
  <c r="BD61" i="2"/>
  <c r="BC61" i="2"/>
  <c r="BB61" i="2"/>
  <c r="BA61" i="2"/>
  <c r="AY61" i="2"/>
  <c r="BH61" i="2" s="1"/>
  <c r="AU61" i="2"/>
  <c r="BV61" i="2" s="1"/>
  <c r="AT61" i="2"/>
  <c r="AS61" i="2"/>
  <c r="AR61" i="2" s="1"/>
  <c r="BS61" i="2" s="1"/>
  <c r="AQ61" i="2"/>
  <c r="AO61" i="2" s="1"/>
  <c r="AP61" i="2"/>
  <c r="AK61" i="2"/>
  <c r="CJ61" i="2" s="1"/>
  <c r="EI61" i="2" s="1"/>
  <c r="GH61" i="2" s="1"/>
  <c r="AJ61" i="2"/>
  <c r="AI61" i="2"/>
  <c r="CH61" i="2" s="1"/>
  <c r="EG61" i="2" s="1"/>
  <c r="GF61" i="2" s="1"/>
  <c r="Z61" i="2"/>
  <c r="Y61" i="2"/>
  <c r="W61" i="2" s="1"/>
  <c r="X61" i="2"/>
  <c r="Q61" i="2"/>
  <c r="P61" i="2"/>
  <c r="O61" i="2"/>
  <c r="AG61" i="2" s="1"/>
  <c r="H61" i="2"/>
  <c r="G61" i="2"/>
  <c r="AH61" i="2" s="1"/>
  <c r="F61" i="2"/>
  <c r="E61" i="2"/>
  <c r="D61" i="2"/>
  <c r="M61" i="2" s="1"/>
  <c r="C61" i="2"/>
  <c r="L61" i="2" s="1"/>
  <c r="FV60" i="2"/>
  <c r="FR60" i="2"/>
  <c r="FM60" i="2"/>
  <c r="FL60" i="2"/>
  <c r="FK60" i="2"/>
  <c r="FJ60" i="2"/>
  <c r="FI60" i="2"/>
  <c r="FH60" i="2" s="1"/>
  <c r="FF60" i="2"/>
  <c r="FE60" i="2" s="1"/>
  <c r="FD60" i="2"/>
  <c r="FC60" i="2"/>
  <c r="FB60" i="2"/>
  <c r="FA60" i="2"/>
  <c r="EZ60" i="2"/>
  <c r="EY60" i="2" s="1"/>
  <c r="EX60" i="2"/>
  <c r="FG60" i="2" s="1"/>
  <c r="EW60" i="2"/>
  <c r="EV60" i="2" s="1"/>
  <c r="EU60" i="2"/>
  <c r="ET60" i="2"/>
  <c r="FU60" i="2" s="1"/>
  <c r="ES60" i="2"/>
  <c r="FT60" i="2" s="1"/>
  <c r="ER60" i="2"/>
  <c r="FS60" i="2" s="1"/>
  <c r="FY60" i="2" s="1"/>
  <c r="EQ60" i="2"/>
  <c r="EP60" i="2"/>
  <c r="EO60" i="2"/>
  <c r="FP60" i="2" s="1"/>
  <c r="EN60" i="2"/>
  <c r="FO60" i="2" s="1"/>
  <c r="DV60" i="2"/>
  <c r="DN60" i="2"/>
  <c r="DM60" i="2"/>
  <c r="DL60" i="2"/>
  <c r="DK60" i="2"/>
  <c r="DJ60" i="2"/>
  <c r="DI60" i="2" s="1"/>
  <c r="DE60" i="2"/>
  <c r="DD60" i="2"/>
  <c r="DC60" i="2"/>
  <c r="DB60" i="2"/>
  <c r="DA60" i="2"/>
  <c r="CZ60" i="2" s="1"/>
  <c r="CX60" i="2"/>
  <c r="DG60" i="2" s="1"/>
  <c r="DF60" i="2" s="1"/>
  <c r="CV60" i="2"/>
  <c r="DW60" i="2" s="1"/>
  <c r="CU60" i="2"/>
  <c r="CT60" i="2"/>
  <c r="DU60" i="2" s="1"/>
  <c r="CS60" i="2"/>
  <c r="DT60" i="2" s="1"/>
  <c r="CR60" i="2"/>
  <c r="DS60" i="2" s="1"/>
  <c r="CP60" i="2"/>
  <c r="CY60" i="2" s="1"/>
  <c r="DH60" i="2" s="1"/>
  <c r="CO60" i="2"/>
  <c r="BO60" i="2"/>
  <c r="BN60" i="2"/>
  <c r="BM60" i="2"/>
  <c r="BL60" i="2"/>
  <c r="BK60" i="2"/>
  <c r="BJ60" i="2"/>
  <c r="BF60" i="2"/>
  <c r="BE60" i="2"/>
  <c r="BD60" i="2"/>
  <c r="BC60" i="2"/>
  <c r="BB60" i="2"/>
  <c r="BA60" i="2" s="1"/>
  <c r="AW60" i="2"/>
  <c r="BX60" i="2" s="1"/>
  <c r="AV60" i="2"/>
  <c r="BW60" i="2" s="1"/>
  <c r="AU60" i="2"/>
  <c r="BV60" i="2" s="1"/>
  <c r="AT60" i="2"/>
  <c r="AR60" i="2" s="1"/>
  <c r="BS60" i="2" s="1"/>
  <c r="AS60" i="2"/>
  <c r="BT60" i="2" s="1"/>
  <c r="AQ60" i="2"/>
  <c r="AZ60" i="2" s="1"/>
  <c r="BI60" i="2" s="1"/>
  <c r="AP60" i="2"/>
  <c r="AY60" i="2" s="1"/>
  <c r="AB60" i="2"/>
  <c r="AA60" i="2"/>
  <c r="Z60" i="2"/>
  <c r="Y60" i="2"/>
  <c r="X60" i="2"/>
  <c r="W60" i="2"/>
  <c r="S60" i="2"/>
  <c r="R60" i="2"/>
  <c r="Q60" i="2"/>
  <c r="P60" i="2"/>
  <c r="O60" i="2"/>
  <c r="N60" i="2"/>
  <c r="J60" i="2"/>
  <c r="AK60" i="2" s="1"/>
  <c r="CJ60" i="2" s="1"/>
  <c r="EI60" i="2" s="1"/>
  <c r="GH60" i="2" s="1"/>
  <c r="I60" i="2"/>
  <c r="AJ60" i="2" s="1"/>
  <c r="H60" i="2"/>
  <c r="AI60" i="2" s="1"/>
  <c r="CH60" i="2" s="1"/>
  <c r="EG60" i="2" s="1"/>
  <c r="GF60" i="2" s="1"/>
  <c r="G60" i="2"/>
  <c r="AH60" i="2" s="1"/>
  <c r="F60" i="2"/>
  <c r="AG60" i="2" s="1"/>
  <c r="D60" i="2"/>
  <c r="C60" i="2"/>
  <c r="L60" i="2" s="1"/>
  <c r="B60" i="2"/>
  <c r="FV59" i="2"/>
  <c r="FU59" i="2"/>
  <c r="FK59" i="2"/>
  <c r="FJ59" i="2"/>
  <c r="FI59" i="2"/>
  <c r="FH59" i="2" s="1"/>
  <c r="FB59" i="2"/>
  <c r="FA59" i="2"/>
  <c r="EZ59" i="2"/>
  <c r="EY59" i="2" s="1"/>
  <c r="ES59" i="2"/>
  <c r="FT59" i="2" s="1"/>
  <c r="ER59" i="2"/>
  <c r="FS59" i="2" s="1"/>
  <c r="EQ59" i="2"/>
  <c r="FR59" i="2" s="1"/>
  <c r="EP59" i="2"/>
  <c r="FQ59" i="2" s="1"/>
  <c r="EO59" i="2"/>
  <c r="EM59" i="2" s="1"/>
  <c r="EN59" i="2"/>
  <c r="EW59" i="2" s="1"/>
  <c r="DW59" i="2"/>
  <c r="DV59" i="2"/>
  <c r="DL59" i="2"/>
  <c r="DK59" i="2"/>
  <c r="DJ59" i="2"/>
  <c r="DI59" i="2" s="1"/>
  <c r="DC59" i="2"/>
  <c r="DB59" i="2"/>
  <c r="DA59" i="2"/>
  <c r="CZ59" i="2" s="1"/>
  <c r="CT59" i="2"/>
  <c r="DU59" i="2" s="1"/>
  <c r="CS59" i="2"/>
  <c r="DT59" i="2" s="1"/>
  <c r="CR59" i="2"/>
  <c r="DS59" i="2" s="1"/>
  <c r="CQ59" i="2"/>
  <c r="CP59" i="2"/>
  <c r="CY59" i="2" s="1"/>
  <c r="DH59" i="2" s="1"/>
  <c r="CO59" i="2"/>
  <c r="CX59" i="2" s="1"/>
  <c r="BX59" i="2"/>
  <c r="BW59" i="2"/>
  <c r="BM59" i="2"/>
  <c r="BL59" i="2"/>
  <c r="BK59" i="2"/>
  <c r="BJ59" i="2" s="1"/>
  <c r="BD59" i="2"/>
  <c r="BC59" i="2"/>
  <c r="BB59" i="2"/>
  <c r="BA59" i="2" s="1"/>
  <c r="AU59" i="2"/>
  <c r="BV59" i="2" s="1"/>
  <c r="AT59" i="2"/>
  <c r="BU59" i="2" s="1"/>
  <c r="AS59" i="2"/>
  <c r="BT59" i="2" s="1"/>
  <c r="AQ59" i="2"/>
  <c r="AZ59" i="2" s="1"/>
  <c r="BI59" i="2" s="1"/>
  <c r="AP59" i="2"/>
  <c r="AO59" i="2"/>
  <c r="AK59" i="2"/>
  <c r="CJ59" i="2" s="1"/>
  <c r="EI59" i="2" s="1"/>
  <c r="GH59" i="2" s="1"/>
  <c r="AJ59" i="2"/>
  <c r="CI59" i="2" s="1"/>
  <c r="EH59" i="2" s="1"/>
  <c r="GG59" i="2" s="1"/>
  <c r="Z59" i="2"/>
  <c r="Y59" i="2"/>
  <c r="X59" i="2"/>
  <c r="W59" i="2"/>
  <c r="Q59" i="2"/>
  <c r="P59" i="2"/>
  <c r="O59" i="2"/>
  <c r="N59" i="2" s="1"/>
  <c r="H59" i="2"/>
  <c r="AI59" i="2" s="1"/>
  <c r="CH59" i="2" s="1"/>
  <c r="EG59" i="2" s="1"/>
  <c r="GF59" i="2" s="1"/>
  <c r="G59" i="2"/>
  <c r="AH59" i="2" s="1"/>
  <c r="F59" i="2"/>
  <c r="E59" i="2" s="1"/>
  <c r="D59" i="2"/>
  <c r="C59" i="2"/>
  <c r="FV58" i="2"/>
  <c r="FU58" i="2"/>
  <c r="FK58" i="2"/>
  <c r="FJ58" i="2"/>
  <c r="FI58" i="2"/>
  <c r="FH58" i="2" s="1"/>
  <c r="FB58" i="2"/>
  <c r="FA58" i="2"/>
  <c r="EZ58" i="2"/>
  <c r="EY58" i="2" s="1"/>
  <c r="EW58" i="2"/>
  <c r="FF58" i="2" s="1"/>
  <c r="ES58" i="2"/>
  <c r="FT58" i="2" s="1"/>
  <c r="ER58" i="2"/>
  <c r="FS58" i="2" s="1"/>
  <c r="EQ58" i="2"/>
  <c r="FR58" i="2" s="1"/>
  <c r="EO58" i="2"/>
  <c r="EX58" i="2" s="1"/>
  <c r="FG58" i="2" s="1"/>
  <c r="EN58" i="2"/>
  <c r="EM58" i="2"/>
  <c r="DW58" i="2"/>
  <c r="DV58" i="2"/>
  <c r="DL58" i="2"/>
  <c r="DK58" i="2"/>
  <c r="DJ58" i="2"/>
  <c r="DI58" i="2" s="1"/>
  <c r="DC58" i="2"/>
  <c r="DB58" i="2"/>
  <c r="DA58" i="2"/>
  <c r="CZ58" i="2" s="1"/>
  <c r="CX58" i="2"/>
  <c r="DG58" i="2" s="1"/>
  <c r="CT58" i="2"/>
  <c r="DU58" i="2" s="1"/>
  <c r="CS58" i="2"/>
  <c r="CR58" i="2"/>
  <c r="DS58" i="2" s="1"/>
  <c r="CQ58" i="2"/>
  <c r="DR58" i="2" s="1"/>
  <c r="CP58" i="2"/>
  <c r="CY58" i="2" s="1"/>
  <c r="CO58" i="2"/>
  <c r="CN58" i="2"/>
  <c r="BX58" i="2"/>
  <c r="BW58" i="2"/>
  <c r="BM58" i="2"/>
  <c r="BL58" i="2"/>
  <c r="BK58" i="2"/>
  <c r="BJ58" i="2"/>
  <c r="BI58" i="2"/>
  <c r="BD58" i="2"/>
  <c r="BV58" i="2" s="1"/>
  <c r="BC58" i="2"/>
  <c r="BB58" i="2"/>
  <c r="BA58" i="2" s="1"/>
  <c r="AZ58" i="2"/>
  <c r="BR58" i="2" s="1"/>
  <c r="AU58" i="2"/>
  <c r="AT58" i="2"/>
  <c r="BU58" i="2" s="1"/>
  <c r="CA58" i="2" s="1"/>
  <c r="AS58" i="2"/>
  <c r="BT58" i="2" s="1"/>
  <c r="AQ58" i="2"/>
  <c r="AP58" i="2"/>
  <c r="AO58" i="2"/>
  <c r="AK58" i="2"/>
  <c r="CJ58" i="2" s="1"/>
  <c r="EI58" i="2" s="1"/>
  <c r="GH58" i="2" s="1"/>
  <c r="AJ58" i="2"/>
  <c r="CI58" i="2" s="1"/>
  <c r="EH58" i="2" s="1"/>
  <c r="GG58" i="2" s="1"/>
  <c r="Z58" i="2"/>
  <c r="Y58" i="2"/>
  <c r="X58" i="2"/>
  <c r="W58" i="2"/>
  <c r="Q58" i="2"/>
  <c r="P58" i="2"/>
  <c r="O58" i="2"/>
  <c r="N58" i="2"/>
  <c r="M58" i="2"/>
  <c r="V58" i="2" s="1"/>
  <c r="H58" i="2"/>
  <c r="AI58" i="2" s="1"/>
  <c r="CH58" i="2" s="1"/>
  <c r="EG58" i="2" s="1"/>
  <c r="GF58" i="2" s="1"/>
  <c r="G58" i="2"/>
  <c r="AH58" i="2" s="1"/>
  <c r="F58" i="2"/>
  <c r="E58" i="2" s="1"/>
  <c r="AF58" i="2" s="1"/>
  <c r="D58" i="2"/>
  <c r="AE58" i="2" s="1"/>
  <c r="CD58" i="2" s="1"/>
  <c r="C58" i="2"/>
  <c r="FV57" i="2"/>
  <c r="FU57" i="2"/>
  <c r="FK57" i="2"/>
  <c r="FJ57" i="2"/>
  <c r="FI57" i="2"/>
  <c r="FH57" i="2" s="1"/>
  <c r="FB57" i="2"/>
  <c r="FA57" i="2"/>
  <c r="FS57" i="2" s="1"/>
  <c r="EZ57" i="2"/>
  <c r="EY57" i="2" s="1"/>
  <c r="EW57" i="2"/>
  <c r="FF57" i="2" s="1"/>
  <c r="ES57" i="2"/>
  <c r="FT57" i="2" s="1"/>
  <c r="ER57" i="2"/>
  <c r="EQ57" i="2"/>
  <c r="FR57" i="2" s="1"/>
  <c r="EP57" i="2"/>
  <c r="EO57" i="2"/>
  <c r="EX57" i="2" s="1"/>
  <c r="EN57" i="2"/>
  <c r="EM57" i="2"/>
  <c r="DW57" i="2"/>
  <c r="DV57" i="2"/>
  <c r="DL57" i="2"/>
  <c r="DK57" i="2"/>
  <c r="DJ57" i="2"/>
  <c r="DI57" i="2"/>
  <c r="DC57" i="2"/>
  <c r="DU57" i="2" s="1"/>
  <c r="DB57" i="2"/>
  <c r="DA57" i="2"/>
  <c r="CZ57" i="2" s="1"/>
  <c r="CY57" i="2"/>
  <c r="DH57" i="2" s="1"/>
  <c r="CT57" i="2"/>
  <c r="CS57" i="2"/>
  <c r="DT57" i="2" s="1"/>
  <c r="CR57" i="2"/>
  <c r="DS57" i="2" s="1"/>
  <c r="CP57" i="2"/>
  <c r="CO57" i="2"/>
  <c r="CN57" i="2"/>
  <c r="BX57" i="2"/>
  <c r="BW57" i="2"/>
  <c r="CI57" i="2" s="1"/>
  <c r="EH57" i="2" s="1"/>
  <c r="GG57" i="2" s="1"/>
  <c r="BM57" i="2"/>
  <c r="BL57" i="2"/>
  <c r="BK57" i="2"/>
  <c r="BJ57" i="2"/>
  <c r="BD57" i="2"/>
  <c r="BC57" i="2"/>
  <c r="BB57" i="2"/>
  <c r="BA57" i="2"/>
  <c r="AZ57" i="2"/>
  <c r="BI57" i="2" s="1"/>
  <c r="AU57" i="2"/>
  <c r="BV57" i="2" s="1"/>
  <c r="AT57" i="2"/>
  <c r="BU57" i="2" s="1"/>
  <c r="AS57" i="2"/>
  <c r="AR57" i="2" s="1"/>
  <c r="BS57" i="2" s="1"/>
  <c r="AQ57" i="2"/>
  <c r="BR57" i="2" s="1"/>
  <c r="AP57" i="2"/>
  <c r="AK57" i="2"/>
  <c r="CJ57" i="2" s="1"/>
  <c r="EI57" i="2" s="1"/>
  <c r="GH57" i="2" s="1"/>
  <c r="AJ57" i="2"/>
  <c r="Z57" i="2"/>
  <c r="Y57" i="2"/>
  <c r="X57" i="2"/>
  <c r="W57" i="2" s="1"/>
  <c r="Q57" i="2"/>
  <c r="P57" i="2"/>
  <c r="O57" i="2"/>
  <c r="AG57" i="2" s="1"/>
  <c r="N57" i="2"/>
  <c r="H57" i="2"/>
  <c r="AI57" i="2" s="1"/>
  <c r="G57" i="2"/>
  <c r="E57" i="2" s="1"/>
  <c r="F57" i="2"/>
  <c r="D57" i="2"/>
  <c r="C57" i="2"/>
  <c r="L57" i="2" s="1"/>
  <c r="FV56" i="2"/>
  <c r="FU56" i="2"/>
  <c r="FK56" i="2"/>
  <c r="FJ56" i="2"/>
  <c r="FH56" i="2" s="1"/>
  <c r="FI56" i="2"/>
  <c r="FG56" i="2"/>
  <c r="FB56" i="2"/>
  <c r="FT56" i="2" s="1"/>
  <c r="FA56" i="2"/>
  <c r="EZ56" i="2"/>
  <c r="EY56" i="2" s="1"/>
  <c r="EX56" i="2"/>
  <c r="FP56" i="2" s="1"/>
  <c r="EW56" i="2"/>
  <c r="FF56" i="2" s="1"/>
  <c r="FE56" i="2" s="1"/>
  <c r="ES56" i="2"/>
  <c r="ER56" i="2"/>
  <c r="FS56" i="2" s="1"/>
  <c r="EQ56" i="2"/>
  <c r="FR56" i="2" s="1"/>
  <c r="EO56" i="2"/>
  <c r="EN56" i="2"/>
  <c r="EM56" i="2"/>
  <c r="DW56" i="2"/>
  <c r="DV56" i="2"/>
  <c r="DL56" i="2"/>
  <c r="DK56" i="2"/>
  <c r="DJ56" i="2"/>
  <c r="DI56" i="2"/>
  <c r="DC56" i="2"/>
  <c r="DB56" i="2"/>
  <c r="CZ56" i="2" s="1"/>
  <c r="DA56" i="2"/>
  <c r="CY56" i="2"/>
  <c r="DH56" i="2" s="1"/>
  <c r="CT56" i="2"/>
  <c r="DU56" i="2" s="1"/>
  <c r="CS56" i="2"/>
  <c r="DT56" i="2" s="1"/>
  <c r="CR56" i="2"/>
  <c r="CQ56" i="2" s="1"/>
  <c r="DR56" i="2" s="1"/>
  <c r="CP56" i="2"/>
  <c r="DQ56" i="2" s="1"/>
  <c r="CO56" i="2"/>
  <c r="BX56" i="2"/>
  <c r="CJ56" i="2" s="1"/>
  <c r="EI56" i="2" s="1"/>
  <c r="GH56" i="2" s="1"/>
  <c r="BW56" i="2"/>
  <c r="BM56" i="2"/>
  <c r="BL56" i="2"/>
  <c r="BK56" i="2"/>
  <c r="BT56" i="2" s="1"/>
  <c r="BD56" i="2"/>
  <c r="BC56" i="2"/>
  <c r="BB56" i="2"/>
  <c r="BA56" i="2"/>
  <c r="AU56" i="2"/>
  <c r="BV56" i="2" s="1"/>
  <c r="AT56" i="2"/>
  <c r="AR56" i="2" s="1"/>
  <c r="AS56" i="2"/>
  <c r="AQ56" i="2"/>
  <c r="AP56" i="2"/>
  <c r="AY56" i="2" s="1"/>
  <c r="AK56" i="2"/>
  <c r="AJ56" i="2"/>
  <c r="CI56" i="2" s="1"/>
  <c r="EH56" i="2" s="1"/>
  <c r="GG56" i="2" s="1"/>
  <c r="AH56" i="2"/>
  <c r="AD56" i="2"/>
  <c r="Z56" i="2"/>
  <c r="Y56" i="2"/>
  <c r="X56" i="2"/>
  <c r="W56" i="2" s="1"/>
  <c r="U56" i="2"/>
  <c r="Q56" i="2"/>
  <c r="P56" i="2"/>
  <c r="O56" i="2"/>
  <c r="N56" i="2"/>
  <c r="L56" i="2"/>
  <c r="H56" i="2"/>
  <c r="AI56" i="2" s="1"/>
  <c r="G56" i="2"/>
  <c r="F56" i="2"/>
  <c r="AG56" i="2" s="1"/>
  <c r="E56" i="2"/>
  <c r="D56" i="2"/>
  <c r="M56" i="2" s="1"/>
  <c r="C56" i="2"/>
  <c r="FM55" i="2"/>
  <c r="FM76" i="2" s="1"/>
  <c r="FL55" i="2"/>
  <c r="FL76" i="2" s="1"/>
  <c r="FK55" i="2"/>
  <c r="FJ55" i="2"/>
  <c r="FI55" i="2"/>
  <c r="FH55" i="2" s="1"/>
  <c r="FD55" i="2"/>
  <c r="FD76" i="2" s="1"/>
  <c r="FC55" i="2"/>
  <c r="FC76" i="2" s="1"/>
  <c r="FB55" i="2"/>
  <c r="FA55" i="2"/>
  <c r="FS55" i="2" s="1"/>
  <c r="EZ55" i="2"/>
  <c r="EW55" i="2"/>
  <c r="EU55" i="2"/>
  <c r="EU76" i="2" s="1"/>
  <c r="ET55" i="2"/>
  <c r="ET76" i="2" s="1"/>
  <c r="ES55" i="2"/>
  <c r="FT55" i="2" s="1"/>
  <c r="ER55" i="2"/>
  <c r="EQ55" i="2"/>
  <c r="FR55" i="2" s="1"/>
  <c r="EO55" i="2"/>
  <c r="EN55" i="2"/>
  <c r="DN55" i="2"/>
  <c r="DN76" i="2" s="1"/>
  <c r="DM55" i="2"/>
  <c r="DM76" i="2" s="1"/>
  <c r="DL55" i="2"/>
  <c r="DK55" i="2"/>
  <c r="DJ55" i="2"/>
  <c r="DI55" i="2"/>
  <c r="DE55" i="2"/>
  <c r="DE76" i="2" s="1"/>
  <c r="DD55" i="2"/>
  <c r="DD76" i="2" s="1"/>
  <c r="DC55" i="2"/>
  <c r="DB55" i="2"/>
  <c r="DA55" i="2"/>
  <c r="CZ55" i="2" s="1"/>
  <c r="CV55" i="2"/>
  <c r="CV76" i="2" s="1"/>
  <c r="CU55" i="2"/>
  <c r="CU76" i="2" s="1"/>
  <c r="CT55" i="2"/>
  <c r="DU55" i="2" s="1"/>
  <c r="CS55" i="2"/>
  <c r="DT55" i="2" s="1"/>
  <c r="CR55" i="2"/>
  <c r="CP55" i="2"/>
  <c r="CY55" i="2" s="1"/>
  <c r="DH55" i="2" s="1"/>
  <c r="CO55" i="2"/>
  <c r="BO55" i="2"/>
  <c r="BO76" i="2" s="1"/>
  <c r="BN55" i="2"/>
  <c r="BN76" i="2" s="1"/>
  <c r="BM55" i="2"/>
  <c r="BL55" i="2"/>
  <c r="BK55" i="2"/>
  <c r="BJ55" i="2" s="1"/>
  <c r="BF55" i="2"/>
  <c r="BF76" i="2" s="1"/>
  <c r="BE55" i="2"/>
  <c r="BE76" i="2" s="1"/>
  <c r="BD55" i="2"/>
  <c r="BC55" i="2"/>
  <c r="BB55" i="2"/>
  <c r="BA55" i="2"/>
  <c r="AW55" i="2"/>
  <c r="AW76" i="2" s="1"/>
  <c r="AV55" i="2"/>
  <c r="AV76" i="2" s="1"/>
  <c r="AU55" i="2"/>
  <c r="BV55" i="2" s="1"/>
  <c r="AT55" i="2"/>
  <c r="BU55" i="2" s="1"/>
  <c r="AS55" i="2"/>
  <c r="BT55" i="2" s="1"/>
  <c r="AQ55" i="2"/>
  <c r="AZ55" i="2" s="1"/>
  <c r="BI55" i="2" s="1"/>
  <c r="AP55" i="2"/>
  <c r="AY55" i="2" s="1"/>
  <c r="AO55" i="2"/>
  <c r="AB55" i="2"/>
  <c r="AB76" i="2" s="1"/>
  <c r="AA55" i="2"/>
  <c r="AA76" i="2" s="1"/>
  <c r="Z55" i="2"/>
  <c r="Y55" i="2"/>
  <c r="W55" i="2" s="1"/>
  <c r="X55" i="2"/>
  <c r="S55" i="2"/>
  <c r="S76" i="2" s="1"/>
  <c r="R55" i="2"/>
  <c r="R76" i="2" s="1"/>
  <c r="Q55" i="2"/>
  <c r="AI55" i="2" s="1"/>
  <c r="P55" i="2"/>
  <c r="O55" i="2"/>
  <c r="N55" i="2" s="1"/>
  <c r="M55" i="2"/>
  <c r="J55" i="2"/>
  <c r="J76" i="2" s="1"/>
  <c r="I55" i="2"/>
  <c r="I76" i="2" s="1"/>
  <c r="H55" i="2"/>
  <c r="G55" i="2"/>
  <c r="AH55" i="2" s="1"/>
  <c r="F55" i="2"/>
  <c r="AG55" i="2" s="1"/>
  <c r="E55" i="2"/>
  <c r="D55" i="2"/>
  <c r="C55" i="2"/>
  <c r="L55" i="2" s="1"/>
  <c r="B55" i="2"/>
  <c r="FM54" i="2"/>
  <c r="FL54" i="2"/>
  <c r="FD54" i="2"/>
  <c r="FC54" i="2"/>
  <c r="EU54" i="2"/>
  <c r="ET54" i="2"/>
  <c r="DN54" i="2"/>
  <c r="DM54" i="2"/>
  <c r="DE54" i="2"/>
  <c r="DD54" i="2"/>
  <c r="CV54" i="2"/>
  <c r="CU54" i="2"/>
  <c r="BO54" i="2"/>
  <c r="BN54" i="2"/>
  <c r="BF54" i="2"/>
  <c r="BE54" i="2"/>
  <c r="AW54" i="2"/>
  <c r="AV54" i="2"/>
  <c r="AB54" i="2"/>
  <c r="AA54" i="2"/>
  <c r="S54" i="2"/>
  <c r="R54" i="2"/>
  <c r="J54" i="2"/>
  <c r="I54" i="2"/>
  <c r="FV53" i="2"/>
  <c r="FV54" i="2" s="1"/>
  <c r="FU53" i="2"/>
  <c r="FU54" i="2" s="1"/>
  <c r="FS53" i="2"/>
  <c r="FO53" i="2"/>
  <c r="FK53" i="2"/>
  <c r="FK54" i="2" s="1"/>
  <c r="FJ53" i="2"/>
  <c r="FJ54" i="2" s="1"/>
  <c r="FI53" i="2"/>
  <c r="FI54" i="2" s="1"/>
  <c r="FF53" i="2"/>
  <c r="FF54" i="2" s="1"/>
  <c r="FB53" i="2"/>
  <c r="FB54" i="2" s="1"/>
  <c r="FA53" i="2"/>
  <c r="FA54" i="2" s="1"/>
  <c r="EZ53" i="2"/>
  <c r="EZ54" i="2" s="1"/>
  <c r="EY53" i="2"/>
  <c r="EW53" i="2"/>
  <c r="EW54" i="2" s="1"/>
  <c r="ES53" i="2"/>
  <c r="ES54" i="2" s="1"/>
  <c r="ER53" i="2"/>
  <c r="ER54" i="2" s="1"/>
  <c r="EQ53" i="2"/>
  <c r="FR53" i="2" s="1"/>
  <c r="EP53" i="2"/>
  <c r="EO53" i="2"/>
  <c r="EO54" i="2" s="1"/>
  <c r="EN53" i="2"/>
  <c r="EN54" i="2" s="1"/>
  <c r="DW53" i="2"/>
  <c r="DW54" i="2" s="1"/>
  <c r="DV53" i="2"/>
  <c r="DV54" i="2" s="1"/>
  <c r="DU53" i="2"/>
  <c r="DL53" i="2"/>
  <c r="DL54" i="2" s="1"/>
  <c r="DK53" i="2"/>
  <c r="DI53" i="2" s="1"/>
  <c r="DI54" i="2" s="1"/>
  <c r="DJ53" i="2"/>
  <c r="DJ54" i="2" s="1"/>
  <c r="DC53" i="2"/>
  <c r="DC54" i="2" s="1"/>
  <c r="DB53" i="2"/>
  <c r="DB54" i="2" s="1"/>
  <c r="DA53" i="2"/>
  <c r="DA54" i="2" s="1"/>
  <c r="CY53" i="2"/>
  <c r="CY54" i="2" s="1"/>
  <c r="CT53" i="2"/>
  <c r="CT54" i="2" s="1"/>
  <c r="CS53" i="2"/>
  <c r="CS54" i="2" s="1"/>
  <c r="CR53" i="2"/>
  <c r="CR54" i="2" s="1"/>
  <c r="CQ53" i="2"/>
  <c r="CP53" i="2"/>
  <c r="CP54" i="2" s="1"/>
  <c r="CO53" i="2"/>
  <c r="CO54" i="2" s="1"/>
  <c r="CN53" i="2"/>
  <c r="CN54" i="2" s="1"/>
  <c r="BX53" i="2"/>
  <c r="BX54" i="2" s="1"/>
  <c r="BW53" i="2"/>
  <c r="BW54" i="2" s="1"/>
  <c r="BM53" i="2"/>
  <c r="BM54" i="2" s="1"/>
  <c r="BL53" i="2"/>
  <c r="BL54" i="2" s="1"/>
  <c r="BK53" i="2"/>
  <c r="BK54" i="2" s="1"/>
  <c r="BJ53" i="2"/>
  <c r="BJ54" i="2" s="1"/>
  <c r="BI53" i="2"/>
  <c r="BD53" i="2"/>
  <c r="BD54" i="2" s="1"/>
  <c r="BC53" i="2"/>
  <c r="BA53" i="2" s="1"/>
  <c r="BA54" i="2" s="1"/>
  <c r="BB53" i="2"/>
  <c r="BB54" i="2" s="1"/>
  <c r="AZ53" i="2"/>
  <c r="AZ54" i="2" s="1"/>
  <c r="AY53" i="2"/>
  <c r="BH53" i="2" s="1"/>
  <c r="AU53" i="2"/>
  <c r="BV53" i="2" s="1"/>
  <c r="AT53" i="2"/>
  <c r="BU53" i="2" s="1"/>
  <c r="AS53" i="2"/>
  <c r="AS54" i="2" s="1"/>
  <c r="AQ53" i="2"/>
  <c r="BR53" i="2" s="1"/>
  <c r="AP53" i="2"/>
  <c r="BQ53" i="2" s="1"/>
  <c r="AO53" i="2"/>
  <c r="AK53" i="2"/>
  <c r="AK54" i="2" s="1"/>
  <c r="AJ53" i="2"/>
  <c r="AJ54" i="2" s="1"/>
  <c r="AG53" i="2"/>
  <c r="Z53" i="2"/>
  <c r="Z54" i="2" s="1"/>
  <c r="Y53" i="2"/>
  <c r="Y54" i="2" s="1"/>
  <c r="X53" i="2"/>
  <c r="X54" i="2" s="1"/>
  <c r="W53" i="2"/>
  <c r="Q53" i="2"/>
  <c r="Q54" i="2" s="1"/>
  <c r="P53" i="2"/>
  <c r="P54" i="2" s="1"/>
  <c r="O53" i="2"/>
  <c r="O54" i="2" s="1"/>
  <c r="N53" i="2"/>
  <c r="N54" i="2" s="1"/>
  <c r="M53" i="2"/>
  <c r="H53" i="2"/>
  <c r="H54" i="2" s="1"/>
  <c r="G53" i="2"/>
  <c r="E53" i="2" s="1"/>
  <c r="F53" i="2"/>
  <c r="F54" i="2" s="1"/>
  <c r="D53" i="2"/>
  <c r="D54" i="2" s="1"/>
  <c r="C53" i="2"/>
  <c r="L53" i="2" s="1"/>
  <c r="FV52" i="2"/>
  <c r="FU52" i="2"/>
  <c r="FT52" i="2"/>
  <c r="FP52" i="2"/>
  <c r="FK52" i="2"/>
  <c r="FJ52" i="2"/>
  <c r="FH52" i="2" s="1"/>
  <c r="FI52" i="2"/>
  <c r="FG52" i="2"/>
  <c r="FF52" i="2"/>
  <c r="FE52" i="2" s="1"/>
  <c r="FB52" i="2"/>
  <c r="FA52" i="2"/>
  <c r="EZ52" i="2"/>
  <c r="EY52" i="2" s="1"/>
  <c r="EX52" i="2"/>
  <c r="EW52" i="2"/>
  <c r="EV52" i="2"/>
  <c r="ES52" i="2"/>
  <c r="ER52" i="2"/>
  <c r="FS52" i="2" s="1"/>
  <c r="FY52" i="2" s="1"/>
  <c r="EQ52" i="2"/>
  <c r="FR52" i="2" s="1"/>
  <c r="FX52" i="2" s="1"/>
  <c r="EP52" i="2"/>
  <c r="FQ52" i="2" s="1"/>
  <c r="FW52" i="2" s="1"/>
  <c r="EO52" i="2"/>
  <c r="EN52" i="2"/>
  <c r="FO52" i="2" s="1"/>
  <c r="EM52" i="2"/>
  <c r="FN52" i="2" s="1"/>
  <c r="DW52" i="2"/>
  <c r="DV52" i="2"/>
  <c r="DL52" i="2"/>
  <c r="DK52" i="2"/>
  <c r="DJ52" i="2"/>
  <c r="DI52" i="2"/>
  <c r="DH52" i="2"/>
  <c r="DC52" i="2"/>
  <c r="DB52" i="2"/>
  <c r="CZ52" i="2" s="1"/>
  <c r="DA52" i="2"/>
  <c r="CY52" i="2"/>
  <c r="CX52" i="2"/>
  <c r="DG52" i="2" s="1"/>
  <c r="DF52" i="2" s="1"/>
  <c r="CT52" i="2"/>
  <c r="DU52" i="2" s="1"/>
  <c r="CS52" i="2"/>
  <c r="DT52" i="2" s="1"/>
  <c r="DZ52" i="2" s="1"/>
  <c r="CR52" i="2"/>
  <c r="CQ52" i="2" s="1"/>
  <c r="CP52" i="2"/>
  <c r="DQ52" i="2" s="1"/>
  <c r="CO52" i="2"/>
  <c r="DP52" i="2" s="1"/>
  <c r="CN52" i="2"/>
  <c r="BX52" i="2"/>
  <c r="CJ52" i="2" s="1"/>
  <c r="EI52" i="2" s="1"/>
  <c r="GH52" i="2" s="1"/>
  <c r="BW52" i="2"/>
  <c r="BT52" i="2"/>
  <c r="BM52" i="2"/>
  <c r="BL52" i="2"/>
  <c r="BK52" i="2"/>
  <c r="BJ52" i="2"/>
  <c r="BD52" i="2"/>
  <c r="BC52" i="2"/>
  <c r="BB52" i="2"/>
  <c r="BA52" i="2"/>
  <c r="AZ52" i="2"/>
  <c r="BI52" i="2" s="1"/>
  <c r="AU52" i="2"/>
  <c r="BV52" i="2" s="1"/>
  <c r="AT52" i="2"/>
  <c r="AR52" i="2" s="1"/>
  <c r="BS52" i="2" s="1"/>
  <c r="AS52" i="2"/>
  <c r="AQ52" i="2"/>
  <c r="BR52" i="2" s="1"/>
  <c r="AP52" i="2"/>
  <c r="AY52" i="2" s="1"/>
  <c r="AK52" i="2"/>
  <c r="AJ52" i="2"/>
  <c r="CI52" i="2" s="1"/>
  <c r="EH52" i="2" s="1"/>
  <c r="GG52" i="2" s="1"/>
  <c r="AH52" i="2"/>
  <c r="AD52" i="2"/>
  <c r="Z52" i="2"/>
  <c r="Y52" i="2"/>
  <c r="X52" i="2"/>
  <c r="W52" i="2" s="1"/>
  <c r="U52" i="2"/>
  <c r="Q52" i="2"/>
  <c r="P52" i="2"/>
  <c r="O52" i="2"/>
  <c r="N52" i="2"/>
  <c r="L52" i="2"/>
  <c r="H52" i="2"/>
  <c r="AI52" i="2" s="1"/>
  <c r="CH52" i="2" s="1"/>
  <c r="EG52" i="2" s="1"/>
  <c r="GF52" i="2" s="1"/>
  <c r="G52" i="2"/>
  <c r="F52" i="2"/>
  <c r="AG52" i="2" s="1"/>
  <c r="E52" i="2"/>
  <c r="D52" i="2"/>
  <c r="M52" i="2" s="1"/>
  <c r="C52" i="2"/>
  <c r="FV51" i="2"/>
  <c r="FU51" i="2"/>
  <c r="FK51" i="2"/>
  <c r="FJ51" i="2"/>
  <c r="FI51" i="2"/>
  <c r="FH51" i="2"/>
  <c r="FG51" i="2"/>
  <c r="FB51" i="2"/>
  <c r="FA51" i="2"/>
  <c r="EY51" i="2" s="1"/>
  <c r="EZ51" i="2"/>
  <c r="EX51" i="2"/>
  <c r="EW51" i="2"/>
  <c r="FF51" i="2" s="1"/>
  <c r="FE51" i="2" s="1"/>
  <c r="ES51" i="2"/>
  <c r="FT51" i="2" s="1"/>
  <c r="ER51" i="2"/>
  <c r="FS51" i="2" s="1"/>
  <c r="EQ51" i="2"/>
  <c r="EP51" i="2" s="1"/>
  <c r="FQ51" i="2" s="1"/>
  <c r="EO51" i="2"/>
  <c r="FP51" i="2" s="1"/>
  <c r="EN51" i="2"/>
  <c r="EM51" i="2"/>
  <c r="DW51" i="2"/>
  <c r="DV51" i="2"/>
  <c r="DS51" i="2"/>
  <c r="DL51" i="2"/>
  <c r="DK51" i="2"/>
  <c r="DJ51" i="2"/>
  <c r="DI51" i="2"/>
  <c r="DC51" i="2"/>
  <c r="DB51" i="2"/>
  <c r="DA51" i="2"/>
  <c r="CZ51" i="2"/>
  <c r="CY51" i="2"/>
  <c r="DH51" i="2" s="1"/>
  <c r="CT51" i="2"/>
  <c r="DU51" i="2" s="1"/>
  <c r="CS51" i="2"/>
  <c r="CQ51" i="2" s="1"/>
  <c r="DR51" i="2" s="1"/>
  <c r="CR51" i="2"/>
  <c r="CP51" i="2"/>
  <c r="DQ51" i="2" s="1"/>
  <c r="CO51" i="2"/>
  <c r="CX51" i="2" s="1"/>
  <c r="BX51" i="2"/>
  <c r="BW51" i="2"/>
  <c r="BU51" i="2"/>
  <c r="BQ51" i="2"/>
  <c r="BM51" i="2"/>
  <c r="BL51" i="2"/>
  <c r="BK51" i="2"/>
  <c r="BJ51" i="2" s="1"/>
  <c r="BH51" i="2"/>
  <c r="BD51" i="2"/>
  <c r="BC51" i="2"/>
  <c r="BB51" i="2"/>
  <c r="BA51" i="2"/>
  <c r="AY51" i="2"/>
  <c r="AU51" i="2"/>
  <c r="BV51" i="2" s="1"/>
  <c r="AT51" i="2"/>
  <c r="AS51" i="2"/>
  <c r="BT51" i="2" s="1"/>
  <c r="BZ51" i="2" s="1"/>
  <c r="AR51" i="2"/>
  <c r="BS51" i="2" s="1"/>
  <c r="AQ51" i="2"/>
  <c r="AZ51" i="2" s="1"/>
  <c r="AP51" i="2"/>
  <c r="AK51" i="2"/>
  <c r="CJ51" i="2" s="1"/>
  <c r="EI51" i="2" s="1"/>
  <c r="GH51" i="2" s="1"/>
  <c r="AJ51" i="2"/>
  <c r="CI51" i="2" s="1"/>
  <c r="EH51" i="2" s="1"/>
  <c r="GG51" i="2" s="1"/>
  <c r="AI51" i="2"/>
  <c r="CH51" i="2" s="1"/>
  <c r="AE51" i="2"/>
  <c r="Z51" i="2"/>
  <c r="Y51" i="2"/>
  <c r="W51" i="2" s="1"/>
  <c r="X51" i="2"/>
  <c r="V51" i="2"/>
  <c r="U51" i="2"/>
  <c r="T51" i="2" s="1"/>
  <c r="Q51" i="2"/>
  <c r="P51" i="2"/>
  <c r="O51" i="2"/>
  <c r="N51" i="2" s="1"/>
  <c r="M51" i="2"/>
  <c r="L51" i="2"/>
  <c r="K51" i="2"/>
  <c r="H51" i="2"/>
  <c r="G51" i="2"/>
  <c r="AH51" i="2" s="1"/>
  <c r="F51" i="2"/>
  <c r="AG51" i="2" s="1"/>
  <c r="E51" i="2"/>
  <c r="D51" i="2"/>
  <c r="C51" i="2"/>
  <c r="AD51" i="2" s="1"/>
  <c r="CC51" i="2" s="1"/>
  <c r="B51" i="2"/>
  <c r="FV50" i="2"/>
  <c r="FU50" i="2"/>
  <c r="FR50" i="2"/>
  <c r="FK50" i="2"/>
  <c r="FJ50" i="2"/>
  <c r="FI50" i="2"/>
  <c r="FH50" i="2"/>
  <c r="FB50" i="2"/>
  <c r="FA50" i="2"/>
  <c r="EZ50" i="2"/>
  <c r="EY50" i="2"/>
  <c r="EX50" i="2"/>
  <c r="FG50" i="2" s="1"/>
  <c r="ES50" i="2"/>
  <c r="FT50" i="2" s="1"/>
  <c r="ER50" i="2"/>
  <c r="EP50" i="2" s="1"/>
  <c r="FQ50" i="2" s="1"/>
  <c r="EQ50" i="2"/>
  <c r="EO50" i="2"/>
  <c r="FP50" i="2" s="1"/>
  <c r="EN50" i="2"/>
  <c r="EW50" i="2" s="1"/>
  <c r="DW50" i="2"/>
  <c r="DV50" i="2"/>
  <c r="DT50" i="2"/>
  <c r="DP50" i="2"/>
  <c r="DL50" i="2"/>
  <c r="DK50" i="2"/>
  <c r="DJ50" i="2"/>
  <c r="DI50" i="2" s="1"/>
  <c r="DG50" i="2"/>
  <c r="DC50" i="2"/>
  <c r="DB50" i="2"/>
  <c r="DA50" i="2"/>
  <c r="CZ50" i="2"/>
  <c r="CX50" i="2"/>
  <c r="CT50" i="2"/>
  <c r="DU50" i="2" s="1"/>
  <c r="CS50" i="2"/>
  <c r="CR50" i="2"/>
  <c r="DS50" i="2" s="1"/>
  <c r="DY50" i="2" s="1"/>
  <c r="CQ50" i="2"/>
  <c r="CP50" i="2"/>
  <c r="CY50" i="2" s="1"/>
  <c r="CO50" i="2"/>
  <c r="BX50" i="2"/>
  <c r="BW50" i="2"/>
  <c r="BV50" i="2"/>
  <c r="BM50" i="2"/>
  <c r="BL50" i="2"/>
  <c r="BJ50" i="2" s="1"/>
  <c r="BK50" i="2"/>
  <c r="BH50" i="2"/>
  <c r="BD50" i="2"/>
  <c r="BC50" i="2"/>
  <c r="BB50" i="2"/>
  <c r="BA50" i="2" s="1"/>
  <c r="AY50" i="2"/>
  <c r="AU50" i="2"/>
  <c r="AT50" i="2"/>
  <c r="BU50" i="2" s="1"/>
  <c r="AS50" i="2"/>
  <c r="BT50" i="2" s="1"/>
  <c r="BZ50" i="2" s="1"/>
  <c r="AR50" i="2"/>
  <c r="BS50" i="2" s="1"/>
  <c r="AQ50" i="2"/>
  <c r="AZ50" i="2" s="1"/>
  <c r="AP50" i="2"/>
  <c r="BQ50" i="2" s="1"/>
  <c r="AO50" i="2"/>
  <c r="AK50" i="2"/>
  <c r="CJ50" i="2" s="1"/>
  <c r="EI50" i="2" s="1"/>
  <c r="GH50" i="2" s="1"/>
  <c r="AJ50" i="2"/>
  <c r="CI50" i="2" s="1"/>
  <c r="EH50" i="2" s="1"/>
  <c r="GG50" i="2" s="1"/>
  <c r="Z50" i="2"/>
  <c r="Y50" i="2"/>
  <c r="X50" i="2"/>
  <c r="W50" i="2"/>
  <c r="V50" i="2"/>
  <c r="Q50" i="2"/>
  <c r="P50" i="2"/>
  <c r="N50" i="2" s="1"/>
  <c r="O50" i="2"/>
  <c r="M50" i="2"/>
  <c r="L50" i="2"/>
  <c r="U50" i="2" s="1"/>
  <c r="T50" i="2" s="1"/>
  <c r="H50" i="2"/>
  <c r="AI50" i="2" s="1"/>
  <c r="CH50" i="2" s="1"/>
  <c r="EG50" i="2" s="1"/>
  <c r="GF50" i="2" s="1"/>
  <c r="G50" i="2"/>
  <c r="AH50" i="2" s="1"/>
  <c r="F50" i="2"/>
  <c r="E50" i="2" s="1"/>
  <c r="D50" i="2"/>
  <c r="AE50" i="2" s="1"/>
  <c r="C50" i="2"/>
  <c r="AD50" i="2" s="1"/>
  <c r="CC50" i="2" s="1"/>
  <c r="EB50" i="2" s="1"/>
  <c r="B50" i="2"/>
  <c r="FV49" i="2"/>
  <c r="FU49" i="2"/>
  <c r="FS49" i="2"/>
  <c r="FK49" i="2"/>
  <c r="FJ49" i="2"/>
  <c r="FI49" i="2"/>
  <c r="FH49" i="2" s="1"/>
  <c r="FB49" i="2"/>
  <c r="FA49" i="2"/>
  <c r="EZ49" i="2"/>
  <c r="EY49" i="2"/>
  <c r="ES49" i="2"/>
  <c r="FT49" i="2" s="1"/>
  <c r="ER49" i="2"/>
  <c r="EQ49" i="2"/>
  <c r="FR49" i="2" s="1"/>
  <c r="EP49" i="2"/>
  <c r="FQ49" i="2" s="1"/>
  <c r="EO49" i="2"/>
  <c r="EX49" i="2" s="1"/>
  <c r="FG49" i="2" s="1"/>
  <c r="EN49" i="2"/>
  <c r="EW49" i="2" s="1"/>
  <c r="DW49" i="2"/>
  <c r="DV49" i="2"/>
  <c r="DU49" i="2"/>
  <c r="DQ49" i="2"/>
  <c r="DL49" i="2"/>
  <c r="DK49" i="2"/>
  <c r="DI49" i="2" s="1"/>
  <c r="DJ49" i="2"/>
  <c r="DG49" i="2"/>
  <c r="DF49" i="2" s="1"/>
  <c r="DC49" i="2"/>
  <c r="DB49" i="2"/>
  <c r="DA49" i="2"/>
  <c r="CZ49" i="2" s="1"/>
  <c r="CX49" i="2"/>
  <c r="CT49" i="2"/>
  <c r="CS49" i="2"/>
  <c r="DT49" i="2" s="1"/>
  <c r="DZ49" i="2" s="1"/>
  <c r="CR49" i="2"/>
  <c r="CQ49" i="2"/>
  <c r="CP49" i="2"/>
  <c r="CY49" i="2" s="1"/>
  <c r="DH49" i="2" s="1"/>
  <c r="CO49" i="2"/>
  <c r="DP49" i="2" s="1"/>
  <c r="CN49" i="2"/>
  <c r="BX49" i="2"/>
  <c r="BW49" i="2"/>
  <c r="CI49" i="2" s="1"/>
  <c r="EH49" i="2" s="1"/>
  <c r="GG49" i="2" s="1"/>
  <c r="BM49" i="2"/>
  <c r="BL49" i="2"/>
  <c r="BK49" i="2"/>
  <c r="BJ49" i="2"/>
  <c r="BI49" i="2"/>
  <c r="BD49" i="2"/>
  <c r="BC49" i="2"/>
  <c r="BA49" i="2" s="1"/>
  <c r="BB49" i="2"/>
  <c r="AZ49" i="2"/>
  <c r="AY49" i="2"/>
  <c r="AU49" i="2"/>
  <c r="AT49" i="2"/>
  <c r="BU49" i="2" s="1"/>
  <c r="AS49" i="2"/>
  <c r="AQ49" i="2"/>
  <c r="AP49" i="2"/>
  <c r="AO49" i="2"/>
  <c r="AK49" i="2"/>
  <c r="CJ49" i="2" s="1"/>
  <c r="EI49" i="2" s="1"/>
  <c r="GH49" i="2" s="1"/>
  <c r="AJ49" i="2"/>
  <c r="AG49" i="2"/>
  <c r="Z49" i="2"/>
  <c r="Y49" i="2"/>
  <c r="X49" i="2"/>
  <c r="W49" i="2"/>
  <c r="Q49" i="2"/>
  <c r="P49" i="2"/>
  <c r="O49" i="2"/>
  <c r="N49" i="2"/>
  <c r="M49" i="2"/>
  <c r="V49" i="2" s="1"/>
  <c r="H49" i="2"/>
  <c r="G49" i="2"/>
  <c r="F49" i="2"/>
  <c r="D49" i="2"/>
  <c r="AE49" i="2" s="1"/>
  <c r="C49" i="2"/>
  <c r="FV48" i="2"/>
  <c r="FU48" i="2"/>
  <c r="FT48" i="2"/>
  <c r="FK48" i="2"/>
  <c r="FJ48" i="2"/>
  <c r="FH48" i="2" s="1"/>
  <c r="FI48" i="2"/>
  <c r="FF48" i="2"/>
  <c r="FB48" i="2"/>
  <c r="FA48" i="2"/>
  <c r="EZ48" i="2"/>
  <c r="EY48" i="2" s="1"/>
  <c r="EW48" i="2"/>
  <c r="ES48" i="2"/>
  <c r="ER48" i="2"/>
  <c r="EQ48" i="2"/>
  <c r="EP48" i="2"/>
  <c r="EO48" i="2"/>
  <c r="EX48" i="2" s="1"/>
  <c r="FG48" i="2" s="1"/>
  <c r="EN48" i="2"/>
  <c r="FO48" i="2" s="1"/>
  <c r="EM48" i="2"/>
  <c r="DW48" i="2"/>
  <c r="DV48" i="2"/>
  <c r="EH48" i="2" s="1"/>
  <c r="GG48" i="2" s="1"/>
  <c r="DL48" i="2"/>
  <c r="DK48" i="2"/>
  <c r="DJ48" i="2"/>
  <c r="DI48" i="2"/>
  <c r="DH48" i="2"/>
  <c r="DC48" i="2"/>
  <c r="DB48" i="2"/>
  <c r="DA48" i="2"/>
  <c r="CY48" i="2"/>
  <c r="CT48" i="2"/>
  <c r="DU48" i="2" s="1"/>
  <c r="CS48" i="2"/>
  <c r="CR48" i="2"/>
  <c r="CP48" i="2"/>
  <c r="DQ48" i="2" s="1"/>
  <c r="CO48" i="2"/>
  <c r="CN48" i="2" s="1"/>
  <c r="BX48" i="2"/>
  <c r="CJ48" i="2" s="1"/>
  <c r="EI48" i="2" s="1"/>
  <c r="GH48" i="2" s="1"/>
  <c r="BW48" i="2"/>
  <c r="BU48" i="2"/>
  <c r="BM48" i="2"/>
  <c r="BL48" i="2"/>
  <c r="BK48" i="2"/>
  <c r="BT48" i="2" s="1"/>
  <c r="BD48" i="2"/>
  <c r="BC48" i="2"/>
  <c r="BB48" i="2"/>
  <c r="BA48" i="2"/>
  <c r="AU48" i="2"/>
  <c r="BV48" i="2" s="1"/>
  <c r="AT48" i="2"/>
  <c r="AR48" i="2" s="1"/>
  <c r="AS48" i="2"/>
  <c r="AQ48" i="2"/>
  <c r="AP48" i="2"/>
  <c r="AY48" i="2" s="1"/>
  <c r="AK48" i="2"/>
  <c r="AJ48" i="2"/>
  <c r="CI48" i="2" s="1"/>
  <c r="AI48" i="2"/>
  <c r="Z48" i="2"/>
  <c r="Y48" i="2"/>
  <c r="AH48" i="2" s="1"/>
  <c r="X48" i="2"/>
  <c r="W48" i="2" s="1"/>
  <c r="U48" i="2"/>
  <c r="AD48" i="2" s="1"/>
  <c r="Q48" i="2"/>
  <c r="P48" i="2"/>
  <c r="O48" i="2"/>
  <c r="N48" i="2" s="1"/>
  <c r="L48" i="2"/>
  <c r="H48" i="2"/>
  <c r="G48" i="2"/>
  <c r="F48" i="2"/>
  <c r="AG48" i="2" s="1"/>
  <c r="E48" i="2"/>
  <c r="AF48" i="2" s="1"/>
  <c r="D48" i="2"/>
  <c r="M48" i="2" s="1"/>
  <c r="C48" i="2"/>
  <c r="FV47" i="2"/>
  <c r="FU47" i="2"/>
  <c r="FR47" i="2"/>
  <c r="FK47" i="2"/>
  <c r="FK76" i="2" s="1"/>
  <c r="FJ47" i="2"/>
  <c r="FI47" i="2"/>
  <c r="FI76" i="2" s="1"/>
  <c r="FH47" i="2"/>
  <c r="FB47" i="2"/>
  <c r="FB76" i="2" s="1"/>
  <c r="FA47" i="2"/>
  <c r="FA76" i="2" s="1"/>
  <c r="EZ47" i="2"/>
  <c r="EX47" i="2"/>
  <c r="FG47" i="2" s="1"/>
  <c r="ES47" i="2"/>
  <c r="ER47" i="2"/>
  <c r="ER76" i="2" s="1"/>
  <c r="EQ47" i="2"/>
  <c r="EQ76" i="2" s="1"/>
  <c r="EO47" i="2"/>
  <c r="EO76" i="2" s="1"/>
  <c r="EN47" i="2"/>
  <c r="EN76" i="2" s="1"/>
  <c r="DW47" i="2"/>
  <c r="DV47" i="2"/>
  <c r="DT47" i="2"/>
  <c r="DL47" i="2"/>
  <c r="DK47" i="2"/>
  <c r="DK76" i="2" s="1"/>
  <c r="DJ47" i="2"/>
  <c r="DJ76" i="2" s="1"/>
  <c r="DC47" i="2"/>
  <c r="DC76" i="2" s="1"/>
  <c r="DB47" i="2"/>
  <c r="DA47" i="2"/>
  <c r="DA76" i="2" s="1"/>
  <c r="CZ47" i="2"/>
  <c r="CT47" i="2"/>
  <c r="CS47" i="2"/>
  <c r="CS76" i="2" s="1"/>
  <c r="CR47" i="2"/>
  <c r="CR76" i="2" s="1"/>
  <c r="CP47" i="2"/>
  <c r="CP76" i="2" s="1"/>
  <c r="CO47" i="2"/>
  <c r="CO76" i="2" s="1"/>
  <c r="BX47" i="2"/>
  <c r="BW47" i="2"/>
  <c r="BV47" i="2"/>
  <c r="BM47" i="2"/>
  <c r="BM76" i="2" s="1"/>
  <c r="BL47" i="2"/>
  <c r="BL76" i="2" s="1"/>
  <c r="BK47" i="2"/>
  <c r="BK76" i="2" s="1"/>
  <c r="BH47" i="2"/>
  <c r="BQ47" i="2" s="1"/>
  <c r="BD47" i="2"/>
  <c r="BC47" i="2"/>
  <c r="BC76" i="2" s="1"/>
  <c r="BB47" i="2"/>
  <c r="BB76" i="2" s="1"/>
  <c r="AY47" i="2"/>
  <c r="AU47" i="2"/>
  <c r="AT47" i="2"/>
  <c r="AS47" i="2"/>
  <c r="AS76" i="2" s="1"/>
  <c r="AR47" i="2"/>
  <c r="AQ47" i="2"/>
  <c r="AQ76" i="2" s="1"/>
  <c r="AP47" i="2"/>
  <c r="AK47" i="2"/>
  <c r="AJ47" i="2"/>
  <c r="Z47" i="2"/>
  <c r="Z76" i="2" s="1"/>
  <c r="Y47" i="2"/>
  <c r="Y76" i="2" s="1"/>
  <c r="X47" i="2"/>
  <c r="V47" i="2"/>
  <c r="AE47" i="2" s="1"/>
  <c r="Q47" i="2"/>
  <c r="Q76" i="2" s="1"/>
  <c r="P47" i="2"/>
  <c r="P76" i="2" s="1"/>
  <c r="O47" i="2"/>
  <c r="O76" i="2" s="1"/>
  <c r="M47" i="2"/>
  <c r="L47" i="2"/>
  <c r="U47" i="2" s="1"/>
  <c r="H47" i="2"/>
  <c r="G47" i="2"/>
  <c r="G76" i="2" s="1"/>
  <c r="F47" i="2"/>
  <c r="F76" i="2" s="1"/>
  <c r="D47" i="2"/>
  <c r="C47" i="2"/>
  <c r="C76" i="2" s="1"/>
  <c r="B47" i="2"/>
  <c r="FP42" i="2"/>
  <c r="FO42" i="2"/>
  <c r="FN42" i="2"/>
  <c r="DQ42" i="2"/>
  <c r="DP42" i="2"/>
  <c r="DO42" i="2"/>
  <c r="BR42" i="2"/>
  <c r="BQ42" i="2"/>
  <c r="BP42" i="2"/>
  <c r="CB42" i="2" s="1"/>
  <c r="EA42" i="2" s="1"/>
  <c r="FZ42" i="2" s="1"/>
  <c r="AE42" i="2"/>
  <c r="CD42" i="2" s="1"/>
  <c r="EC42" i="2" s="1"/>
  <c r="GB42" i="2" s="1"/>
  <c r="AD42" i="2"/>
  <c r="CC42" i="2" s="1"/>
  <c r="EB42" i="2" s="1"/>
  <c r="GA42" i="2" s="1"/>
  <c r="AC42" i="2"/>
  <c r="FY41" i="2"/>
  <c r="FV41" i="2"/>
  <c r="FU41" i="2"/>
  <c r="FS41" i="2"/>
  <c r="FR41" i="2"/>
  <c r="FX41" i="2" s="1"/>
  <c r="FP41" i="2"/>
  <c r="FO41" i="2"/>
  <c r="FN41" i="2"/>
  <c r="FK41" i="2"/>
  <c r="FH41" i="2"/>
  <c r="FB41" i="2"/>
  <c r="EY41" i="2"/>
  <c r="FQ41" i="2" s="1"/>
  <c r="FW41" i="2" s="1"/>
  <c r="ES41" i="2"/>
  <c r="FT41" i="2" s="1"/>
  <c r="EP41" i="2"/>
  <c r="DY41" i="2"/>
  <c r="DW41" i="2"/>
  <c r="DV41" i="2"/>
  <c r="DU41" i="2"/>
  <c r="DT41" i="2"/>
  <c r="DZ41" i="2" s="1"/>
  <c r="DS41" i="2"/>
  <c r="DQ41" i="2"/>
  <c r="DP41" i="2"/>
  <c r="DO41" i="2"/>
  <c r="DL41" i="2"/>
  <c r="DI41" i="2"/>
  <c r="DC41" i="2"/>
  <c r="CZ41" i="2"/>
  <c r="CT41" i="2"/>
  <c r="CQ41" i="2"/>
  <c r="DR41" i="2" s="1"/>
  <c r="DX41" i="2" s="1"/>
  <c r="CA41" i="2"/>
  <c r="BX41" i="2"/>
  <c r="CJ41" i="2" s="1"/>
  <c r="EI41" i="2" s="1"/>
  <c r="GH41" i="2" s="1"/>
  <c r="BW41" i="2"/>
  <c r="CI41" i="2" s="1"/>
  <c r="EH41" i="2" s="1"/>
  <c r="GG41" i="2" s="1"/>
  <c r="BU41" i="2"/>
  <c r="BT41" i="2"/>
  <c r="BZ41" i="2" s="1"/>
  <c r="BR41" i="2"/>
  <c r="BQ41" i="2"/>
  <c r="BP41" i="2"/>
  <c r="CB41" i="2" s="1"/>
  <c r="EA41" i="2" s="1"/>
  <c r="FZ41" i="2" s="1"/>
  <c r="BM41" i="2"/>
  <c r="BJ41" i="2"/>
  <c r="BD41" i="2"/>
  <c r="BA41" i="2"/>
  <c r="BS41" i="2" s="1"/>
  <c r="BY41" i="2" s="1"/>
  <c r="AU41" i="2"/>
  <c r="BV41" i="2" s="1"/>
  <c r="AR41" i="2"/>
  <c r="AM41" i="2"/>
  <c r="AK41" i="2"/>
  <c r="AJ41" i="2"/>
  <c r="AI41" i="2"/>
  <c r="CH41" i="2" s="1"/>
  <c r="EG41" i="2" s="1"/>
  <c r="GF41" i="2" s="1"/>
  <c r="AH41" i="2"/>
  <c r="CG41" i="2" s="1"/>
  <c r="AG41" i="2"/>
  <c r="AE41" i="2"/>
  <c r="CD41" i="2" s="1"/>
  <c r="EC41" i="2" s="1"/>
  <c r="GB41" i="2" s="1"/>
  <c r="AD41" i="2"/>
  <c r="CC41" i="2" s="1"/>
  <c r="EB41" i="2" s="1"/>
  <c r="GA41" i="2" s="1"/>
  <c r="AC41" i="2"/>
  <c r="Z41" i="2"/>
  <c r="W41" i="2"/>
  <c r="Q41" i="2"/>
  <c r="N41" i="2"/>
  <c r="H41" i="2"/>
  <c r="E41" i="2"/>
  <c r="AF41" i="2" s="1"/>
  <c r="GJ40" i="2"/>
  <c r="FX40" i="2"/>
  <c r="FM40" i="2"/>
  <c r="FD40" i="2"/>
  <c r="EU40" i="2"/>
  <c r="DN40" i="2"/>
  <c r="DE40" i="2"/>
  <c r="CV40" i="2"/>
  <c r="CP40" i="2"/>
  <c r="CN40" i="2" s="1"/>
  <c r="BO40" i="2"/>
  <c r="BF40" i="2"/>
  <c r="AW40" i="2"/>
  <c r="AB40" i="2"/>
  <c r="S40" i="2"/>
  <c r="J40" i="2"/>
  <c r="D40" i="2"/>
  <c r="B40" i="2" s="1"/>
  <c r="GK39" i="2"/>
  <c r="FY39" i="2"/>
  <c r="EL39" i="2"/>
  <c r="DZ39" i="2"/>
  <c r="CO39" i="2"/>
  <c r="CN39" i="2" s="1"/>
  <c r="CM39" i="2"/>
  <c r="CA39" i="2"/>
  <c r="AN39" i="2"/>
  <c r="C39" i="2"/>
  <c r="L39" i="2" s="1"/>
  <c r="K39" i="2" s="1"/>
  <c r="GK38" i="2"/>
  <c r="FY38" i="2"/>
  <c r="FL38" i="2"/>
  <c r="FC38" i="2"/>
  <c r="ET38" i="2"/>
  <c r="EL38" i="2"/>
  <c r="DZ38" i="2"/>
  <c r="DM38" i="2"/>
  <c r="DD38" i="2"/>
  <c r="CU38" i="2"/>
  <c r="CM38" i="2"/>
  <c r="CA38" i="2"/>
  <c r="BN38" i="2"/>
  <c r="BE38" i="2"/>
  <c r="AV38" i="2"/>
  <c r="AN38" i="2"/>
  <c r="AA38" i="2"/>
  <c r="R38" i="2"/>
  <c r="I38" i="2"/>
  <c r="GK37" i="2"/>
  <c r="FY37" i="2"/>
  <c r="FL37" i="2"/>
  <c r="FC37" i="2"/>
  <c r="ET37" i="2"/>
  <c r="EL37" i="2"/>
  <c r="DZ37" i="2"/>
  <c r="DM37" i="2"/>
  <c r="DD37" i="2"/>
  <c r="CU37" i="2"/>
  <c r="CO37" i="2"/>
  <c r="EW37" i="2" s="1"/>
  <c r="EV37" i="2" s="1"/>
  <c r="CM37" i="2"/>
  <c r="CA37" i="2"/>
  <c r="BN37" i="2"/>
  <c r="BH37" i="2"/>
  <c r="BG37" i="2" s="1"/>
  <c r="BE37" i="2"/>
  <c r="AV37" i="2"/>
  <c r="AP37" i="2"/>
  <c r="AO37" i="2" s="1"/>
  <c r="AN37" i="2"/>
  <c r="AA37" i="2"/>
  <c r="R37" i="2"/>
  <c r="L37" i="2"/>
  <c r="K37" i="2" s="1"/>
  <c r="I37" i="2"/>
  <c r="C37" i="2"/>
  <c r="AY37" i="2" s="1"/>
  <c r="AX37" i="2" s="1"/>
  <c r="B37" i="2"/>
  <c r="FM35" i="2"/>
  <c r="FM42" i="2" s="1"/>
  <c r="FJ35" i="2"/>
  <c r="FJ42" i="2" s="1"/>
  <c r="FD35" i="2"/>
  <c r="FA35" i="2"/>
  <c r="EU35" i="2"/>
  <c r="ER35" i="2"/>
  <c r="FS35" i="2" s="1"/>
  <c r="DT35" i="2"/>
  <c r="DN35" i="2"/>
  <c r="DN42" i="2" s="1"/>
  <c r="DK35" i="2"/>
  <c r="DE35" i="2"/>
  <c r="DE42" i="2" s="1"/>
  <c r="DB35" i="2"/>
  <c r="DB42" i="2" s="1"/>
  <c r="CV35" i="2"/>
  <c r="DW35" i="2" s="1"/>
  <c r="CS35" i="2"/>
  <c r="BX35" i="2"/>
  <c r="BO35" i="2"/>
  <c r="BL35" i="2"/>
  <c r="BF35" i="2"/>
  <c r="BF42" i="2" s="1"/>
  <c r="BC35" i="2"/>
  <c r="AW35" i="2"/>
  <c r="AW42" i="2" s="1"/>
  <c r="AT35" i="2"/>
  <c r="AT42" i="2" s="1"/>
  <c r="AB35" i="2"/>
  <c r="Y35" i="2"/>
  <c r="S35" i="2"/>
  <c r="P35" i="2"/>
  <c r="J35" i="2"/>
  <c r="J42" i="2" s="1"/>
  <c r="G35" i="2"/>
  <c r="FV34" i="2"/>
  <c r="FU34" i="2"/>
  <c r="FS34" i="2"/>
  <c r="FR34" i="2"/>
  <c r="FQ34" i="2"/>
  <c r="FP34" i="2"/>
  <c r="FY34" i="2" s="1"/>
  <c r="FK34" i="2"/>
  <c r="FH34" i="2"/>
  <c r="FB34" i="2"/>
  <c r="EY34" i="2"/>
  <c r="ES34" i="2"/>
  <c r="FT34" i="2" s="1"/>
  <c r="EP34" i="2"/>
  <c r="DW34" i="2"/>
  <c r="DV34" i="2"/>
  <c r="DU34" i="2"/>
  <c r="DT34" i="2"/>
  <c r="DS34" i="2"/>
  <c r="DQ34" i="2"/>
  <c r="DZ34" i="2" s="1"/>
  <c r="DL34" i="2"/>
  <c r="DI34" i="2"/>
  <c r="DC34" i="2"/>
  <c r="CZ34" i="2"/>
  <c r="CT34" i="2"/>
  <c r="CQ34" i="2"/>
  <c r="DR34" i="2" s="1"/>
  <c r="CD34" i="2"/>
  <c r="EC34" i="2" s="1"/>
  <c r="GB34" i="2" s="1"/>
  <c r="BX34" i="2"/>
  <c r="BW34" i="2"/>
  <c r="BU34" i="2"/>
  <c r="BT34" i="2"/>
  <c r="BS34" i="2"/>
  <c r="BR34" i="2"/>
  <c r="CA34" i="2" s="1"/>
  <c r="BM34" i="2"/>
  <c r="BJ34" i="2"/>
  <c r="BD34" i="2"/>
  <c r="BA34" i="2"/>
  <c r="AU34" i="2"/>
  <c r="BV34" i="2" s="1"/>
  <c r="AR34" i="2"/>
  <c r="AK34" i="2"/>
  <c r="CJ34" i="2" s="1"/>
  <c r="EI34" i="2" s="1"/>
  <c r="GH34" i="2" s="1"/>
  <c r="AJ34" i="2"/>
  <c r="CI34" i="2" s="1"/>
  <c r="EH34" i="2" s="1"/>
  <c r="GG34" i="2" s="1"/>
  <c r="AH34" i="2"/>
  <c r="CG34" i="2" s="1"/>
  <c r="EF34" i="2" s="1"/>
  <c r="GE34" i="2" s="1"/>
  <c r="AG34" i="2"/>
  <c r="CF34" i="2" s="1"/>
  <c r="EE34" i="2" s="1"/>
  <c r="GD34" i="2" s="1"/>
  <c r="AE34" i="2"/>
  <c r="AN34" i="2" s="1"/>
  <c r="Z34" i="2"/>
  <c r="W34" i="2"/>
  <c r="Q34" i="2"/>
  <c r="N34" i="2"/>
  <c r="H34" i="2"/>
  <c r="AI34" i="2" s="1"/>
  <c r="CH34" i="2" s="1"/>
  <c r="EG34" i="2" s="1"/>
  <c r="GF34" i="2" s="1"/>
  <c r="E34" i="2"/>
  <c r="AF34" i="2" s="1"/>
  <c r="FV33" i="2"/>
  <c r="FU33" i="2"/>
  <c r="FS33" i="2"/>
  <c r="FY33" i="2" s="1"/>
  <c r="FR33" i="2"/>
  <c r="FQ33" i="2"/>
  <c r="FP33" i="2"/>
  <c r="FK33" i="2"/>
  <c r="FH33" i="2"/>
  <c r="FB33" i="2"/>
  <c r="EY33" i="2"/>
  <c r="ES33" i="2"/>
  <c r="FT33" i="2" s="1"/>
  <c r="EP33" i="2"/>
  <c r="DW33" i="2"/>
  <c r="DV33" i="2"/>
  <c r="DT33" i="2"/>
  <c r="DZ33" i="2" s="1"/>
  <c r="DS33" i="2"/>
  <c r="DQ33" i="2"/>
  <c r="DL33" i="2"/>
  <c r="DI33" i="2"/>
  <c r="DC33" i="2"/>
  <c r="CZ33" i="2"/>
  <c r="CT33" i="2"/>
  <c r="DU33" i="2" s="1"/>
  <c r="CQ33" i="2"/>
  <c r="DR33" i="2" s="1"/>
  <c r="BX33" i="2"/>
  <c r="BW33" i="2"/>
  <c r="BV33" i="2"/>
  <c r="BU33" i="2"/>
  <c r="BT33" i="2"/>
  <c r="BR33" i="2"/>
  <c r="CA33" i="2" s="1"/>
  <c r="BM33" i="2"/>
  <c r="BJ33" i="2"/>
  <c r="BD33" i="2"/>
  <c r="BA33" i="2"/>
  <c r="AU33" i="2"/>
  <c r="AR33" i="2"/>
  <c r="BS33" i="2" s="1"/>
  <c r="AK33" i="2"/>
  <c r="CJ33" i="2" s="1"/>
  <c r="EI33" i="2" s="1"/>
  <c r="GH33" i="2" s="1"/>
  <c r="AJ33" i="2"/>
  <c r="CI33" i="2" s="1"/>
  <c r="EH33" i="2" s="1"/>
  <c r="GG33" i="2" s="1"/>
  <c r="AI33" i="2"/>
  <c r="CH33" i="2" s="1"/>
  <c r="EG33" i="2" s="1"/>
  <c r="GF33" i="2" s="1"/>
  <c r="AH33" i="2"/>
  <c r="CG33" i="2" s="1"/>
  <c r="AG33" i="2"/>
  <c r="AE33" i="2"/>
  <c r="AN33" i="2" s="1"/>
  <c r="Z33" i="2"/>
  <c r="W33" i="2"/>
  <c r="Q33" i="2"/>
  <c r="N33" i="2"/>
  <c r="H33" i="2"/>
  <c r="E33" i="2"/>
  <c r="AF33" i="2" s="1"/>
  <c r="FV32" i="2"/>
  <c r="FS32" i="2"/>
  <c r="FY32" i="2" s="1"/>
  <c r="FP32" i="2"/>
  <c r="FL32" i="2"/>
  <c r="FK32" i="2"/>
  <c r="FI32" i="2"/>
  <c r="FC32" i="2"/>
  <c r="FB32" i="2"/>
  <c r="EZ32" i="2"/>
  <c r="EY32" i="2" s="1"/>
  <c r="ET32" i="2"/>
  <c r="ES32" i="2"/>
  <c r="FT32" i="2" s="1"/>
  <c r="EQ32" i="2"/>
  <c r="DW32" i="2"/>
  <c r="DT32" i="2"/>
  <c r="DZ32" i="2" s="1"/>
  <c r="DQ32" i="2"/>
  <c r="DM32" i="2"/>
  <c r="DL32" i="2"/>
  <c r="DJ32" i="2"/>
  <c r="DI32" i="2" s="1"/>
  <c r="DD32" i="2"/>
  <c r="DC32" i="2"/>
  <c r="DA32" i="2"/>
  <c r="CU32" i="2"/>
  <c r="CT32" i="2"/>
  <c r="DU32" i="2" s="1"/>
  <c r="CR32" i="2"/>
  <c r="DS32" i="2" s="1"/>
  <c r="BX32" i="2"/>
  <c r="BU32" i="2"/>
  <c r="CA32" i="2" s="1"/>
  <c r="BR32" i="2"/>
  <c r="BN32" i="2"/>
  <c r="BM32" i="2"/>
  <c r="BK32" i="2"/>
  <c r="BE32" i="2"/>
  <c r="BD32" i="2"/>
  <c r="BB32" i="2"/>
  <c r="BA32" i="2" s="1"/>
  <c r="AV32" i="2"/>
  <c r="AV35" i="2" s="1"/>
  <c r="AU32" i="2"/>
  <c r="BV32" i="2" s="1"/>
  <c r="AS32" i="2"/>
  <c r="AK32" i="2"/>
  <c r="CJ32" i="2" s="1"/>
  <c r="EI32" i="2" s="1"/>
  <c r="GH32" i="2" s="1"/>
  <c r="AH32" i="2"/>
  <c r="CG32" i="2" s="1"/>
  <c r="AE32" i="2"/>
  <c r="CD32" i="2" s="1"/>
  <c r="EC32" i="2" s="1"/>
  <c r="GB32" i="2" s="1"/>
  <c r="AA32" i="2"/>
  <c r="X32" i="2"/>
  <c r="W32" i="2" s="1"/>
  <c r="R32" i="2"/>
  <c r="Q32" i="2"/>
  <c r="O32" i="2"/>
  <c r="I32" i="2"/>
  <c r="H32" i="2"/>
  <c r="F32" i="2"/>
  <c r="AG32" i="2" s="1"/>
  <c r="FV31" i="2"/>
  <c r="FU31" i="2"/>
  <c r="FT31" i="2"/>
  <c r="FS31" i="2"/>
  <c r="FR31" i="2"/>
  <c r="FX31" i="2" s="1"/>
  <c r="FO31" i="2"/>
  <c r="FK31" i="2"/>
  <c r="FK40" i="2" s="1"/>
  <c r="FH31" i="2"/>
  <c r="FB31" i="2"/>
  <c r="FB40" i="2" s="1"/>
  <c r="EY31" i="2"/>
  <c r="ES31" i="2"/>
  <c r="ES40" i="2" s="1"/>
  <c r="EP31" i="2"/>
  <c r="DY31" i="2"/>
  <c r="DW31" i="2"/>
  <c r="DV31" i="2"/>
  <c r="DU31" i="2"/>
  <c r="DT31" i="2"/>
  <c r="DS31" i="2"/>
  <c r="DP31" i="2"/>
  <c r="DL31" i="2"/>
  <c r="DL40" i="2" s="1"/>
  <c r="DI31" i="2"/>
  <c r="DC31" i="2"/>
  <c r="DC40" i="2" s="1"/>
  <c r="CZ31" i="2"/>
  <c r="CT31" i="2"/>
  <c r="CT40" i="2" s="1"/>
  <c r="CQ31" i="2"/>
  <c r="BZ31" i="2"/>
  <c r="BX31" i="2"/>
  <c r="BW31" i="2"/>
  <c r="BV31" i="2"/>
  <c r="BU31" i="2"/>
  <c r="BT31" i="2"/>
  <c r="BQ31" i="2"/>
  <c r="BM31" i="2"/>
  <c r="BM40" i="2" s="1"/>
  <c r="BJ31" i="2"/>
  <c r="BD31" i="2"/>
  <c r="BD40" i="2" s="1"/>
  <c r="BA31" i="2"/>
  <c r="AU31" i="2"/>
  <c r="AU40" i="2" s="1"/>
  <c r="AR31" i="2"/>
  <c r="AM31" i="2"/>
  <c r="AK31" i="2"/>
  <c r="AJ31" i="2"/>
  <c r="CI31" i="2" s="1"/>
  <c r="EH31" i="2" s="1"/>
  <c r="GG31" i="2" s="1"/>
  <c r="AI31" i="2"/>
  <c r="AH31" i="2"/>
  <c r="AG31" i="2"/>
  <c r="CF31" i="2" s="1"/>
  <c r="AD31" i="2"/>
  <c r="CC31" i="2" s="1"/>
  <c r="EB31" i="2" s="1"/>
  <c r="GA31" i="2" s="1"/>
  <c r="Z31" i="2"/>
  <c r="Z40" i="2" s="1"/>
  <c r="W31" i="2"/>
  <c r="Q31" i="2"/>
  <c r="Q40" i="2" s="1"/>
  <c r="N31" i="2"/>
  <c r="H31" i="2"/>
  <c r="H40" i="2" s="1"/>
  <c r="E31" i="2"/>
  <c r="FY30" i="2"/>
  <c r="FV30" i="2"/>
  <c r="FU30" i="2"/>
  <c r="FS30" i="2"/>
  <c r="FR30" i="2"/>
  <c r="FQ30" i="2"/>
  <c r="FP30" i="2"/>
  <c r="FK30" i="2"/>
  <c r="FH30" i="2"/>
  <c r="FB30" i="2"/>
  <c r="EY30" i="2"/>
  <c r="ES30" i="2"/>
  <c r="EP30" i="2"/>
  <c r="DZ30" i="2"/>
  <c r="DW30" i="2"/>
  <c r="DV30" i="2"/>
  <c r="DT30" i="2"/>
  <c r="DS30" i="2"/>
  <c r="DR30" i="2"/>
  <c r="DQ30" i="2"/>
  <c r="DL30" i="2"/>
  <c r="DI30" i="2"/>
  <c r="DC30" i="2"/>
  <c r="CZ30" i="2"/>
  <c r="CT30" i="2"/>
  <c r="CQ30" i="2"/>
  <c r="CA30" i="2"/>
  <c r="BX30" i="2"/>
  <c r="BW30" i="2"/>
  <c r="BU30" i="2"/>
  <c r="BT30" i="2"/>
  <c r="BS30" i="2"/>
  <c r="BR30" i="2"/>
  <c r="BM30" i="2"/>
  <c r="BJ30" i="2"/>
  <c r="BD30" i="2"/>
  <c r="BA30" i="2"/>
  <c r="AU30" i="2"/>
  <c r="AR30" i="2"/>
  <c r="AN30" i="2"/>
  <c r="AK30" i="2"/>
  <c r="CJ30" i="2" s="1"/>
  <c r="EI30" i="2" s="1"/>
  <c r="GH30" i="2" s="1"/>
  <c r="AJ30" i="2"/>
  <c r="AH30" i="2"/>
  <c r="CG30" i="2" s="1"/>
  <c r="AG30" i="2"/>
  <c r="AF30" i="2"/>
  <c r="AE30" i="2"/>
  <c r="CD30" i="2" s="1"/>
  <c r="EC30" i="2" s="1"/>
  <c r="GB30" i="2" s="1"/>
  <c r="Z30" i="2"/>
  <c r="W30" i="2"/>
  <c r="Q30" i="2"/>
  <c r="N30" i="2"/>
  <c r="H30" i="2"/>
  <c r="E30" i="2"/>
  <c r="FV29" i="2"/>
  <c r="FU29" i="2"/>
  <c r="FT29" i="2"/>
  <c r="FS29" i="2"/>
  <c r="FY29" i="2" s="1"/>
  <c r="FR29" i="2"/>
  <c r="FP29" i="2"/>
  <c r="FK29" i="2"/>
  <c r="FH29" i="2"/>
  <c r="FB29" i="2"/>
  <c r="EY29" i="2"/>
  <c r="ES29" i="2"/>
  <c r="EP29" i="2"/>
  <c r="DW29" i="2"/>
  <c r="DV29" i="2"/>
  <c r="DU29" i="2"/>
  <c r="DT29" i="2"/>
  <c r="DZ29" i="2" s="1"/>
  <c r="DS29" i="2"/>
  <c r="DQ29" i="2"/>
  <c r="DL29" i="2"/>
  <c r="DI29" i="2"/>
  <c r="DC29" i="2"/>
  <c r="CZ29" i="2"/>
  <c r="CT29" i="2"/>
  <c r="CQ29" i="2"/>
  <c r="BX29" i="2"/>
  <c r="BW29" i="2"/>
  <c r="BV29" i="2"/>
  <c r="BU29" i="2"/>
  <c r="CA29" i="2" s="1"/>
  <c r="BT29" i="2"/>
  <c r="BR29" i="2"/>
  <c r="BM29" i="2"/>
  <c r="BJ29" i="2"/>
  <c r="BD29" i="2"/>
  <c r="BA29" i="2"/>
  <c r="AU29" i="2"/>
  <c r="AR29" i="2"/>
  <c r="AK29" i="2"/>
  <c r="CJ29" i="2" s="1"/>
  <c r="EI29" i="2" s="1"/>
  <c r="GH29" i="2" s="1"/>
  <c r="AJ29" i="2"/>
  <c r="AI29" i="2"/>
  <c r="AH29" i="2"/>
  <c r="AN29" i="2" s="1"/>
  <c r="AG29" i="2"/>
  <c r="AE29" i="2"/>
  <c r="CD29" i="2" s="1"/>
  <c r="EC29" i="2" s="1"/>
  <c r="GB29" i="2" s="1"/>
  <c r="Z29" i="2"/>
  <c r="W29" i="2"/>
  <c r="Q29" i="2"/>
  <c r="N29" i="2"/>
  <c r="H29" i="2"/>
  <c r="E29" i="2"/>
  <c r="FV28" i="2"/>
  <c r="FU28" i="2"/>
  <c r="FS28" i="2"/>
  <c r="FY28" i="2" s="1"/>
  <c r="FR28" i="2"/>
  <c r="FQ28" i="2"/>
  <c r="FP28" i="2"/>
  <c r="FK28" i="2"/>
  <c r="FH28" i="2"/>
  <c r="FB28" i="2"/>
  <c r="EY28" i="2"/>
  <c r="ES28" i="2"/>
  <c r="FT28" i="2" s="1"/>
  <c r="EP28" i="2"/>
  <c r="DW28" i="2"/>
  <c r="DV28" i="2"/>
  <c r="DT28" i="2"/>
  <c r="DZ28" i="2" s="1"/>
  <c r="DS28" i="2"/>
  <c r="DR28" i="2"/>
  <c r="DQ28" i="2"/>
  <c r="DL28" i="2"/>
  <c r="DI28" i="2"/>
  <c r="DC28" i="2"/>
  <c r="CZ28" i="2"/>
  <c r="CT28" i="2"/>
  <c r="DU28" i="2" s="1"/>
  <c r="CQ28" i="2"/>
  <c r="BX28" i="2"/>
  <c r="BW28" i="2"/>
  <c r="BU28" i="2"/>
  <c r="CA28" i="2" s="1"/>
  <c r="BT28" i="2"/>
  <c r="BS28" i="2"/>
  <c r="BR28" i="2"/>
  <c r="BM28" i="2"/>
  <c r="BJ28" i="2"/>
  <c r="BD28" i="2"/>
  <c r="BA28" i="2"/>
  <c r="AU28" i="2"/>
  <c r="BV28" i="2" s="1"/>
  <c r="AR28" i="2"/>
  <c r="AK28" i="2"/>
  <c r="CJ28" i="2" s="1"/>
  <c r="EI28" i="2" s="1"/>
  <c r="GH28" i="2" s="1"/>
  <c r="AJ28" i="2"/>
  <c r="AH28" i="2"/>
  <c r="AN28" i="2" s="1"/>
  <c r="AG28" i="2"/>
  <c r="AF28" i="2"/>
  <c r="AE28" i="2"/>
  <c r="CD28" i="2" s="1"/>
  <c r="EC28" i="2" s="1"/>
  <c r="GB28" i="2" s="1"/>
  <c r="Z28" i="2"/>
  <c r="W28" i="2"/>
  <c r="Q28" i="2"/>
  <c r="N28" i="2"/>
  <c r="H28" i="2"/>
  <c r="AI28" i="2" s="1"/>
  <c r="E28" i="2"/>
  <c r="GB23" i="2"/>
  <c r="EO23" i="2" s="1"/>
  <c r="GA23" i="2"/>
  <c r="FV23" i="2"/>
  <c r="FU23" i="2"/>
  <c r="FT23" i="2"/>
  <c r="FK23" i="2"/>
  <c r="FJ23" i="2"/>
  <c r="FH23" i="2" s="1"/>
  <c r="FI23" i="2"/>
  <c r="FF23" i="2"/>
  <c r="FB23" i="2"/>
  <c r="FA23" i="2"/>
  <c r="EZ23" i="2"/>
  <c r="EY23" i="2" s="1"/>
  <c r="EW23" i="2"/>
  <c r="ES23" i="2"/>
  <c r="ER23" i="2"/>
  <c r="FS23" i="2" s="1"/>
  <c r="EQ23" i="2"/>
  <c r="EP23" i="2"/>
  <c r="EN23" i="2"/>
  <c r="EM23" i="2" s="1"/>
  <c r="DW23" i="2"/>
  <c r="DV23" i="2"/>
  <c r="DL23" i="2"/>
  <c r="DK23" i="2"/>
  <c r="DJ23" i="2"/>
  <c r="DI23" i="2" s="1"/>
  <c r="DH23" i="2"/>
  <c r="DF23" i="2" s="1"/>
  <c r="DG23" i="2"/>
  <c r="DC23" i="2"/>
  <c r="DB23" i="2"/>
  <c r="DT23" i="2" s="1"/>
  <c r="DA23" i="2"/>
  <c r="CX23" i="2"/>
  <c r="CT23" i="2"/>
  <c r="DU23" i="2" s="1"/>
  <c r="CS23" i="2"/>
  <c r="CR23" i="2"/>
  <c r="CQ23" i="2" s="1"/>
  <c r="CO23" i="2"/>
  <c r="CO34" i="2" s="1"/>
  <c r="BX23" i="2"/>
  <c r="CJ23" i="2" s="1"/>
  <c r="EI23" i="2" s="1"/>
  <c r="GH23" i="2" s="1"/>
  <c r="BW23" i="2"/>
  <c r="BT23" i="2"/>
  <c r="BM23" i="2"/>
  <c r="BL23" i="2"/>
  <c r="BK23" i="2"/>
  <c r="BJ23" i="2"/>
  <c r="BH23" i="2"/>
  <c r="BD23" i="2"/>
  <c r="BV23" i="2" s="1"/>
  <c r="BC23" i="2"/>
  <c r="BB23" i="2"/>
  <c r="BA23" i="2" s="1"/>
  <c r="AZ23" i="2"/>
  <c r="AX23" i="2" s="1"/>
  <c r="AY23" i="2"/>
  <c r="AU23" i="2"/>
  <c r="AT23" i="2"/>
  <c r="AR23" i="2" s="1"/>
  <c r="AS23" i="2"/>
  <c r="AP23" i="2"/>
  <c r="AK23" i="2"/>
  <c r="AJ23" i="2"/>
  <c r="CI23" i="2" s="1"/>
  <c r="EH23" i="2" s="1"/>
  <c r="GG23" i="2" s="1"/>
  <c r="AH23" i="2"/>
  <c r="AD23" i="2"/>
  <c r="Z23" i="2"/>
  <c r="Y23" i="2"/>
  <c r="X23" i="2"/>
  <c r="W23" i="2" s="1"/>
  <c r="V23" i="2"/>
  <c r="U23" i="2"/>
  <c r="T23" i="2"/>
  <c r="Q23" i="2"/>
  <c r="P23" i="2"/>
  <c r="O23" i="2"/>
  <c r="N23" i="2"/>
  <c r="L23" i="2"/>
  <c r="L34" i="2" s="1"/>
  <c r="K34" i="2" s="1"/>
  <c r="H23" i="2"/>
  <c r="AI23" i="2" s="1"/>
  <c r="CH23" i="2" s="1"/>
  <c r="EG23" i="2" s="1"/>
  <c r="GF23" i="2" s="1"/>
  <c r="G23" i="2"/>
  <c r="F23" i="2"/>
  <c r="AG23" i="2" s="1"/>
  <c r="D23" i="2"/>
  <c r="B23" i="2" s="1"/>
  <c r="C23" i="2"/>
  <c r="C34" i="2" s="1"/>
  <c r="GB22" i="2"/>
  <c r="GA22" i="2"/>
  <c r="FF22" i="2" s="1"/>
  <c r="FV22" i="2"/>
  <c r="FU22" i="2"/>
  <c r="FU21" i="2" s="1"/>
  <c r="FK22" i="2"/>
  <c r="FJ22" i="2"/>
  <c r="FI22" i="2"/>
  <c r="FH22" i="2" s="1"/>
  <c r="FG22" i="2"/>
  <c r="FB22" i="2"/>
  <c r="FA22" i="2"/>
  <c r="FA21" i="2" s="1"/>
  <c r="EZ22" i="2"/>
  <c r="EX22" i="2"/>
  <c r="EW22" i="2"/>
  <c r="EV22" i="2" s="1"/>
  <c r="ES22" i="2"/>
  <c r="FT22" i="2" s="1"/>
  <c r="FT21" i="2" s="1"/>
  <c r="ER22" i="2"/>
  <c r="EQ22" i="2"/>
  <c r="EP22" i="2" s="1"/>
  <c r="EO22" i="2"/>
  <c r="FP22" i="2" s="1"/>
  <c r="DW22" i="2"/>
  <c r="DW21" i="2" s="1"/>
  <c r="DV22" i="2"/>
  <c r="DS22" i="2"/>
  <c r="DL22" i="2"/>
  <c r="DK22" i="2"/>
  <c r="DJ22" i="2"/>
  <c r="DI22" i="2"/>
  <c r="DH22" i="2"/>
  <c r="DG22" i="2"/>
  <c r="DC22" i="2"/>
  <c r="DU22" i="2" s="1"/>
  <c r="DU21" i="2" s="1"/>
  <c r="DB22" i="2"/>
  <c r="DA22" i="2"/>
  <c r="CZ22" i="2" s="1"/>
  <c r="CY22" i="2"/>
  <c r="DQ22" i="2" s="1"/>
  <c r="CT22" i="2"/>
  <c r="CS22" i="2"/>
  <c r="CS21" i="2" s="1"/>
  <c r="CR22" i="2"/>
  <c r="CP22" i="2"/>
  <c r="CO22" i="2"/>
  <c r="CN22" i="2" s="1"/>
  <c r="BX22" i="2"/>
  <c r="BW22" i="2"/>
  <c r="CI22" i="2" s="1"/>
  <c r="BU22" i="2"/>
  <c r="BQ22" i="2"/>
  <c r="BM22" i="2"/>
  <c r="BL22" i="2"/>
  <c r="BK22" i="2"/>
  <c r="BJ22" i="2" s="1"/>
  <c r="BI22" i="2"/>
  <c r="BH22" i="2"/>
  <c r="BG22" i="2"/>
  <c r="BD22" i="2"/>
  <c r="BC22" i="2"/>
  <c r="BB22" i="2"/>
  <c r="BA22" i="2"/>
  <c r="AZ22" i="2"/>
  <c r="AY22" i="2"/>
  <c r="AU22" i="2"/>
  <c r="BV22" i="2" s="1"/>
  <c r="BV21" i="2" s="1"/>
  <c r="AT22" i="2"/>
  <c r="AS22" i="2"/>
  <c r="BT22" i="2" s="1"/>
  <c r="AQ22" i="2"/>
  <c r="AO22" i="2" s="1"/>
  <c r="AP22" i="2"/>
  <c r="AK22" i="2"/>
  <c r="CJ22" i="2" s="1"/>
  <c r="AJ22" i="2"/>
  <c r="AI22" i="2"/>
  <c r="AE22" i="2"/>
  <c r="Z22" i="2"/>
  <c r="Y22" i="2"/>
  <c r="Y21" i="2" s="1"/>
  <c r="X22" i="2"/>
  <c r="V22" i="2"/>
  <c r="U22" i="2"/>
  <c r="T22" i="2" s="1"/>
  <c r="Q22" i="2"/>
  <c r="P22" i="2"/>
  <c r="O22" i="2"/>
  <c r="N22" i="2" s="1"/>
  <c r="M22" i="2"/>
  <c r="L22" i="2"/>
  <c r="L33" i="2" s="1"/>
  <c r="K22" i="2"/>
  <c r="H22" i="2"/>
  <c r="G22" i="2"/>
  <c r="AH22" i="2" s="1"/>
  <c r="F22" i="2"/>
  <c r="E22" i="2"/>
  <c r="D22" i="2"/>
  <c r="C22" i="2"/>
  <c r="AD22" i="2" s="1"/>
  <c r="GB21" i="2"/>
  <c r="GA21" i="2"/>
  <c r="FZ21" i="2"/>
  <c r="FV21" i="2"/>
  <c r="FM21" i="2"/>
  <c r="FL21" i="2"/>
  <c r="FK21" i="2" s="1"/>
  <c r="FJ21" i="2"/>
  <c r="FH21" i="2" s="1"/>
  <c r="FI21" i="2"/>
  <c r="FD21" i="2"/>
  <c r="FC21" i="2"/>
  <c r="FB21" i="2"/>
  <c r="EZ21" i="2"/>
  <c r="EY21" i="2" s="1"/>
  <c r="EU21" i="2"/>
  <c r="ET21" i="2"/>
  <c r="ES21" i="2" s="1"/>
  <c r="ER21" i="2"/>
  <c r="DV21" i="2"/>
  <c r="DN21" i="2"/>
  <c r="DL21" i="2" s="1"/>
  <c r="DM21" i="2"/>
  <c r="DK21" i="2"/>
  <c r="DJ21" i="2"/>
  <c r="DI21" i="2" s="1"/>
  <c r="DH21" i="2"/>
  <c r="DG21" i="2"/>
  <c r="DF21" i="2"/>
  <c r="DE21" i="2"/>
  <c r="DD21" i="2"/>
  <c r="DC21" i="2" s="1"/>
  <c r="DB21" i="2"/>
  <c r="CZ21" i="2" s="1"/>
  <c r="DA21" i="2"/>
  <c r="CV21" i="2"/>
  <c r="CU21" i="2"/>
  <c r="CT21" i="2"/>
  <c r="CR21" i="2"/>
  <c r="CQ21" i="2" s="1"/>
  <c r="BX21" i="2"/>
  <c r="BW21" i="2"/>
  <c r="BO21" i="2"/>
  <c r="BN21" i="2"/>
  <c r="BM21" i="2" s="1"/>
  <c r="BL21" i="2"/>
  <c r="BH21" i="2"/>
  <c r="BF21" i="2"/>
  <c r="BD21" i="2" s="1"/>
  <c r="BE21" i="2"/>
  <c r="BC21" i="2"/>
  <c r="BB21" i="2"/>
  <c r="BA21" i="2" s="1"/>
  <c r="AZ21" i="2"/>
  <c r="AY21" i="2"/>
  <c r="AW21" i="2"/>
  <c r="AV21" i="2"/>
  <c r="AU21" i="2" s="1"/>
  <c r="AT21" i="2"/>
  <c r="AR21" i="2" s="1"/>
  <c r="AS21" i="2"/>
  <c r="AP21" i="2"/>
  <c r="AK21" i="2"/>
  <c r="AJ21" i="2"/>
  <c r="AB21" i="2"/>
  <c r="AA21" i="2"/>
  <c r="Z21" i="2"/>
  <c r="X21" i="2"/>
  <c r="W21" i="2" s="1"/>
  <c r="V21" i="2"/>
  <c r="S21" i="2"/>
  <c r="R21" i="2"/>
  <c r="Q21" i="2" s="1"/>
  <c r="P21" i="2"/>
  <c r="L21" i="2"/>
  <c r="J21" i="2"/>
  <c r="H21" i="2" s="1"/>
  <c r="I21" i="2"/>
  <c r="G21" i="2"/>
  <c r="F21" i="2"/>
  <c r="E21" i="2" s="1"/>
  <c r="D21" i="2"/>
  <c r="C21" i="2"/>
  <c r="B21" i="2"/>
  <c r="GB20" i="2"/>
  <c r="GA20" i="2"/>
  <c r="FZ20" i="2" s="1"/>
  <c r="FV20" i="2"/>
  <c r="FU20" i="2"/>
  <c r="FS20" i="2"/>
  <c r="FY20" i="2" s="1"/>
  <c r="FK20" i="2"/>
  <c r="FJ20" i="2"/>
  <c r="FI20" i="2"/>
  <c r="FH20" i="2" s="1"/>
  <c r="FG20" i="2"/>
  <c r="FB20" i="2"/>
  <c r="FA20" i="2"/>
  <c r="EZ20" i="2"/>
  <c r="EY20" i="2"/>
  <c r="EX20" i="2"/>
  <c r="ES20" i="2"/>
  <c r="FT20" i="2" s="1"/>
  <c r="ER20" i="2"/>
  <c r="EQ20" i="2"/>
  <c r="FR20" i="2" s="1"/>
  <c r="EO20" i="2"/>
  <c r="FP20" i="2" s="1"/>
  <c r="DW20" i="2"/>
  <c r="DV20" i="2"/>
  <c r="DU20" i="2"/>
  <c r="DQ20" i="2"/>
  <c r="DL20" i="2"/>
  <c r="DK20" i="2"/>
  <c r="DI20" i="2" s="1"/>
  <c r="DJ20" i="2"/>
  <c r="DH20" i="2"/>
  <c r="DG20" i="2"/>
  <c r="DF20" i="2" s="1"/>
  <c r="DC20" i="2"/>
  <c r="DB20" i="2"/>
  <c r="DA20" i="2"/>
  <c r="CZ20" i="2" s="1"/>
  <c r="CY20" i="2"/>
  <c r="CT20" i="2"/>
  <c r="CS20" i="2"/>
  <c r="DT20" i="2" s="1"/>
  <c r="DZ20" i="2" s="1"/>
  <c r="CR20" i="2"/>
  <c r="CQ20" i="2"/>
  <c r="CP20" i="2"/>
  <c r="BX20" i="2"/>
  <c r="BW20" i="2"/>
  <c r="CI20" i="2" s="1"/>
  <c r="EH20" i="2" s="1"/>
  <c r="GG20" i="2" s="1"/>
  <c r="BM20" i="2"/>
  <c r="BL20" i="2"/>
  <c r="BK20" i="2"/>
  <c r="BJ20" i="2" s="1"/>
  <c r="BI20" i="2"/>
  <c r="BD20" i="2"/>
  <c r="BC20" i="2"/>
  <c r="BU20" i="2" s="1"/>
  <c r="BB20" i="2"/>
  <c r="AZ20" i="2"/>
  <c r="AY20" i="2"/>
  <c r="AX20" i="2" s="1"/>
  <c r="AU20" i="2"/>
  <c r="BV20" i="2" s="1"/>
  <c r="AT20" i="2"/>
  <c r="AS20" i="2"/>
  <c r="AR20" i="2" s="1"/>
  <c r="AQ20" i="2"/>
  <c r="BR20" i="2" s="1"/>
  <c r="AK20" i="2"/>
  <c r="CJ20" i="2" s="1"/>
  <c r="EI20" i="2" s="1"/>
  <c r="GH20" i="2" s="1"/>
  <c r="AJ20" i="2"/>
  <c r="AG20" i="2"/>
  <c r="Z20" i="2"/>
  <c r="Y20" i="2"/>
  <c r="X20" i="2"/>
  <c r="W20" i="2"/>
  <c r="V20" i="2"/>
  <c r="U20" i="2"/>
  <c r="T20" i="2" s="1"/>
  <c r="Q20" i="2"/>
  <c r="AI20" i="2" s="1"/>
  <c r="CH20" i="2" s="1"/>
  <c r="EG20" i="2" s="1"/>
  <c r="GF20" i="2" s="1"/>
  <c r="P20" i="2"/>
  <c r="O20" i="2"/>
  <c r="N20" i="2" s="1"/>
  <c r="M20" i="2"/>
  <c r="AE20" i="2" s="1"/>
  <c r="CD20" i="2" s="1"/>
  <c r="EC20" i="2" s="1"/>
  <c r="H20" i="2"/>
  <c r="G20" i="2"/>
  <c r="E20" i="2" s="1"/>
  <c r="F20" i="2"/>
  <c r="D20" i="2"/>
  <c r="C20" i="2"/>
  <c r="B20" i="2" s="1"/>
  <c r="GB19" i="2"/>
  <c r="EO19" i="2" s="1"/>
  <c r="GA19" i="2"/>
  <c r="FV19" i="2"/>
  <c r="FU19" i="2"/>
  <c r="FT19" i="2"/>
  <c r="FK19" i="2"/>
  <c r="FJ19" i="2"/>
  <c r="FH19" i="2" s="1"/>
  <c r="FI19" i="2"/>
  <c r="FF19" i="2"/>
  <c r="FB19" i="2"/>
  <c r="FA19" i="2"/>
  <c r="EZ19" i="2"/>
  <c r="EW19" i="2"/>
  <c r="ES19" i="2"/>
  <c r="ER19" i="2"/>
  <c r="FS19" i="2" s="1"/>
  <c r="EQ19" i="2"/>
  <c r="EP19" i="2"/>
  <c r="EN19" i="2"/>
  <c r="DW19" i="2"/>
  <c r="DV19" i="2"/>
  <c r="DL19" i="2"/>
  <c r="DK19" i="2"/>
  <c r="DJ19" i="2"/>
  <c r="DI19" i="2" s="1"/>
  <c r="DH19" i="2"/>
  <c r="DF19" i="2" s="1"/>
  <c r="DG19" i="2"/>
  <c r="DC19" i="2"/>
  <c r="DB19" i="2"/>
  <c r="DA19" i="2"/>
  <c r="CX19" i="2"/>
  <c r="CT19" i="2"/>
  <c r="DU19" i="2" s="1"/>
  <c r="CS19" i="2"/>
  <c r="CR19" i="2"/>
  <c r="CO19" i="2"/>
  <c r="BX19" i="2"/>
  <c r="CJ19" i="2" s="1"/>
  <c r="EI19" i="2" s="1"/>
  <c r="GH19" i="2" s="1"/>
  <c r="BW19" i="2"/>
  <c r="BT19" i="2"/>
  <c r="BM19" i="2"/>
  <c r="BL19" i="2"/>
  <c r="BK19" i="2"/>
  <c r="BJ19" i="2"/>
  <c r="BH19" i="2"/>
  <c r="BD19" i="2"/>
  <c r="BV19" i="2" s="1"/>
  <c r="BC19" i="2"/>
  <c r="BB19" i="2"/>
  <c r="BA19" i="2" s="1"/>
  <c r="AZ19" i="2"/>
  <c r="AX19" i="2" s="1"/>
  <c r="AY19" i="2"/>
  <c r="AU19" i="2"/>
  <c r="AT19" i="2"/>
  <c r="AS19" i="2"/>
  <c r="AP19" i="2"/>
  <c r="AK19" i="2"/>
  <c r="AJ19" i="2"/>
  <c r="CI19" i="2" s="1"/>
  <c r="EH19" i="2" s="1"/>
  <c r="GG19" i="2" s="1"/>
  <c r="AH19" i="2"/>
  <c r="AD19" i="2"/>
  <c r="Z19" i="2"/>
  <c r="Y19" i="2"/>
  <c r="X19" i="2"/>
  <c r="W19" i="2" s="1"/>
  <c r="U19" i="2"/>
  <c r="Q19" i="2"/>
  <c r="P19" i="2"/>
  <c r="O19" i="2"/>
  <c r="N19" i="2"/>
  <c r="L19" i="2"/>
  <c r="H19" i="2"/>
  <c r="AI19" i="2" s="1"/>
  <c r="CH19" i="2" s="1"/>
  <c r="EG19" i="2" s="1"/>
  <c r="GF19" i="2" s="1"/>
  <c r="G19" i="2"/>
  <c r="F19" i="2"/>
  <c r="D19" i="2"/>
  <c r="C19" i="2"/>
  <c r="GB18" i="2"/>
  <c r="GA18" i="2"/>
  <c r="FV18" i="2"/>
  <c r="FU18" i="2"/>
  <c r="FK18" i="2"/>
  <c r="FJ18" i="2"/>
  <c r="FI18" i="2"/>
  <c r="FH18" i="2" s="1"/>
  <c r="FG18" i="2"/>
  <c r="FB18" i="2"/>
  <c r="FA18" i="2"/>
  <c r="EY18" i="2" s="1"/>
  <c r="EZ18" i="2"/>
  <c r="EX18" i="2"/>
  <c r="EW18" i="2"/>
  <c r="EV18" i="2" s="1"/>
  <c r="ES18" i="2"/>
  <c r="FT18" i="2" s="1"/>
  <c r="ER18" i="2"/>
  <c r="EQ18" i="2"/>
  <c r="EO18" i="2"/>
  <c r="FP18" i="2" s="1"/>
  <c r="DW18" i="2"/>
  <c r="DV18" i="2"/>
  <c r="DS18" i="2"/>
  <c r="DL18" i="2"/>
  <c r="DK18" i="2"/>
  <c r="DI18" i="2" s="1"/>
  <c r="DJ18" i="2"/>
  <c r="DH18" i="2"/>
  <c r="DG18" i="2"/>
  <c r="DF18" i="2" s="1"/>
  <c r="DC18" i="2"/>
  <c r="DB18" i="2"/>
  <c r="DA18" i="2"/>
  <c r="CZ18" i="2" s="1"/>
  <c r="CY18" i="2"/>
  <c r="DQ18" i="2" s="1"/>
  <c r="CT18" i="2"/>
  <c r="DU18" i="2" s="1"/>
  <c r="CS18" i="2"/>
  <c r="CR18" i="2"/>
  <c r="CQ18" i="2"/>
  <c r="CP18" i="2"/>
  <c r="CO18" i="2"/>
  <c r="CN18" i="2"/>
  <c r="BX18" i="2"/>
  <c r="BW18" i="2"/>
  <c r="CI18" i="2" s="1"/>
  <c r="EH18" i="2" s="1"/>
  <c r="GG18" i="2" s="1"/>
  <c r="BM18" i="2"/>
  <c r="BL18" i="2"/>
  <c r="BK18" i="2"/>
  <c r="BJ18" i="2"/>
  <c r="BI18" i="2"/>
  <c r="BG18" i="2" s="1"/>
  <c r="BH18" i="2"/>
  <c r="BD18" i="2"/>
  <c r="BC18" i="2"/>
  <c r="BA18" i="2" s="1"/>
  <c r="BB18" i="2"/>
  <c r="AZ18" i="2"/>
  <c r="AY18" i="2"/>
  <c r="AX18" i="2" s="1"/>
  <c r="AU18" i="2"/>
  <c r="BV18" i="2" s="1"/>
  <c r="AT18" i="2"/>
  <c r="BU18" i="2" s="1"/>
  <c r="AS18" i="2"/>
  <c r="BT18" i="2" s="1"/>
  <c r="AQ18" i="2"/>
  <c r="BR18" i="2" s="1"/>
  <c r="AP18" i="2"/>
  <c r="AO18" i="2" s="1"/>
  <c r="AK18" i="2"/>
  <c r="CJ18" i="2" s="1"/>
  <c r="EI18" i="2" s="1"/>
  <c r="GH18" i="2" s="1"/>
  <c r="AJ18" i="2"/>
  <c r="Z18" i="2"/>
  <c r="Y18" i="2"/>
  <c r="X18" i="2"/>
  <c r="AG18" i="2" s="1"/>
  <c r="V18" i="2"/>
  <c r="U18" i="2"/>
  <c r="T18" i="2"/>
  <c r="Q18" i="2"/>
  <c r="P18" i="2"/>
  <c r="O18" i="2"/>
  <c r="N18" i="2"/>
  <c r="M18" i="2"/>
  <c r="L18" i="2"/>
  <c r="K18" i="2" s="1"/>
  <c r="H18" i="2"/>
  <c r="AI18" i="2" s="1"/>
  <c r="G18" i="2"/>
  <c r="AH18" i="2" s="1"/>
  <c r="F18" i="2"/>
  <c r="E18" i="2" s="1"/>
  <c r="D18" i="2"/>
  <c r="AE18" i="2" s="1"/>
  <c r="CD18" i="2" s="1"/>
  <c r="EC18" i="2" s="1"/>
  <c r="C18" i="2"/>
  <c r="AD18" i="2" s="1"/>
  <c r="GB17" i="2"/>
  <c r="FG17" i="2" s="1"/>
  <c r="FE17" i="2" s="1"/>
  <c r="GA17" i="2"/>
  <c r="FZ17" i="2" s="1"/>
  <c r="FM17" i="2"/>
  <c r="FL17" i="2"/>
  <c r="FU17" i="2" s="1"/>
  <c r="FJ17" i="2"/>
  <c r="FI17" i="2"/>
  <c r="FH17" i="2" s="1"/>
  <c r="FF17" i="2"/>
  <c r="FD17" i="2"/>
  <c r="FB17" i="2" s="1"/>
  <c r="FC17" i="2"/>
  <c r="FA17" i="2"/>
  <c r="EZ17" i="2"/>
  <c r="EY17" i="2" s="1"/>
  <c r="EW17" i="2"/>
  <c r="EU17" i="2"/>
  <c r="FV17" i="2" s="1"/>
  <c r="ET17" i="2"/>
  <c r="ES17" i="2"/>
  <c r="ER17" i="2"/>
  <c r="FS17" i="2" s="1"/>
  <c r="EQ17" i="2"/>
  <c r="FR17" i="2" s="1"/>
  <c r="EO17" i="2"/>
  <c r="EN17" i="2"/>
  <c r="FO17" i="2" s="1"/>
  <c r="DN17" i="2"/>
  <c r="DM17" i="2"/>
  <c r="DL17" i="2" s="1"/>
  <c r="DK17" i="2"/>
  <c r="DJ17" i="2"/>
  <c r="DI17" i="2"/>
  <c r="DH17" i="2"/>
  <c r="DG17" i="2"/>
  <c r="DF17" i="2" s="1"/>
  <c r="DE17" i="2"/>
  <c r="DD17" i="2"/>
  <c r="DC17" i="2" s="1"/>
  <c r="DB17" i="2"/>
  <c r="DA17" i="2"/>
  <c r="CZ17" i="2" s="1"/>
  <c r="CX17" i="2"/>
  <c r="CV17" i="2"/>
  <c r="DW17" i="2" s="1"/>
  <c r="CU17" i="2"/>
  <c r="DV17" i="2" s="1"/>
  <c r="CS17" i="2"/>
  <c r="DT17" i="2" s="1"/>
  <c r="CR17" i="2"/>
  <c r="DS17" i="2" s="1"/>
  <c r="CO17" i="2"/>
  <c r="DP17" i="2" s="1"/>
  <c r="BO17" i="2"/>
  <c r="BN17" i="2"/>
  <c r="BM17" i="2"/>
  <c r="BL17" i="2"/>
  <c r="BU17" i="2" s="1"/>
  <c r="CA17" i="2" s="1"/>
  <c r="BK17" i="2"/>
  <c r="BJ17" i="2" s="1"/>
  <c r="BI17" i="2"/>
  <c r="BH17" i="2"/>
  <c r="BQ17" i="2" s="1"/>
  <c r="BF17" i="2"/>
  <c r="BE17" i="2"/>
  <c r="BD17" i="2" s="1"/>
  <c r="BC17" i="2"/>
  <c r="BB17" i="2"/>
  <c r="BA17" i="2"/>
  <c r="AZ17" i="2"/>
  <c r="AY17" i="2"/>
  <c r="AX17" i="2" s="1"/>
  <c r="AW17" i="2"/>
  <c r="BX17" i="2" s="1"/>
  <c r="AV17" i="2"/>
  <c r="BW17" i="2" s="1"/>
  <c r="AT17" i="2"/>
  <c r="AS17" i="2"/>
  <c r="BT17" i="2" s="1"/>
  <c r="AQ17" i="2"/>
  <c r="BR17" i="2" s="1"/>
  <c r="AP17" i="2"/>
  <c r="AO17" i="2"/>
  <c r="AK17" i="2"/>
  <c r="AG17" i="2"/>
  <c r="CF17" i="2" s="1"/>
  <c r="AB17" i="2"/>
  <c r="AA17" i="2"/>
  <c r="Z17" i="2" s="1"/>
  <c r="Y17" i="2"/>
  <c r="X17" i="2"/>
  <c r="W17" i="2" s="1"/>
  <c r="V17" i="2"/>
  <c r="U17" i="2"/>
  <c r="T17" i="2" s="1"/>
  <c r="S17" i="2"/>
  <c r="R17" i="2"/>
  <c r="Q17" i="2"/>
  <c r="P17" i="2"/>
  <c r="O17" i="2"/>
  <c r="N17" i="2" s="1"/>
  <c r="M17" i="2"/>
  <c r="L17" i="2"/>
  <c r="K17" i="2" s="1"/>
  <c r="J17" i="2"/>
  <c r="I17" i="2"/>
  <c r="AJ17" i="2" s="1"/>
  <c r="G17" i="2"/>
  <c r="AH17" i="2" s="1"/>
  <c r="F17" i="2"/>
  <c r="E17" i="2"/>
  <c r="D17" i="2"/>
  <c r="AE17" i="2" s="1"/>
  <c r="CD17" i="2" s="1"/>
  <c r="C17" i="2"/>
  <c r="AD17" i="2" s="1"/>
  <c r="GB16" i="2"/>
  <c r="GA16" i="2"/>
  <c r="FZ16" i="2"/>
  <c r="FV16" i="2"/>
  <c r="FU16" i="2"/>
  <c r="FK16" i="2"/>
  <c r="FJ16" i="2"/>
  <c r="FJ40" i="2" s="1"/>
  <c r="FI16" i="2"/>
  <c r="FH16" i="2"/>
  <c r="FG16" i="2"/>
  <c r="FF16" i="2"/>
  <c r="FE16" i="2" s="1"/>
  <c r="FB16" i="2"/>
  <c r="FA16" i="2"/>
  <c r="FA40" i="2" s="1"/>
  <c r="EZ16" i="2"/>
  <c r="EY16" i="2" s="1"/>
  <c r="EX16" i="2"/>
  <c r="EW16" i="2"/>
  <c r="EV16" i="2" s="1"/>
  <c r="ES16" i="2"/>
  <c r="FT16" i="2" s="1"/>
  <c r="ER16" i="2"/>
  <c r="ER40" i="2" s="1"/>
  <c r="EQ16" i="2"/>
  <c r="FR16" i="2" s="1"/>
  <c r="EO16" i="2"/>
  <c r="EN16" i="2"/>
  <c r="FO16" i="2" s="1"/>
  <c r="EM16" i="2"/>
  <c r="DW16" i="2"/>
  <c r="DV16" i="2"/>
  <c r="DL16" i="2"/>
  <c r="DK16" i="2"/>
  <c r="DK40" i="2" s="1"/>
  <c r="DJ16" i="2"/>
  <c r="DS16" i="2" s="1"/>
  <c r="DI16" i="2"/>
  <c r="DH16" i="2"/>
  <c r="DG16" i="2"/>
  <c r="DF16" i="2"/>
  <c r="DC16" i="2"/>
  <c r="DB16" i="2"/>
  <c r="DB40" i="2" s="1"/>
  <c r="DA16" i="2"/>
  <c r="CZ16" i="2"/>
  <c r="CY16" i="2"/>
  <c r="CX16" i="2"/>
  <c r="CW16" i="2" s="1"/>
  <c r="CT16" i="2"/>
  <c r="DU16" i="2" s="1"/>
  <c r="CS16" i="2"/>
  <c r="CS40" i="2" s="1"/>
  <c r="CR16" i="2"/>
  <c r="CQ16" i="2" s="1"/>
  <c r="CP16" i="2"/>
  <c r="CP31" i="2" s="1"/>
  <c r="CO16" i="2"/>
  <c r="CO30" i="2" s="1"/>
  <c r="BX16" i="2"/>
  <c r="BW16" i="2"/>
  <c r="BU16" i="2"/>
  <c r="BM16" i="2"/>
  <c r="BL16" i="2"/>
  <c r="BL40" i="2" s="1"/>
  <c r="BK16" i="2"/>
  <c r="BJ16" i="2" s="1"/>
  <c r="BI16" i="2"/>
  <c r="BH16" i="2"/>
  <c r="BQ16" i="2" s="1"/>
  <c r="BG16" i="2"/>
  <c r="BD16" i="2"/>
  <c r="BC16" i="2"/>
  <c r="BC40" i="2" s="1"/>
  <c r="BB16" i="2"/>
  <c r="BA16" i="2"/>
  <c r="AZ16" i="2"/>
  <c r="AY16" i="2"/>
  <c r="AX16" i="2"/>
  <c r="AU16" i="2"/>
  <c r="BV16" i="2" s="1"/>
  <c r="AT16" i="2"/>
  <c r="AT40" i="2" s="1"/>
  <c r="AS16" i="2"/>
  <c r="BT16" i="2" s="1"/>
  <c r="AR16" i="2"/>
  <c r="AQ16" i="2"/>
  <c r="AP16" i="2"/>
  <c r="AO16" i="2" s="1"/>
  <c r="AK16" i="2"/>
  <c r="CJ16" i="2" s="1"/>
  <c r="EI16" i="2" s="1"/>
  <c r="GH16" i="2" s="1"/>
  <c r="AJ16" i="2"/>
  <c r="CI16" i="2" s="1"/>
  <c r="EH16" i="2" s="1"/>
  <c r="GG16" i="2" s="1"/>
  <c r="Z16" i="2"/>
  <c r="AI16" i="2" s="1"/>
  <c r="CH16" i="2" s="1"/>
  <c r="EG16" i="2" s="1"/>
  <c r="GF16" i="2" s="1"/>
  <c r="Y16" i="2"/>
  <c r="Y40" i="2" s="1"/>
  <c r="X16" i="2"/>
  <c r="W16" i="2" s="1"/>
  <c r="V16" i="2"/>
  <c r="AE16" i="2" s="1"/>
  <c r="U16" i="2"/>
  <c r="T16" i="2" s="1"/>
  <c r="Q16" i="2"/>
  <c r="P16" i="2"/>
  <c r="P40" i="2" s="1"/>
  <c r="O16" i="2"/>
  <c r="N16" i="2" s="1"/>
  <c r="M16" i="2"/>
  <c r="L16" i="2"/>
  <c r="L30" i="2" s="1"/>
  <c r="K30" i="2" s="1"/>
  <c r="K16" i="2"/>
  <c r="H16" i="2"/>
  <c r="G16" i="2"/>
  <c r="G40" i="2" s="1"/>
  <c r="F16" i="2"/>
  <c r="E16" i="2" s="1"/>
  <c r="D16" i="2"/>
  <c r="D31" i="2" s="1"/>
  <c r="C16" i="2"/>
  <c r="C30" i="2" s="1"/>
  <c r="B16" i="2"/>
  <c r="GB15" i="2"/>
  <c r="GA15" i="2"/>
  <c r="FZ15" i="2" s="1"/>
  <c r="FV15" i="2"/>
  <c r="FU15" i="2"/>
  <c r="FK15" i="2"/>
  <c r="FJ15" i="2"/>
  <c r="FI15" i="2"/>
  <c r="FR15" i="2" s="1"/>
  <c r="FH15" i="2"/>
  <c r="FG15" i="2"/>
  <c r="FB15" i="2"/>
  <c r="FA15" i="2"/>
  <c r="EZ15" i="2"/>
  <c r="EY15" i="2"/>
  <c r="EX15" i="2"/>
  <c r="ES15" i="2"/>
  <c r="FT15" i="2" s="1"/>
  <c r="ER15" i="2"/>
  <c r="FS15" i="2" s="1"/>
  <c r="FY15" i="2" s="1"/>
  <c r="EQ15" i="2"/>
  <c r="EP15" i="2" s="1"/>
  <c r="EO15" i="2"/>
  <c r="FP15" i="2" s="1"/>
  <c r="EN15" i="2"/>
  <c r="EM15" i="2" s="1"/>
  <c r="DW15" i="2"/>
  <c r="DV15" i="2"/>
  <c r="DL15" i="2"/>
  <c r="DK15" i="2"/>
  <c r="DT15" i="2" s="1"/>
  <c r="DZ15" i="2" s="1"/>
  <c r="DJ15" i="2"/>
  <c r="DI15" i="2" s="1"/>
  <c r="DH15" i="2"/>
  <c r="DG15" i="2"/>
  <c r="DF15" i="2"/>
  <c r="DC15" i="2"/>
  <c r="DB15" i="2"/>
  <c r="DA15" i="2"/>
  <c r="CZ15" i="2"/>
  <c r="CY15" i="2"/>
  <c r="CT15" i="2"/>
  <c r="DU15" i="2" s="1"/>
  <c r="CS15" i="2"/>
  <c r="CR15" i="2"/>
  <c r="CQ15" i="2"/>
  <c r="CP15" i="2"/>
  <c r="DQ15" i="2" s="1"/>
  <c r="BX15" i="2"/>
  <c r="BW15" i="2"/>
  <c r="BM15" i="2"/>
  <c r="BV15" i="2" s="1"/>
  <c r="BL15" i="2"/>
  <c r="BJ15" i="2" s="1"/>
  <c r="BK15" i="2"/>
  <c r="BI15" i="2"/>
  <c r="BR15" i="2" s="1"/>
  <c r="BH15" i="2"/>
  <c r="BG15" i="2" s="1"/>
  <c r="BD15" i="2"/>
  <c r="BC15" i="2"/>
  <c r="BB15" i="2"/>
  <c r="BA15" i="2" s="1"/>
  <c r="AZ15" i="2"/>
  <c r="AY15" i="2"/>
  <c r="AX15" i="2"/>
  <c r="AU15" i="2"/>
  <c r="AT15" i="2"/>
  <c r="BU15" i="2" s="1"/>
  <c r="CA15" i="2" s="1"/>
  <c r="AS15" i="2"/>
  <c r="AR15" i="2" s="1"/>
  <c r="AQ15" i="2"/>
  <c r="AP15" i="2"/>
  <c r="AO15" i="2"/>
  <c r="AK15" i="2"/>
  <c r="CJ15" i="2" s="1"/>
  <c r="EI15" i="2" s="1"/>
  <c r="GH15" i="2" s="1"/>
  <c r="AJ15" i="2"/>
  <c r="CI15" i="2" s="1"/>
  <c r="EH15" i="2" s="1"/>
  <c r="GG15" i="2" s="1"/>
  <c r="Z15" i="2"/>
  <c r="Y15" i="2"/>
  <c r="X15" i="2"/>
  <c r="W15" i="2"/>
  <c r="V15" i="2"/>
  <c r="T15" i="2" s="1"/>
  <c r="U15" i="2"/>
  <c r="Q15" i="2"/>
  <c r="P15" i="2"/>
  <c r="N15" i="2" s="1"/>
  <c r="O15" i="2"/>
  <c r="M15" i="2"/>
  <c r="L15" i="2"/>
  <c r="K15" i="2" s="1"/>
  <c r="H15" i="2"/>
  <c r="AI15" i="2" s="1"/>
  <c r="CH15" i="2" s="1"/>
  <c r="EG15" i="2" s="1"/>
  <c r="GF15" i="2" s="1"/>
  <c r="G15" i="2"/>
  <c r="AH15" i="2" s="1"/>
  <c r="F15" i="2"/>
  <c r="E15" i="2" s="1"/>
  <c r="D15" i="2"/>
  <c r="AE15" i="2" s="1"/>
  <c r="C15" i="2"/>
  <c r="AD15" i="2" s="1"/>
  <c r="B15" i="2"/>
  <c r="GB14" i="2"/>
  <c r="GB77" i="2" s="1"/>
  <c r="GA14" i="2"/>
  <c r="GA77" i="2" s="1"/>
  <c r="FZ77" i="2" s="1"/>
  <c r="FV14" i="2"/>
  <c r="FV77" i="2" s="1"/>
  <c r="FU14" i="2"/>
  <c r="FU77" i="2" s="1"/>
  <c r="FT77" i="2" s="1"/>
  <c r="FT14" i="2"/>
  <c r="FM14" i="2"/>
  <c r="FM77" i="2" s="1"/>
  <c r="FL14" i="2"/>
  <c r="FL77" i="2" s="1"/>
  <c r="FK77" i="2" s="1"/>
  <c r="FJ14" i="2"/>
  <c r="FI14" i="2"/>
  <c r="FI77" i="2" s="1"/>
  <c r="FH14" i="2"/>
  <c r="FD14" i="2"/>
  <c r="FD77" i="2" s="1"/>
  <c r="FC14" i="2"/>
  <c r="FC77" i="2" s="1"/>
  <c r="FA14" i="2"/>
  <c r="FA77" i="2" s="1"/>
  <c r="EZ14" i="2"/>
  <c r="EZ77" i="2" s="1"/>
  <c r="EY77" i="2" s="1"/>
  <c r="EU14" i="2"/>
  <c r="EU77" i="2" s="1"/>
  <c r="ET14" i="2"/>
  <c r="ET77" i="2" s="1"/>
  <c r="ER14" i="2"/>
  <c r="ER77" i="2" s="1"/>
  <c r="DW14" i="2"/>
  <c r="DW77" i="2" s="1"/>
  <c r="DV14" i="2"/>
  <c r="DV77" i="2" s="1"/>
  <c r="DN14" i="2"/>
  <c r="DM14" i="2"/>
  <c r="DM77" i="2" s="1"/>
  <c r="DL14" i="2"/>
  <c r="DK14" i="2"/>
  <c r="DK77" i="2" s="1"/>
  <c r="DJ14" i="2"/>
  <c r="DJ77" i="2" s="1"/>
  <c r="DH14" i="2"/>
  <c r="DH77" i="2" s="1"/>
  <c r="DG14" i="2"/>
  <c r="DG77" i="2" s="1"/>
  <c r="DF77" i="2" s="1"/>
  <c r="DE14" i="2"/>
  <c r="DE77" i="2" s="1"/>
  <c r="DD14" i="2"/>
  <c r="DD77" i="2" s="1"/>
  <c r="DC77" i="2" s="1"/>
  <c r="DC14" i="2"/>
  <c r="DB14" i="2"/>
  <c r="DA14" i="2"/>
  <c r="DA77" i="2" s="1"/>
  <c r="CZ14" i="2"/>
  <c r="CV14" i="2"/>
  <c r="CV77" i="2" s="1"/>
  <c r="CU14" i="2"/>
  <c r="CU77" i="2" s="1"/>
  <c r="CS14" i="2"/>
  <c r="CS77" i="2" s="1"/>
  <c r="CR14" i="2"/>
  <c r="CR77" i="2" s="1"/>
  <c r="CQ77" i="2" s="1"/>
  <c r="BX14" i="2"/>
  <c r="BX77" i="2" s="1"/>
  <c r="BW14" i="2"/>
  <c r="BW77" i="2" s="1"/>
  <c r="BO14" i="2"/>
  <c r="BO77" i="2" s="1"/>
  <c r="BN14" i="2"/>
  <c r="BN77" i="2" s="1"/>
  <c r="BL14" i="2"/>
  <c r="BL77" i="2" s="1"/>
  <c r="BH14" i="2"/>
  <c r="BH77" i="2" s="1"/>
  <c r="BF14" i="2"/>
  <c r="BE14" i="2"/>
  <c r="BE77" i="2" s="1"/>
  <c r="BD14" i="2"/>
  <c r="BC14" i="2"/>
  <c r="BC77" i="2" s="1"/>
  <c r="BB14" i="2"/>
  <c r="BB77" i="2" s="1"/>
  <c r="AZ14" i="2"/>
  <c r="AZ77" i="2" s="1"/>
  <c r="AY14" i="2"/>
  <c r="AY77" i="2" s="1"/>
  <c r="AW14" i="2"/>
  <c r="AW77" i="2" s="1"/>
  <c r="AV14" i="2"/>
  <c r="AV77" i="2" s="1"/>
  <c r="AU77" i="2" s="1"/>
  <c r="AT14" i="2"/>
  <c r="AS14" i="2"/>
  <c r="AS77" i="2" s="1"/>
  <c r="AR14" i="2"/>
  <c r="AP14" i="2"/>
  <c r="AP77" i="2" s="1"/>
  <c r="AK14" i="2"/>
  <c r="AK77" i="2" s="1"/>
  <c r="AJ14" i="2"/>
  <c r="AJ77" i="2" s="1"/>
  <c r="AI77" i="2" s="1"/>
  <c r="AB14" i="2"/>
  <c r="AB77" i="2" s="1"/>
  <c r="AA14" i="2"/>
  <c r="AA77" i="2" s="1"/>
  <c r="Y14" i="2"/>
  <c r="Y77" i="2" s="1"/>
  <c r="X14" i="2"/>
  <c r="X77" i="2" s="1"/>
  <c r="W77" i="2" s="1"/>
  <c r="V14" i="2"/>
  <c r="V77" i="2" s="1"/>
  <c r="S14" i="2"/>
  <c r="S77" i="2" s="1"/>
  <c r="R14" i="2"/>
  <c r="R77" i="2" s="1"/>
  <c r="P14" i="2"/>
  <c r="P77" i="2" s="1"/>
  <c r="L14" i="2"/>
  <c r="L77" i="2" s="1"/>
  <c r="J14" i="2"/>
  <c r="I14" i="2"/>
  <c r="I77" i="2" s="1"/>
  <c r="H14" i="2"/>
  <c r="G14" i="2"/>
  <c r="G77" i="2" s="1"/>
  <c r="F14" i="2"/>
  <c r="F77" i="2" s="1"/>
  <c r="D14" i="2"/>
  <c r="D77" i="2" s="1"/>
  <c r="C14" i="2"/>
  <c r="C77" i="2" s="1"/>
  <c r="FM11" i="2"/>
  <c r="FM12" i="2" s="1"/>
  <c r="FM13" i="2" s="1"/>
  <c r="FL11" i="2"/>
  <c r="FL12" i="2" s="1"/>
  <c r="FK11" i="2"/>
  <c r="FD11" i="2"/>
  <c r="FD12" i="2" s="1"/>
  <c r="FD13" i="2" s="1"/>
  <c r="FC11" i="2"/>
  <c r="FB11" i="2" s="1"/>
  <c r="EU11" i="2"/>
  <c r="EU12" i="2" s="1"/>
  <c r="EU13" i="2" s="1"/>
  <c r="ET11" i="2"/>
  <c r="ET12" i="2" s="1"/>
  <c r="DN11" i="2"/>
  <c r="DN12" i="2" s="1"/>
  <c r="DN13" i="2" s="1"/>
  <c r="DM11" i="2"/>
  <c r="DM12" i="2" s="1"/>
  <c r="DE11" i="2"/>
  <c r="DE12" i="2" s="1"/>
  <c r="DE13" i="2" s="1"/>
  <c r="DD11" i="2"/>
  <c r="DD12" i="2" s="1"/>
  <c r="DC11" i="2"/>
  <c r="CV11" i="2"/>
  <c r="CV12" i="2" s="1"/>
  <c r="CV13" i="2" s="1"/>
  <c r="CU11" i="2"/>
  <c r="CT11" i="2" s="1"/>
  <c r="BO11" i="2"/>
  <c r="BO12" i="2" s="1"/>
  <c r="BO13" i="2" s="1"/>
  <c r="BN11" i="2"/>
  <c r="BN12" i="2" s="1"/>
  <c r="BF11" i="2"/>
  <c r="BF12" i="2" s="1"/>
  <c r="BF13" i="2" s="1"/>
  <c r="BE11" i="2"/>
  <c r="BE12" i="2" s="1"/>
  <c r="AW11" i="2"/>
  <c r="AW12" i="2" s="1"/>
  <c r="AW13" i="2" s="1"/>
  <c r="AV11" i="2"/>
  <c r="AV12" i="2" s="1"/>
  <c r="AU11" i="2"/>
  <c r="AB11" i="2"/>
  <c r="AB12" i="2" s="1"/>
  <c r="AB13" i="2" s="1"/>
  <c r="AA11" i="2"/>
  <c r="Z11" i="2" s="1"/>
  <c r="S11" i="2"/>
  <c r="S12" i="2" s="1"/>
  <c r="S13" i="2" s="1"/>
  <c r="R11" i="2"/>
  <c r="R12" i="2" s="1"/>
  <c r="J11" i="2"/>
  <c r="J12" i="2" s="1"/>
  <c r="J13" i="2" s="1"/>
  <c r="I11" i="2"/>
  <c r="I12" i="2" s="1"/>
  <c r="FM10" i="2"/>
  <c r="FL10" i="2"/>
  <c r="FD10" i="2"/>
  <c r="FC10" i="2"/>
  <c r="EU10" i="2"/>
  <c r="ET10" i="2"/>
  <c r="DN10" i="2"/>
  <c r="DM10" i="2"/>
  <c r="DE10" i="2"/>
  <c r="DD10" i="2"/>
  <c r="CV10" i="2"/>
  <c r="CU10" i="2"/>
  <c r="BO10" i="2"/>
  <c r="BN10" i="2"/>
  <c r="BF10" i="2"/>
  <c r="BE10" i="2"/>
  <c r="AW10" i="2"/>
  <c r="AV10" i="2"/>
  <c r="AB10" i="2"/>
  <c r="AA10" i="2"/>
  <c r="S10" i="2"/>
  <c r="R10" i="2"/>
  <c r="J10" i="2"/>
  <c r="I10" i="2"/>
  <c r="GB9" i="2"/>
  <c r="GB10" i="2" s="1"/>
  <c r="GA9" i="2"/>
  <c r="GA10" i="2" s="1"/>
  <c r="FV9" i="2"/>
  <c r="FV10" i="2" s="1"/>
  <c r="FU9" i="2"/>
  <c r="FU10" i="2" s="1"/>
  <c r="FK9" i="2"/>
  <c r="FK10" i="2" s="1"/>
  <c r="FJ9" i="2"/>
  <c r="FJ10" i="2" s="1"/>
  <c r="FI9" i="2"/>
  <c r="FI10" i="2" s="1"/>
  <c r="FG9" i="2"/>
  <c r="FG10" i="2" s="1"/>
  <c r="FF9" i="2"/>
  <c r="FF10" i="2" s="1"/>
  <c r="FB9" i="2"/>
  <c r="FB10" i="2" s="1"/>
  <c r="FA9" i="2"/>
  <c r="FA10" i="2" s="1"/>
  <c r="EZ9" i="2"/>
  <c r="EZ10" i="2" s="1"/>
  <c r="EW9" i="2"/>
  <c r="EW10" i="2" s="1"/>
  <c r="ES9" i="2"/>
  <c r="ES10" i="2" s="1"/>
  <c r="ER9" i="2"/>
  <c r="ER10" i="2" s="1"/>
  <c r="EQ9" i="2"/>
  <c r="EQ10" i="2" s="1"/>
  <c r="EP9" i="2"/>
  <c r="EN9" i="2"/>
  <c r="EN10" i="2" s="1"/>
  <c r="DW9" i="2"/>
  <c r="DW10" i="2" s="1"/>
  <c r="DV9" i="2"/>
  <c r="DV10" i="2" s="1"/>
  <c r="DL9" i="2"/>
  <c r="DL10" i="2" s="1"/>
  <c r="DK9" i="2"/>
  <c r="DK10" i="2" s="1"/>
  <c r="DJ9" i="2"/>
  <c r="DJ10" i="2" s="1"/>
  <c r="DI9" i="2"/>
  <c r="DI10" i="2" s="1"/>
  <c r="DH9" i="2"/>
  <c r="DH10" i="2" s="1"/>
  <c r="DG9" i="2"/>
  <c r="DG10" i="2" s="1"/>
  <c r="DC9" i="2"/>
  <c r="DC10" i="2" s="1"/>
  <c r="DB9" i="2"/>
  <c r="DB10" i="2" s="1"/>
  <c r="DA9" i="2"/>
  <c r="DA10" i="2" s="1"/>
  <c r="CY9" i="2"/>
  <c r="CY10" i="2" s="1"/>
  <c r="CX9" i="2"/>
  <c r="CX10" i="2" s="1"/>
  <c r="CT9" i="2"/>
  <c r="CT10" i="2" s="1"/>
  <c r="CS9" i="2"/>
  <c r="CS10" i="2" s="1"/>
  <c r="CR9" i="2"/>
  <c r="CR10" i="2" s="1"/>
  <c r="CP9" i="2"/>
  <c r="CP10" i="2" s="1"/>
  <c r="CO9" i="2"/>
  <c r="CN9" i="2" s="1"/>
  <c r="BX9" i="2"/>
  <c r="BX10" i="2" s="1"/>
  <c r="BW9" i="2"/>
  <c r="BW10" i="2" s="1"/>
  <c r="BM9" i="2"/>
  <c r="BM10" i="2" s="1"/>
  <c r="BL9" i="2"/>
  <c r="BL10" i="2" s="1"/>
  <c r="BK9" i="2"/>
  <c r="BK10" i="2" s="1"/>
  <c r="BJ9" i="2"/>
  <c r="BI9" i="2"/>
  <c r="BI10" i="2" s="1"/>
  <c r="BH9" i="2"/>
  <c r="BH10" i="2" s="1"/>
  <c r="BG9" i="2"/>
  <c r="BG10" i="2" s="1"/>
  <c r="BD9" i="2"/>
  <c r="BD10" i="2" s="1"/>
  <c r="BC9" i="2"/>
  <c r="BC10" i="2" s="1"/>
  <c r="BB9" i="2"/>
  <c r="BB10" i="2" s="1"/>
  <c r="BA9" i="2"/>
  <c r="BA10" i="2" s="1"/>
  <c r="AZ9" i="2"/>
  <c r="AZ10" i="2" s="1"/>
  <c r="AY9" i="2"/>
  <c r="AY10" i="2" s="1"/>
  <c r="AU9" i="2"/>
  <c r="AU10" i="2" s="1"/>
  <c r="AT9" i="2"/>
  <c r="BU9" i="2" s="1"/>
  <c r="AS9" i="2"/>
  <c r="AS10" i="2" s="1"/>
  <c r="AQ9" i="2"/>
  <c r="AQ10" i="2" s="1"/>
  <c r="AP9" i="2"/>
  <c r="BQ9" i="2" s="1"/>
  <c r="AK9" i="2"/>
  <c r="AK10" i="2" s="1"/>
  <c r="AJ9" i="2"/>
  <c r="AJ10" i="2" s="1"/>
  <c r="AH9" i="2"/>
  <c r="CG9" i="2" s="1"/>
  <c r="AD9" i="2"/>
  <c r="CC9" i="2" s="1"/>
  <c r="Z9" i="2"/>
  <c r="Z10" i="2" s="1"/>
  <c r="Y9" i="2"/>
  <c r="Y10" i="2" s="1"/>
  <c r="X9" i="2"/>
  <c r="X10" i="2" s="1"/>
  <c r="V9" i="2"/>
  <c r="V10" i="2" s="1"/>
  <c r="U9" i="2"/>
  <c r="U10" i="2" s="1"/>
  <c r="T9" i="2"/>
  <c r="Q9" i="2"/>
  <c r="Q10" i="2" s="1"/>
  <c r="P9" i="2"/>
  <c r="P10" i="2" s="1"/>
  <c r="O9" i="2"/>
  <c r="O10" i="2" s="1"/>
  <c r="N9" i="2"/>
  <c r="M9" i="2"/>
  <c r="M10" i="2" s="1"/>
  <c r="L9" i="2"/>
  <c r="L10" i="2" s="1"/>
  <c r="K9" i="2"/>
  <c r="K10" i="2" s="1"/>
  <c r="H9" i="2"/>
  <c r="H10" i="2" s="1"/>
  <c r="G9" i="2"/>
  <c r="G10" i="2" s="1"/>
  <c r="F9" i="2"/>
  <c r="F10" i="2" s="1"/>
  <c r="E9" i="2"/>
  <c r="E10" i="2" s="1"/>
  <c r="D9" i="2"/>
  <c r="D10" i="2" s="1"/>
  <c r="C9" i="2"/>
  <c r="C10" i="2" s="1"/>
  <c r="GB8" i="2"/>
  <c r="GB11" i="2" s="1"/>
  <c r="GB12" i="2" s="1"/>
  <c r="GB13" i="2" s="1"/>
  <c r="GA8" i="2"/>
  <c r="GA11" i="2" s="1"/>
  <c r="FZ8" i="2"/>
  <c r="FV8" i="2"/>
  <c r="FV11" i="2" s="1"/>
  <c r="FV12" i="2" s="1"/>
  <c r="FV13" i="2" s="1"/>
  <c r="FU8" i="2"/>
  <c r="FU11" i="2" s="1"/>
  <c r="FU12" i="2" s="1"/>
  <c r="FU13" i="2" s="1"/>
  <c r="FK8" i="2"/>
  <c r="FJ8" i="2"/>
  <c r="FJ11" i="2" s="1"/>
  <c r="FJ12" i="2" s="1"/>
  <c r="FJ13" i="2" s="1"/>
  <c r="FI8" i="2"/>
  <c r="FI11" i="2" s="1"/>
  <c r="FH8" i="2"/>
  <c r="FG8" i="2"/>
  <c r="FG11" i="2" s="1"/>
  <c r="FF8" i="2"/>
  <c r="FF11" i="2" s="1"/>
  <c r="FB8" i="2"/>
  <c r="FA8" i="2"/>
  <c r="FA11" i="2" s="1"/>
  <c r="FA12" i="2" s="1"/>
  <c r="FA13" i="2" s="1"/>
  <c r="EZ8" i="2"/>
  <c r="EZ11" i="2" s="1"/>
  <c r="EX8" i="2"/>
  <c r="EW8" i="2"/>
  <c r="EW11" i="2" s="1"/>
  <c r="ES8" i="2"/>
  <c r="FT8" i="2" s="1"/>
  <c r="ER8" i="2"/>
  <c r="ER11" i="2" s="1"/>
  <c r="ER12" i="2" s="1"/>
  <c r="ER13" i="2" s="1"/>
  <c r="EQ8" i="2"/>
  <c r="EQ11" i="2" s="1"/>
  <c r="EO8" i="2"/>
  <c r="EN8" i="2"/>
  <c r="EN11" i="2" s="1"/>
  <c r="EM8" i="2"/>
  <c r="DW8" i="2"/>
  <c r="DW11" i="2" s="1"/>
  <c r="DW12" i="2" s="1"/>
  <c r="DW13" i="2" s="1"/>
  <c r="DV8" i="2"/>
  <c r="DV11" i="2" s="1"/>
  <c r="DV12" i="2" s="1"/>
  <c r="DV13" i="2" s="1"/>
  <c r="DS8" i="2"/>
  <c r="DL8" i="2"/>
  <c r="DK8" i="2"/>
  <c r="DK11" i="2" s="1"/>
  <c r="DK12" i="2" s="1"/>
  <c r="DK13" i="2" s="1"/>
  <c r="DJ8" i="2"/>
  <c r="DJ11" i="2" s="1"/>
  <c r="DI8" i="2"/>
  <c r="DH8" i="2"/>
  <c r="DH11" i="2" s="1"/>
  <c r="DH12" i="2" s="1"/>
  <c r="DH13" i="2" s="1"/>
  <c r="DG8" i="2"/>
  <c r="DG11" i="2" s="1"/>
  <c r="DF8" i="2"/>
  <c r="DC8" i="2"/>
  <c r="DB8" i="2"/>
  <c r="DB11" i="2" s="1"/>
  <c r="DB12" i="2" s="1"/>
  <c r="DB13" i="2" s="1"/>
  <c r="DA8" i="2"/>
  <c r="DA11" i="2" s="1"/>
  <c r="CZ8" i="2"/>
  <c r="CY8" i="2"/>
  <c r="CY11" i="2" s="1"/>
  <c r="CX8" i="2"/>
  <c r="CX11" i="2" s="1"/>
  <c r="CT8" i="2"/>
  <c r="DU8" i="2" s="1"/>
  <c r="CS8" i="2"/>
  <c r="DT8" i="2" s="1"/>
  <c r="CR8" i="2"/>
  <c r="CR11" i="2" s="1"/>
  <c r="CP8" i="2"/>
  <c r="CP11" i="2" s="1"/>
  <c r="CO8" i="2"/>
  <c r="DP8" i="2" s="1"/>
  <c r="BX8" i="2"/>
  <c r="BX11" i="2" s="1"/>
  <c r="BX12" i="2" s="1"/>
  <c r="BX13" i="2" s="1"/>
  <c r="BW8" i="2"/>
  <c r="BW11" i="2" s="1"/>
  <c r="BW12" i="2" s="1"/>
  <c r="BW13" i="2" s="1"/>
  <c r="BU8" i="2"/>
  <c r="BU11" i="2" s="1"/>
  <c r="BQ8" i="2"/>
  <c r="BQ11" i="2" s="1"/>
  <c r="BM8" i="2"/>
  <c r="BL8" i="2"/>
  <c r="BL11" i="2" s="1"/>
  <c r="BL12" i="2" s="1"/>
  <c r="BL13" i="2" s="1"/>
  <c r="BK8" i="2"/>
  <c r="BK11" i="2" s="1"/>
  <c r="BI8" i="2"/>
  <c r="BI11" i="2" s="1"/>
  <c r="BH8" i="2"/>
  <c r="BH11" i="2" s="1"/>
  <c r="BG8" i="2"/>
  <c r="BD8" i="2"/>
  <c r="BC8" i="2"/>
  <c r="BC11" i="2" s="1"/>
  <c r="BC12" i="2" s="1"/>
  <c r="BC13" i="2" s="1"/>
  <c r="BB8" i="2"/>
  <c r="BB11" i="2" s="1"/>
  <c r="BA8" i="2"/>
  <c r="AZ8" i="2"/>
  <c r="AZ11" i="2" s="1"/>
  <c r="AZ12" i="2" s="1"/>
  <c r="AZ13" i="2" s="1"/>
  <c r="AY8" i="2"/>
  <c r="AY11" i="2" s="1"/>
  <c r="AX8" i="2"/>
  <c r="AU8" i="2"/>
  <c r="BV8" i="2" s="1"/>
  <c r="AT8" i="2"/>
  <c r="AT11" i="2" s="1"/>
  <c r="AT12" i="2" s="1"/>
  <c r="AT13" i="2" s="1"/>
  <c r="AS8" i="2"/>
  <c r="AS11" i="2" s="1"/>
  <c r="AR8" i="2"/>
  <c r="AQ8" i="2"/>
  <c r="AQ11" i="2" s="1"/>
  <c r="AP8" i="2"/>
  <c r="AP11" i="2" s="1"/>
  <c r="AK8" i="2"/>
  <c r="AK11" i="2" s="1"/>
  <c r="AK12" i="2" s="1"/>
  <c r="AK13" i="2" s="1"/>
  <c r="AJ8" i="2"/>
  <c r="AJ11" i="2" s="1"/>
  <c r="AJ12" i="2" s="1"/>
  <c r="AJ13" i="2" s="1"/>
  <c r="AI8" i="2"/>
  <c r="AE8" i="2"/>
  <c r="Z8" i="2"/>
  <c r="Y8" i="2"/>
  <c r="Y11" i="2" s="1"/>
  <c r="Y12" i="2" s="1"/>
  <c r="Y13" i="2" s="1"/>
  <c r="X8" i="2"/>
  <c r="X11" i="2" s="1"/>
  <c r="V8" i="2"/>
  <c r="V11" i="2" s="1"/>
  <c r="V12" i="2" s="1"/>
  <c r="V13" i="2" s="1"/>
  <c r="U8" i="2"/>
  <c r="U11" i="2" s="1"/>
  <c r="Q8" i="2"/>
  <c r="P8" i="2"/>
  <c r="P11" i="2" s="1"/>
  <c r="P12" i="2" s="1"/>
  <c r="P13" i="2" s="1"/>
  <c r="O8" i="2"/>
  <c r="O11" i="2" s="1"/>
  <c r="M8" i="2"/>
  <c r="M11" i="2" s="1"/>
  <c r="L8" i="2"/>
  <c r="L11" i="2" s="1"/>
  <c r="K8" i="2"/>
  <c r="H8" i="2"/>
  <c r="G8" i="2"/>
  <c r="G11" i="2" s="1"/>
  <c r="G12" i="2" s="1"/>
  <c r="G13" i="2" s="1"/>
  <c r="F8" i="2"/>
  <c r="F11" i="2" s="1"/>
  <c r="E8" i="2"/>
  <c r="D8" i="2"/>
  <c r="D11" i="2" s="1"/>
  <c r="D12" i="2" s="1"/>
  <c r="D13" i="2" s="1"/>
  <c r="C8" i="2"/>
  <c r="C11" i="2" s="1"/>
  <c r="B8" i="2"/>
  <c r="BS11" i="3" l="1"/>
  <c r="BZ11" i="3"/>
  <c r="AC11" i="3"/>
  <c r="CC11" i="3"/>
  <c r="DZ12" i="3"/>
  <c r="AI27" i="3"/>
  <c r="AX23" i="3"/>
  <c r="AZ25" i="3"/>
  <c r="DZ8" i="3"/>
  <c r="AN10" i="3"/>
  <c r="CG10" i="3"/>
  <c r="BS10" i="3"/>
  <c r="BZ10" i="3"/>
  <c r="BY10" i="3" s="1"/>
  <c r="DR13" i="3"/>
  <c r="DY13" i="3"/>
  <c r="DX13" i="3" s="1"/>
  <c r="BS27" i="3"/>
  <c r="FQ9" i="3"/>
  <c r="AN12" i="3"/>
  <c r="CG12" i="3"/>
  <c r="FY12" i="3"/>
  <c r="EW8" i="3"/>
  <c r="EV8" i="3" s="1"/>
  <c r="CO8" i="3"/>
  <c r="U8" i="3"/>
  <c r="T8" i="3" s="1"/>
  <c r="FF8" i="3"/>
  <c r="FE8" i="3" s="1"/>
  <c r="CX8" i="3"/>
  <c r="CW8" i="3" s="1"/>
  <c r="AP8" i="3"/>
  <c r="BR9" i="3"/>
  <c r="FG23" i="3"/>
  <c r="BU15" i="3"/>
  <c r="CA15" i="3" s="1"/>
  <c r="BU16" i="3"/>
  <c r="CA16" i="3" s="1"/>
  <c r="DR22" i="3"/>
  <c r="BG23" i="3"/>
  <c r="BI25" i="3"/>
  <c r="AI24" i="3"/>
  <c r="H30" i="3"/>
  <c r="DV30" i="3"/>
  <c r="W25" i="3"/>
  <c r="X26" i="3"/>
  <c r="AG38" i="3"/>
  <c r="E38" i="3"/>
  <c r="AF38" i="3" s="1"/>
  <c r="DO38" i="3"/>
  <c r="BA41" i="3"/>
  <c r="BC42" i="3"/>
  <c r="AH8" i="3"/>
  <c r="N8" i="3"/>
  <c r="BJ8" i="3"/>
  <c r="DG8" i="3"/>
  <c r="DF8" i="3" s="1"/>
  <c r="FO8" i="3"/>
  <c r="FN8" i="3" s="1"/>
  <c r="I63" i="3"/>
  <c r="AJ63" i="3" s="1"/>
  <c r="AJ9" i="3"/>
  <c r="H9" i="3"/>
  <c r="AH9" i="3"/>
  <c r="BE63" i="3"/>
  <c r="BD9" i="3"/>
  <c r="BD63" i="3" s="1"/>
  <c r="BU9" i="3"/>
  <c r="CA9" i="3" s="1"/>
  <c r="DA63" i="3"/>
  <c r="DS63" i="3" s="1"/>
  <c r="DY63" i="3" s="1"/>
  <c r="CZ9" i="3"/>
  <c r="CZ63" i="3" s="1"/>
  <c r="DQ9" i="3"/>
  <c r="EW63" i="3"/>
  <c r="EV9" i="3"/>
  <c r="EV63" i="3" s="1"/>
  <c r="AD10" i="3"/>
  <c r="AP21" i="3"/>
  <c r="AO10" i="3"/>
  <c r="CO21" i="3"/>
  <c r="CO22" i="3"/>
  <c r="DP10" i="3"/>
  <c r="FE10" i="3"/>
  <c r="AE23" i="3"/>
  <c r="D25" i="3"/>
  <c r="B23" i="3"/>
  <c r="T11" i="3"/>
  <c r="AH11" i="3"/>
  <c r="AR11" i="3"/>
  <c r="BJ11" i="3"/>
  <c r="CQ11" i="3"/>
  <c r="DQ11" i="3"/>
  <c r="EC11" i="3" s="1"/>
  <c r="DF11" i="3"/>
  <c r="DS11" i="3"/>
  <c r="FA29" i="3"/>
  <c r="FS11" i="3"/>
  <c r="FH11" i="3"/>
  <c r="FH29" i="3" s="1"/>
  <c r="AD12" i="3"/>
  <c r="AO12" i="3"/>
  <c r="BT12" i="3"/>
  <c r="CO24" i="3"/>
  <c r="DP12" i="3"/>
  <c r="DU12" i="3"/>
  <c r="EG12" i="3" s="1"/>
  <c r="GF12" i="3" s="1"/>
  <c r="EQ30" i="3"/>
  <c r="FR12" i="3"/>
  <c r="FO12" i="3"/>
  <c r="FN12" i="3" s="1"/>
  <c r="EW24" i="3"/>
  <c r="EV24" i="3" s="1"/>
  <c r="AN13" i="3"/>
  <c r="AL13" i="3" s="1"/>
  <c r="CA13" i="3"/>
  <c r="BS13" i="3"/>
  <c r="AO14" i="3"/>
  <c r="BQ14" i="3"/>
  <c r="BP14" i="3" s="1"/>
  <c r="BZ14" i="3"/>
  <c r="AO15" i="3"/>
  <c r="BQ15" i="3"/>
  <c r="BP15" i="3" s="1"/>
  <c r="BZ15" i="3"/>
  <c r="AO16" i="3"/>
  <c r="BQ16" i="3"/>
  <c r="BP16" i="3" s="1"/>
  <c r="BS16" i="3"/>
  <c r="BZ16" i="3"/>
  <c r="BY16" i="3" s="1"/>
  <c r="EI16" i="3"/>
  <c r="GH16" i="3" s="1"/>
  <c r="DR16" i="3"/>
  <c r="BD27" i="3"/>
  <c r="FQ21" i="3"/>
  <c r="E28" i="3"/>
  <c r="BV22" i="3"/>
  <c r="BV28" i="3" s="1"/>
  <c r="DL28" i="3"/>
  <c r="FT28" i="3"/>
  <c r="FK28" i="3"/>
  <c r="AK29" i="3"/>
  <c r="CJ23" i="3"/>
  <c r="CI30" i="3"/>
  <c r="EH24" i="3"/>
  <c r="BV30" i="3"/>
  <c r="DC30" i="3"/>
  <c r="DV25" i="3"/>
  <c r="DV26" i="3" s="1"/>
  <c r="DD26" i="3"/>
  <c r="FJ26" i="3"/>
  <c r="FU26" i="3"/>
  <c r="CN29" i="3"/>
  <c r="EO29" i="3"/>
  <c r="EM29" i="3" s="1"/>
  <c r="CY29" i="3"/>
  <c r="CW29" i="3" s="1"/>
  <c r="EX29" i="3"/>
  <c r="EV29" i="3" s="1"/>
  <c r="DH29" i="3"/>
  <c r="DF29" i="3" s="1"/>
  <c r="FG29" i="3"/>
  <c r="FE29" i="3" s="1"/>
  <c r="Y62" i="3"/>
  <c r="W35" i="3"/>
  <c r="BM62" i="3"/>
  <c r="DR35" i="3"/>
  <c r="DU35" i="3"/>
  <c r="GF36" i="3"/>
  <c r="EI37" i="3"/>
  <c r="GH37" i="3" s="1"/>
  <c r="E41" i="3"/>
  <c r="AH41" i="3"/>
  <c r="G42" i="3"/>
  <c r="EW44" i="3"/>
  <c r="EM44" i="3"/>
  <c r="CF9" i="3"/>
  <c r="O28" i="3"/>
  <c r="AG10" i="3"/>
  <c r="O27" i="3"/>
  <c r="EQ28" i="3"/>
  <c r="FR10" i="3"/>
  <c r="CA11" i="3"/>
  <c r="CN23" i="3"/>
  <c r="CP25" i="3"/>
  <c r="CG15" i="3"/>
  <c r="AE16" i="3"/>
  <c r="CD16" i="3" s="1"/>
  <c r="EC16" i="3" s="1"/>
  <c r="B16" i="3"/>
  <c r="BS28" i="3"/>
  <c r="EE24" i="3"/>
  <c r="F26" i="3"/>
  <c r="E25" i="3"/>
  <c r="FA26" i="3"/>
  <c r="C8" i="3"/>
  <c r="AI8" i="3"/>
  <c r="CH8" i="3" s="1"/>
  <c r="EG8" i="3" s="1"/>
  <c r="GF8" i="3" s="1"/>
  <c r="BT8" i="3"/>
  <c r="AY8" i="3"/>
  <c r="AX8" i="3" s="1"/>
  <c r="AF63" i="3"/>
  <c r="CJ63" i="3"/>
  <c r="AK9" i="3"/>
  <c r="AW63" i="3"/>
  <c r="BX63" i="3" s="1"/>
  <c r="BX9" i="3"/>
  <c r="CS63" i="3"/>
  <c r="DT63" i="3" s="1"/>
  <c r="DZ63" i="3" s="1"/>
  <c r="DT9" i="3"/>
  <c r="DZ9" i="3" s="1"/>
  <c r="CS26" i="3"/>
  <c r="EO63" i="3"/>
  <c r="FP63" i="3" s="1"/>
  <c r="FP9" i="3"/>
  <c r="ES63" i="3"/>
  <c r="X27" i="3"/>
  <c r="W10" i="3"/>
  <c r="W27" i="3" s="1"/>
  <c r="EC10" i="3"/>
  <c r="CX21" i="3"/>
  <c r="CW10" i="3"/>
  <c r="DU10" i="3"/>
  <c r="EG10" i="3" s="1"/>
  <c r="GF10" i="3" s="1"/>
  <c r="EZ28" i="3"/>
  <c r="EY10" i="3"/>
  <c r="EY28" i="3" s="1"/>
  <c r="AG11" i="3"/>
  <c r="CH11" i="3"/>
  <c r="EG11" i="3" s="1"/>
  <c r="GF11" i="3" s="1"/>
  <c r="AI29" i="3"/>
  <c r="DT11" i="3"/>
  <c r="DZ11" i="3" s="1"/>
  <c r="CS29" i="3"/>
  <c r="DH23" i="3"/>
  <c r="AD24" i="3"/>
  <c r="B24" i="3"/>
  <c r="W12" i="3"/>
  <c r="X30" i="3"/>
  <c r="DQ12" i="3"/>
  <c r="EC12" i="3" s="1"/>
  <c r="EC30" i="3" s="1"/>
  <c r="CX24" i="3"/>
  <c r="CW24" i="3" s="1"/>
  <c r="CW12" i="3"/>
  <c r="EM24" i="3"/>
  <c r="FE12" i="3"/>
  <c r="FF24" i="3"/>
  <c r="FE24" i="3" s="1"/>
  <c r="AE13" i="3"/>
  <c r="CD13" i="3" s="1"/>
  <c r="EC13" i="3" s="1"/>
  <c r="AI13" i="3"/>
  <c r="BP13" i="3"/>
  <c r="BV13" i="3"/>
  <c r="FX13" i="3"/>
  <c r="FQ13" i="3"/>
  <c r="CC14" i="3"/>
  <c r="DP14" i="3"/>
  <c r="DO14" i="3" s="1"/>
  <c r="CN14" i="3"/>
  <c r="CC15" i="3"/>
  <c r="DP15" i="3"/>
  <c r="DO15" i="3" s="1"/>
  <c r="CN15" i="3"/>
  <c r="AC16" i="3"/>
  <c r="CC16" i="3"/>
  <c r="DP16" i="3"/>
  <c r="DO16" i="3" s="1"/>
  <c r="CN16" i="3"/>
  <c r="GG16" i="3"/>
  <c r="EP16" i="3"/>
  <c r="FR16" i="3"/>
  <c r="BT27" i="3"/>
  <c r="DI27" i="3"/>
  <c r="H28" i="3"/>
  <c r="W28" i="3"/>
  <c r="GE22" i="3"/>
  <c r="EH22" i="3"/>
  <c r="AQ23" i="3"/>
  <c r="EE23" i="3"/>
  <c r="CL23" i="3"/>
  <c r="CZ29" i="3"/>
  <c r="CE24" i="3"/>
  <c r="EI30" i="3"/>
  <c r="GH24" i="3"/>
  <c r="GH30" i="3" s="1"/>
  <c r="ES30" i="3"/>
  <c r="FT24" i="3"/>
  <c r="FT30" i="3" s="1"/>
  <c r="ES25" i="3"/>
  <c r="FK30" i="3"/>
  <c r="AJ26" i="3"/>
  <c r="BX25" i="3"/>
  <c r="BX26" i="3" s="1"/>
  <c r="AW26" i="3"/>
  <c r="BF26" i="3"/>
  <c r="CT26" i="3"/>
  <c r="CZ26" i="3"/>
  <c r="AS62" i="3"/>
  <c r="AR35" i="3"/>
  <c r="BT35" i="3"/>
  <c r="FA62" i="3"/>
  <c r="EY35" i="3"/>
  <c r="FS35" i="3"/>
  <c r="E39" i="3"/>
  <c r="AF39" i="3" s="1"/>
  <c r="AH39" i="3"/>
  <c r="CG40" i="3"/>
  <c r="DA42" i="3"/>
  <c r="CZ41" i="3"/>
  <c r="AA62" i="3"/>
  <c r="AJ43" i="3"/>
  <c r="CI43" i="3" s="1"/>
  <c r="CE49" i="3"/>
  <c r="BK27" i="3"/>
  <c r="BK28" i="3"/>
  <c r="M25" i="3"/>
  <c r="K23" i="3"/>
  <c r="AG12" i="3"/>
  <c r="O30" i="3"/>
  <c r="BY13" i="3"/>
  <c r="AE14" i="3"/>
  <c r="CD14" i="3" s="1"/>
  <c r="EC14" i="3" s="1"/>
  <c r="B14" i="3"/>
  <c r="GM14" i="3" s="1"/>
  <c r="BU14" i="3"/>
  <c r="CA14" i="3" s="1"/>
  <c r="AE15" i="3"/>
  <c r="CD15" i="3" s="1"/>
  <c r="EC15" i="3" s="1"/>
  <c r="B15" i="3"/>
  <c r="AN16" i="3"/>
  <c r="CG16" i="3"/>
  <c r="CD22" i="3"/>
  <c r="EC22" i="3" s="1"/>
  <c r="GB22" i="3" s="1"/>
  <c r="AN22" i="3"/>
  <c r="CQ29" i="3"/>
  <c r="DR23" i="3"/>
  <c r="AG25" i="3"/>
  <c r="FI62" i="3"/>
  <c r="FH35" i="3"/>
  <c r="BR38" i="3"/>
  <c r="FR42" i="3"/>
  <c r="AR51" i="3"/>
  <c r="BS51" i="3" s="1"/>
  <c r="BT51" i="3"/>
  <c r="AE8" i="3"/>
  <c r="CD8" i="3" s="1"/>
  <c r="EC8" i="3" s="1"/>
  <c r="L8" i="3"/>
  <c r="K8" i="3" s="1"/>
  <c r="AG8" i="3"/>
  <c r="BU8" i="3"/>
  <c r="CA8" i="3" s="1"/>
  <c r="BH8" i="3"/>
  <c r="BG8" i="3" s="1"/>
  <c r="DR8" i="3"/>
  <c r="DI8" i="3"/>
  <c r="FS8" i="3"/>
  <c r="FY8" i="3" s="1"/>
  <c r="FZ8" i="3"/>
  <c r="AM63" i="3"/>
  <c r="U63" i="3"/>
  <c r="T9" i="3"/>
  <c r="T63" i="3" s="1"/>
  <c r="AD9" i="3"/>
  <c r="AS63" i="3"/>
  <c r="BT63" i="3" s="1"/>
  <c r="BZ63" i="3" s="1"/>
  <c r="BT9" i="3"/>
  <c r="AR9" i="3"/>
  <c r="AR63" i="3" s="1"/>
  <c r="BS63" i="3" s="1"/>
  <c r="BQ9" i="3"/>
  <c r="BP9" i="3" s="1"/>
  <c r="CO63" i="3"/>
  <c r="DP63" i="3" s="1"/>
  <c r="DP9" i="3"/>
  <c r="DO9" i="3" s="1"/>
  <c r="CN9" i="3"/>
  <c r="CN63" i="3" s="1"/>
  <c r="DO63" i="3" s="1"/>
  <c r="DM63" i="3"/>
  <c r="DM64" i="3" s="1"/>
  <c r="DL9" i="3"/>
  <c r="DL63" i="3" s="1"/>
  <c r="FI63" i="3"/>
  <c r="FR63" i="3" s="1"/>
  <c r="FX63" i="3" s="1"/>
  <c r="FH9" i="3"/>
  <c r="FH63" i="3" s="1"/>
  <c r="FV9" i="3"/>
  <c r="N10" i="3"/>
  <c r="N27" i="3" s="1"/>
  <c r="T10" i="3"/>
  <c r="BJ10" i="3"/>
  <c r="BJ28" i="3" s="1"/>
  <c r="CR28" i="3"/>
  <c r="CQ10" i="3"/>
  <c r="CQ27" i="3" s="1"/>
  <c r="CR27" i="3"/>
  <c r="DQ10" i="3"/>
  <c r="DZ10" i="3" s="1"/>
  <c r="DF10" i="3"/>
  <c r="DS10" i="3"/>
  <c r="EP10" i="3"/>
  <c r="EP28" i="3" s="1"/>
  <c r="EV10" i="3"/>
  <c r="FS10" i="3"/>
  <c r="FY10" i="3" s="1"/>
  <c r="V25" i="3"/>
  <c r="T23" i="3"/>
  <c r="AO11" i="3"/>
  <c r="AU29" i="3"/>
  <c r="BV11" i="3"/>
  <c r="BV29" i="3" s="1"/>
  <c r="DP11" i="3"/>
  <c r="DO11" i="3" s="1"/>
  <c r="FR11" i="3"/>
  <c r="FE11" i="3"/>
  <c r="N12" i="3"/>
  <c r="N30" i="3" s="1"/>
  <c r="T12" i="3"/>
  <c r="BJ12" i="3"/>
  <c r="BJ30" i="3" s="1"/>
  <c r="CR30" i="3"/>
  <c r="CQ12" i="3"/>
  <c r="CQ30" i="3" s="1"/>
  <c r="DS12" i="3"/>
  <c r="EY12" i="3"/>
  <c r="EZ30" i="3"/>
  <c r="AJ13" i="3"/>
  <c r="CI13" i="3" s="1"/>
  <c r="T13" i="3"/>
  <c r="CF13" i="3"/>
  <c r="CT13" i="3"/>
  <c r="DU13" i="3" s="1"/>
  <c r="DV13" i="3"/>
  <c r="FN13" i="3"/>
  <c r="FY13" i="3"/>
  <c r="GG14" i="3"/>
  <c r="EP14" i="3"/>
  <c r="FR14" i="3"/>
  <c r="GG15" i="3"/>
  <c r="EP15" i="3"/>
  <c r="FR15" i="3"/>
  <c r="H25" i="3"/>
  <c r="H27" i="3"/>
  <c r="T21" i="3"/>
  <c r="AI22" i="3"/>
  <c r="DC28" i="3"/>
  <c r="FR28" i="3"/>
  <c r="CH23" i="3"/>
  <c r="AP24" i="3"/>
  <c r="CA24" i="3"/>
  <c r="DU30" i="3"/>
  <c r="DL30" i="3"/>
  <c r="EF24" i="3"/>
  <c r="J26" i="3"/>
  <c r="AK25" i="3"/>
  <c r="AB26" i="3"/>
  <c r="BB26" i="3"/>
  <c r="BA25" i="3"/>
  <c r="BA26" i="3" s="1"/>
  <c r="BT25" i="3"/>
  <c r="DI26" i="3"/>
  <c r="FS25" i="3"/>
  <c r="ER26" i="3"/>
  <c r="EP25" i="3"/>
  <c r="FR26" i="3"/>
  <c r="DM26" i="3"/>
  <c r="EZ27" i="3"/>
  <c r="Q62" i="3"/>
  <c r="AI35" i="3"/>
  <c r="CF35" i="3"/>
  <c r="DK62" i="3"/>
  <c r="DI35" i="3"/>
  <c r="FT35" i="3"/>
  <c r="FG36" i="3"/>
  <c r="FP36" i="3" s="1"/>
  <c r="FY36" i="3" s="1"/>
  <c r="AZ37" i="3"/>
  <c r="BI37" i="3" s="1"/>
  <c r="AO37" i="3"/>
  <c r="BH37" i="3"/>
  <c r="AX37" i="3"/>
  <c r="BQ37" i="3"/>
  <c r="CD44" i="3"/>
  <c r="CF54" i="3"/>
  <c r="DY14" i="3"/>
  <c r="DX14" i="3" s="1"/>
  <c r="FO14" i="3"/>
  <c r="FN14" i="3" s="1"/>
  <c r="DY15" i="3"/>
  <c r="DX15" i="3" s="1"/>
  <c r="FO15" i="3"/>
  <c r="FN15" i="3" s="1"/>
  <c r="DY16" i="3"/>
  <c r="DX16" i="3" s="1"/>
  <c r="FO16" i="3"/>
  <c r="FN16" i="3" s="1"/>
  <c r="AF21" i="3"/>
  <c r="BA27" i="3"/>
  <c r="CI21" i="3"/>
  <c r="DL27" i="3"/>
  <c r="EY27" i="3"/>
  <c r="FK27" i="3"/>
  <c r="FK25" i="3"/>
  <c r="AF22" i="3"/>
  <c r="DU22" i="3"/>
  <c r="DU28" i="3" s="1"/>
  <c r="AH29" i="3"/>
  <c r="AN23" i="3"/>
  <c r="AR29" i="3"/>
  <c r="BS23" i="3"/>
  <c r="BA29" i="3"/>
  <c r="BJ29" i="3"/>
  <c r="CG23" i="3"/>
  <c r="DC29" i="3"/>
  <c r="AM24" i="3"/>
  <c r="AH25" i="3"/>
  <c r="BU25" i="3"/>
  <c r="DJ26" i="3"/>
  <c r="DN26" i="3"/>
  <c r="FB25" i="3"/>
  <c r="FB26" i="3" s="1"/>
  <c r="FV26" i="3"/>
  <c r="G26" i="3"/>
  <c r="BC26" i="3"/>
  <c r="DT26" i="3"/>
  <c r="EU26" i="3"/>
  <c r="EZ26" i="3"/>
  <c r="DA27" i="3"/>
  <c r="FI27" i="3"/>
  <c r="FR27" i="3"/>
  <c r="BH28" i="3"/>
  <c r="AP28" i="3"/>
  <c r="AO28" i="3" s="1"/>
  <c r="B28" i="3"/>
  <c r="FS29" i="3"/>
  <c r="AY30" i="3"/>
  <c r="K30" i="3"/>
  <c r="AJ30" i="3"/>
  <c r="CT30" i="3"/>
  <c r="FI30" i="3"/>
  <c r="V35" i="3"/>
  <c r="DH35" i="3"/>
  <c r="EO62" i="3"/>
  <c r="EX35" i="3"/>
  <c r="FF35" i="3"/>
  <c r="EV35" i="3"/>
  <c r="BS36" i="3"/>
  <c r="EW36" i="3"/>
  <c r="EM36" i="3"/>
  <c r="AF37" i="3"/>
  <c r="BT37" i="3"/>
  <c r="BZ37" i="3" s="1"/>
  <c r="AR37" i="3"/>
  <c r="BS37" i="3" s="1"/>
  <c r="DR37" i="3"/>
  <c r="L39" i="3"/>
  <c r="B39" i="3"/>
  <c r="CH39" i="3"/>
  <c r="EG39" i="3" s="1"/>
  <c r="GF39" i="3" s="1"/>
  <c r="BH39" i="3"/>
  <c r="BG39" i="3" s="1"/>
  <c r="AX39" i="3"/>
  <c r="DR39" i="3"/>
  <c r="EX39" i="3"/>
  <c r="EM39" i="3"/>
  <c r="BU40" i="3"/>
  <c r="CA40" i="3" s="1"/>
  <c r="FY40" i="3"/>
  <c r="AO41" i="3"/>
  <c r="AP42" i="3"/>
  <c r="AY41" i="3"/>
  <c r="CU62" i="3"/>
  <c r="DV43" i="3"/>
  <c r="E44" i="3"/>
  <c r="AF44" i="3" s="1"/>
  <c r="AG44" i="3"/>
  <c r="AR47" i="3"/>
  <c r="BT47" i="3"/>
  <c r="AD63" i="3"/>
  <c r="CC63" i="3" s="1"/>
  <c r="AH63" i="3"/>
  <c r="K9" i="3"/>
  <c r="K63" i="3" s="1"/>
  <c r="AC63" i="3" s="1"/>
  <c r="CB63" i="3" s="1"/>
  <c r="EA63" i="3" s="1"/>
  <c r="FZ63" i="3" s="1"/>
  <c r="W9" i="3"/>
  <c r="W63" i="3" s="1"/>
  <c r="AE9" i="3"/>
  <c r="CD9" i="3" s="1"/>
  <c r="EC9" i="3" s="1"/>
  <c r="BR63" i="3"/>
  <c r="CA63" i="3" s="1"/>
  <c r="AU9" i="3"/>
  <c r="BG9" i="3"/>
  <c r="BG63" i="3" s="1"/>
  <c r="BP63" i="3" s="1"/>
  <c r="BW9" i="3"/>
  <c r="CQ9" i="3"/>
  <c r="CQ63" i="3" s="1"/>
  <c r="DR63" i="3" s="1"/>
  <c r="DX63" i="3" s="1"/>
  <c r="DV63" i="3"/>
  <c r="DC9" i="3"/>
  <c r="DC63" i="3" s="1"/>
  <c r="DU63" i="3" s="1"/>
  <c r="DS9" i="3"/>
  <c r="DW9" i="3"/>
  <c r="EM9" i="3"/>
  <c r="EM63" i="3" s="1"/>
  <c r="FN63" i="3" s="1"/>
  <c r="FV63" i="3"/>
  <c r="EY9" i="3"/>
  <c r="EY63" i="3" s="1"/>
  <c r="FQ63" i="3" s="1"/>
  <c r="FW63" i="3" s="1"/>
  <c r="FK9" i="3"/>
  <c r="FK63" i="3" s="1"/>
  <c r="FO9" i="3"/>
  <c r="FN9" i="3" s="1"/>
  <c r="FS9" i="3"/>
  <c r="FY9" i="3" s="1"/>
  <c r="B10" i="3"/>
  <c r="AR10" i="3"/>
  <c r="AR27" i="3" s="1"/>
  <c r="AX10" i="3"/>
  <c r="CZ10" i="3"/>
  <c r="CZ27" i="3" s="1"/>
  <c r="EN10" i="3"/>
  <c r="FH10" i="3"/>
  <c r="FH28" i="3" s="1"/>
  <c r="EX11" i="3"/>
  <c r="B12" i="3"/>
  <c r="AR12" i="3"/>
  <c r="AR30" i="3" s="1"/>
  <c r="CZ12" i="3"/>
  <c r="CZ30" i="3" s="1"/>
  <c r="DF12" i="3"/>
  <c r="B13" i="3"/>
  <c r="GM13" i="3" s="1"/>
  <c r="AR13" i="3"/>
  <c r="AG14" i="3"/>
  <c r="AG15" i="3"/>
  <c r="AG16" i="3"/>
  <c r="CQ16" i="3"/>
  <c r="EY16" i="3"/>
  <c r="DC25" i="3"/>
  <c r="DC26" i="3" s="1"/>
  <c r="C22" i="3"/>
  <c r="N28" i="3"/>
  <c r="Z28" i="3"/>
  <c r="BT28" i="3"/>
  <c r="CM22" i="3"/>
  <c r="DV28" i="3"/>
  <c r="BD29" i="3"/>
  <c r="FT29" i="3"/>
  <c r="DS30" i="3"/>
  <c r="Q25" i="3"/>
  <c r="Q26" i="3" s="1"/>
  <c r="Z25" i="3"/>
  <c r="Z26" i="3" s="1"/>
  <c r="AT26" i="3"/>
  <c r="BD25" i="3"/>
  <c r="BD26" i="3" s="1"/>
  <c r="BM25" i="3"/>
  <c r="BM26" i="3" s="1"/>
  <c r="DS25" i="3"/>
  <c r="CQ25" i="3"/>
  <c r="DW25" i="3"/>
  <c r="DW26" i="3" s="1"/>
  <c r="ET68" i="3"/>
  <c r="ET26" i="3"/>
  <c r="S26" i="3"/>
  <c r="AS26" i="3"/>
  <c r="BO26" i="3"/>
  <c r="CU26" i="3"/>
  <c r="DE26" i="3"/>
  <c r="DK26" i="3"/>
  <c r="EQ26" i="3"/>
  <c r="FL26" i="3"/>
  <c r="B27" i="3"/>
  <c r="AS27" i="3"/>
  <c r="BB27" i="3"/>
  <c r="DC27" i="3"/>
  <c r="DJ27" i="3"/>
  <c r="EN27" i="3"/>
  <c r="EM27" i="3" s="1"/>
  <c r="L28" i="3"/>
  <c r="U28" i="3"/>
  <c r="T28" i="3" s="1"/>
  <c r="AJ28" i="3"/>
  <c r="DT29" i="3"/>
  <c r="BH30" i="3"/>
  <c r="AP30" i="3"/>
  <c r="AO30" i="3" s="1"/>
  <c r="B30" i="3"/>
  <c r="AU30" i="3"/>
  <c r="C62" i="3"/>
  <c r="L35" i="3"/>
  <c r="B35" i="3"/>
  <c r="G62" i="3"/>
  <c r="AH35" i="3"/>
  <c r="O62" i="3"/>
  <c r="N35" i="3"/>
  <c r="N62" i="3" s="1"/>
  <c r="BV35" i="3"/>
  <c r="BC62" i="3"/>
  <c r="BK62" i="3"/>
  <c r="BJ35" i="3"/>
  <c r="CO62" i="3"/>
  <c r="CX35" i="3"/>
  <c r="CN35" i="3"/>
  <c r="CS62" i="3"/>
  <c r="DT35" i="3"/>
  <c r="DA62" i="3"/>
  <c r="CZ35" i="3"/>
  <c r="EQ62" i="3"/>
  <c r="FR35" i="3"/>
  <c r="EP35" i="3"/>
  <c r="FK62" i="3"/>
  <c r="AE36" i="3"/>
  <c r="CD36" i="3" s="1"/>
  <c r="M36" i="3"/>
  <c r="V36" i="3" s="1"/>
  <c r="U36" i="3"/>
  <c r="K36" i="3"/>
  <c r="AH36" i="3"/>
  <c r="CY36" i="3"/>
  <c r="DH36" i="3" s="1"/>
  <c r="DQ36" i="3"/>
  <c r="DG36" i="3"/>
  <c r="CW36" i="3"/>
  <c r="DT36" i="3"/>
  <c r="FP37" i="3"/>
  <c r="EX37" i="3"/>
  <c r="FG37" i="3" s="1"/>
  <c r="FF37" i="3"/>
  <c r="FS37" i="3"/>
  <c r="AI38" i="3"/>
  <c r="AR38" i="3"/>
  <c r="BS38" i="3" s="1"/>
  <c r="BU38" i="3"/>
  <c r="CA38" i="3" s="1"/>
  <c r="DQ38" i="3"/>
  <c r="DZ38" i="3" s="1"/>
  <c r="DG38" i="3"/>
  <c r="DF38" i="3" s="1"/>
  <c r="CW38" i="3"/>
  <c r="FQ38" i="3"/>
  <c r="FW38" i="3" s="1"/>
  <c r="CD39" i="3"/>
  <c r="EC39" i="3" s="1"/>
  <c r="AR39" i="3"/>
  <c r="BS39" i="3" s="1"/>
  <c r="BY39" i="3" s="1"/>
  <c r="BT39" i="3"/>
  <c r="DO39" i="3"/>
  <c r="DS39" i="3"/>
  <c r="DY39" i="3" s="1"/>
  <c r="FQ39" i="3"/>
  <c r="AE40" i="3"/>
  <c r="CD40" i="3" s="1"/>
  <c r="U40" i="3"/>
  <c r="T40" i="3" s="1"/>
  <c r="K40" i="3"/>
  <c r="BA40" i="3"/>
  <c r="BA62" i="3" s="1"/>
  <c r="BB42" i="3"/>
  <c r="CT42" i="3"/>
  <c r="DG46" i="3"/>
  <c r="DF46" i="3" s="1"/>
  <c r="CW46" i="3"/>
  <c r="DO46" i="3" s="1"/>
  <c r="DU46" i="3"/>
  <c r="DL43" i="3"/>
  <c r="DL62" i="3" s="1"/>
  <c r="AN47" i="3"/>
  <c r="U50" i="3"/>
  <c r="AD50" i="3"/>
  <c r="BH53" i="3"/>
  <c r="BQ53" i="3"/>
  <c r="CC53" i="3" s="1"/>
  <c r="EF53" i="3"/>
  <c r="AE63" i="3"/>
  <c r="CD63" i="3" s="1"/>
  <c r="EC63" i="3" s="1"/>
  <c r="GB63" i="3" s="1"/>
  <c r="BW63" i="3"/>
  <c r="DW63" i="3"/>
  <c r="FO63" i="3"/>
  <c r="FS63" i="3"/>
  <c r="AD21" i="3"/>
  <c r="DG21" i="3"/>
  <c r="CC13" i="3"/>
  <c r="CG13" i="3"/>
  <c r="W14" i="3"/>
  <c r="W15" i="3"/>
  <c r="W16" i="3"/>
  <c r="AU27" i="3"/>
  <c r="AU25" i="3"/>
  <c r="BV21" i="3"/>
  <c r="BV27" i="3" s="1"/>
  <c r="CF21" i="3"/>
  <c r="CT27" i="3"/>
  <c r="DU21" i="3"/>
  <c r="DU27" i="3" s="1"/>
  <c r="ES27" i="3"/>
  <c r="FT21" i="3"/>
  <c r="FT27" i="3" s="1"/>
  <c r="DS28" i="3"/>
  <c r="FU28" i="3"/>
  <c r="DU29" i="3"/>
  <c r="EP29" i="3"/>
  <c r="FQ23" i="3"/>
  <c r="EY29" i="3"/>
  <c r="E30" i="3"/>
  <c r="W30" i="3"/>
  <c r="GB24" i="3"/>
  <c r="GB30" i="3" s="1"/>
  <c r="BT30" i="3"/>
  <c r="EY30" i="3"/>
  <c r="N25" i="3"/>
  <c r="N26" i="3" s="1"/>
  <c r="R26" i="3"/>
  <c r="BW25" i="3"/>
  <c r="BW26" i="3" s="1"/>
  <c r="BJ25" i="3"/>
  <c r="BJ26" i="3" s="1"/>
  <c r="BN26" i="3"/>
  <c r="DB26" i="3"/>
  <c r="DL25" i="3"/>
  <c r="DL26" i="3" s="1"/>
  <c r="EY25" i="3"/>
  <c r="EY26" i="3" s="1"/>
  <c r="I26" i="3"/>
  <c r="O26" i="3"/>
  <c r="Y26" i="3"/>
  <c r="BE26" i="3"/>
  <c r="BK26" i="3"/>
  <c r="CV26" i="3"/>
  <c r="DA26" i="3"/>
  <c r="FC26" i="3"/>
  <c r="FM26" i="3"/>
  <c r="EW27" i="3"/>
  <c r="EV27" i="3" s="1"/>
  <c r="FF27" i="3"/>
  <c r="FE27" i="3" s="1"/>
  <c r="F28" i="3"/>
  <c r="E29" i="3"/>
  <c r="BU29" i="3"/>
  <c r="AE35" i="3"/>
  <c r="AQ62" i="3"/>
  <c r="AZ35" i="3"/>
  <c r="BH35" i="3"/>
  <c r="AX35" i="3"/>
  <c r="DQ35" i="3"/>
  <c r="EM35" i="3"/>
  <c r="FO35" i="3"/>
  <c r="E36" i="3"/>
  <c r="AF36" i="3" s="1"/>
  <c r="AG36" i="3"/>
  <c r="AY36" i="3"/>
  <c r="AO36" i="3"/>
  <c r="BU36" i="3"/>
  <c r="CA36" i="3" s="1"/>
  <c r="DS36" i="3"/>
  <c r="CQ36" i="3"/>
  <c r="DR36" i="3" s="1"/>
  <c r="EP36" i="3"/>
  <c r="FQ36" i="3" s="1"/>
  <c r="FR36" i="3"/>
  <c r="L37" i="3"/>
  <c r="B37" i="3"/>
  <c r="AH37" i="3"/>
  <c r="BV37" i="3"/>
  <c r="CH37" i="3" s="1"/>
  <c r="EG37" i="3" s="1"/>
  <c r="GF37" i="3" s="1"/>
  <c r="CX37" i="3"/>
  <c r="CN37" i="3"/>
  <c r="DT37" i="3"/>
  <c r="DZ37" i="3" s="1"/>
  <c r="EP37" i="3"/>
  <c r="FQ37" i="3" s="1"/>
  <c r="FR37" i="3"/>
  <c r="M38" i="3"/>
  <c r="V38" i="3" s="1"/>
  <c r="AE38" i="3"/>
  <c r="CD38" i="3" s="1"/>
  <c r="EC38" i="3" s="1"/>
  <c r="GB38" i="3" s="1"/>
  <c r="U38" i="3"/>
  <c r="K38" i="3"/>
  <c r="CG38" i="3"/>
  <c r="AY38" i="3"/>
  <c r="AO38" i="3"/>
  <c r="BV38" i="3"/>
  <c r="CQ38" i="3"/>
  <c r="DR38" i="3" s="1"/>
  <c r="DS38" i="3"/>
  <c r="FN38" i="3"/>
  <c r="FR38" i="3"/>
  <c r="FX38" i="3" s="1"/>
  <c r="BP39" i="3"/>
  <c r="BU39" i="3"/>
  <c r="CA39" i="3" s="1"/>
  <c r="DZ39" i="3"/>
  <c r="FR39" i="3"/>
  <c r="FX39" i="3" s="1"/>
  <c r="E40" i="3"/>
  <c r="AF40" i="3" s="1"/>
  <c r="F42" i="3"/>
  <c r="AG40" i="3"/>
  <c r="BS40" i="3"/>
  <c r="BY40" i="3" s="1"/>
  <c r="CY40" i="3"/>
  <c r="CP42" i="3"/>
  <c r="CN40" i="3"/>
  <c r="DJ42" i="3"/>
  <c r="DI40" i="3"/>
  <c r="DR40" i="3" s="1"/>
  <c r="AJ42" i="3"/>
  <c r="CI42" i="3"/>
  <c r="EH41" i="3"/>
  <c r="DQ41" i="3"/>
  <c r="EY42" i="3"/>
  <c r="M43" i="3"/>
  <c r="V43" i="3" s="1"/>
  <c r="AE43" i="3"/>
  <c r="BQ43" i="3"/>
  <c r="BZ43" i="3"/>
  <c r="CY44" i="3"/>
  <c r="DH44" i="3" s="1"/>
  <c r="DQ44" i="3"/>
  <c r="DZ44" i="3" s="1"/>
  <c r="AD45" i="3"/>
  <c r="AM45" i="3" s="1"/>
  <c r="T45" i="3"/>
  <c r="BS45" i="3"/>
  <c r="EF45" i="3"/>
  <c r="FF45" i="3"/>
  <c r="FE45" i="3" s="1"/>
  <c r="EV45" i="3"/>
  <c r="FN45" i="3" s="1"/>
  <c r="U46" i="3"/>
  <c r="AD46" i="3" s="1"/>
  <c r="K46" i="3"/>
  <c r="AI46" i="3"/>
  <c r="CH46" i="3" s="1"/>
  <c r="EG46" i="3" s="1"/>
  <c r="GF46" i="3" s="1"/>
  <c r="H43" i="3"/>
  <c r="DR48" i="3"/>
  <c r="EP49" i="3"/>
  <c r="FQ49" i="3" s="1"/>
  <c r="FR49" i="3"/>
  <c r="FX49" i="3" s="1"/>
  <c r="CX59" i="3"/>
  <c r="CN59" i="3"/>
  <c r="DG30" i="3"/>
  <c r="DF30" i="3" s="1"/>
  <c r="D62" i="3"/>
  <c r="H62" i="3"/>
  <c r="X62" i="3"/>
  <c r="AP62" i="3"/>
  <c r="AT62" i="3"/>
  <c r="BD62" i="3"/>
  <c r="CR62" i="3"/>
  <c r="DB62" i="3"/>
  <c r="EZ62" i="3"/>
  <c r="FJ62" i="3"/>
  <c r="L41" i="3"/>
  <c r="B41" i="3"/>
  <c r="H42" i="3"/>
  <c r="AI41" i="3"/>
  <c r="P42" i="3"/>
  <c r="AK42" i="3"/>
  <c r="BL42" i="3"/>
  <c r="BT42" i="3"/>
  <c r="CJ41" i="3"/>
  <c r="EZ42" i="3"/>
  <c r="AG43" i="3"/>
  <c r="AB67" i="3"/>
  <c r="AB64" i="3"/>
  <c r="BV43" i="3"/>
  <c r="AZ43" i="3"/>
  <c r="BI43" i="3" s="1"/>
  <c r="BG43" i="3" s="1"/>
  <c r="BO64" i="3"/>
  <c r="BO67" i="3"/>
  <c r="BO68" i="3" s="1"/>
  <c r="DR43" i="3"/>
  <c r="DX43" i="3" s="1"/>
  <c r="FF43" i="3"/>
  <c r="FE43" i="3" s="1"/>
  <c r="FN43" i="3" s="1"/>
  <c r="EV43" i="3"/>
  <c r="CA44" i="3"/>
  <c r="DS44" i="3"/>
  <c r="DI44" i="3"/>
  <c r="GF45" i="3"/>
  <c r="BH45" i="3"/>
  <c r="AX45" i="3"/>
  <c r="EP45" i="3"/>
  <c r="FQ45" i="3" s="1"/>
  <c r="FR45" i="3"/>
  <c r="FX45" i="3" s="1"/>
  <c r="M46" i="3"/>
  <c r="V46" i="3" s="1"/>
  <c r="AE46" i="3"/>
  <c r="CD46" i="3" s="1"/>
  <c r="EC46" i="3" s="1"/>
  <c r="CQ46" i="3"/>
  <c r="DR46" i="3" s="1"/>
  <c r="DS46" i="3"/>
  <c r="DY46" i="3" s="1"/>
  <c r="FT47" i="3"/>
  <c r="ES43" i="3"/>
  <c r="FT43" i="3" s="1"/>
  <c r="CI48" i="3"/>
  <c r="EH48" i="3" s="1"/>
  <c r="GG48" i="3" s="1"/>
  <c r="AN49" i="3"/>
  <c r="CD51" i="3"/>
  <c r="EC51" i="3" s="1"/>
  <c r="FF51" i="3"/>
  <c r="EV51" i="3"/>
  <c r="FO51" i="3"/>
  <c r="CF55" i="3"/>
  <c r="DH55" i="3"/>
  <c r="DF55" i="3" s="1"/>
  <c r="CW55" i="3"/>
  <c r="DO55" i="3" s="1"/>
  <c r="AN56" i="3"/>
  <c r="D42" i="3"/>
  <c r="M41" i="3"/>
  <c r="Q42" i="3"/>
  <c r="AG41" i="3"/>
  <c r="AS42" i="3"/>
  <c r="AR41" i="3"/>
  <c r="AZ42" i="3"/>
  <c r="BI41" i="3"/>
  <c r="BI42" i="3" s="1"/>
  <c r="BM42" i="3"/>
  <c r="DI42" i="3"/>
  <c r="DU42" i="3"/>
  <c r="EO42" i="3"/>
  <c r="EX41" i="3"/>
  <c r="EM41" i="3"/>
  <c r="FA42" i="3"/>
  <c r="FI42" i="3"/>
  <c r="FH41" i="3"/>
  <c r="FH42" i="3" s="1"/>
  <c r="AH43" i="3"/>
  <c r="AV67" i="3"/>
  <c r="AV68" i="3" s="1"/>
  <c r="AV64" i="3"/>
  <c r="BX43" i="3"/>
  <c r="CJ43" i="3" s="1"/>
  <c r="EI43" i="3" s="1"/>
  <c r="FP43" i="3"/>
  <c r="FY43" i="3" s="1"/>
  <c r="EU62" i="3"/>
  <c r="FV43" i="3"/>
  <c r="BS44" i="3"/>
  <c r="AX44" i="3"/>
  <c r="DR44" i="3"/>
  <c r="EF44" i="3"/>
  <c r="FQ44" i="3"/>
  <c r="AN45" i="3"/>
  <c r="AZ45" i="3"/>
  <c r="BI45" i="3" s="1"/>
  <c r="BR45" i="3"/>
  <c r="CD45" i="3" s="1"/>
  <c r="BQ45" i="3"/>
  <c r="CX45" i="3"/>
  <c r="CN45" i="3"/>
  <c r="AG46" i="3"/>
  <c r="W46" i="3"/>
  <c r="AN46" i="3"/>
  <c r="CG46" i="3"/>
  <c r="AY46" i="3"/>
  <c r="AO46" i="3"/>
  <c r="EX47" i="3"/>
  <c r="FG47" i="3" s="1"/>
  <c r="AF48" i="3"/>
  <c r="AK48" i="3"/>
  <c r="CJ48" i="3" s="1"/>
  <c r="EI48" i="3" s="1"/>
  <c r="GH48" i="3" s="1"/>
  <c r="CH49" i="3"/>
  <c r="EG49" i="3" s="1"/>
  <c r="GF49" i="3" s="1"/>
  <c r="CY52" i="3"/>
  <c r="DH52" i="3" s="1"/>
  <c r="DR52" i="3"/>
  <c r="DG54" i="3"/>
  <c r="DF54" i="3" s="1"/>
  <c r="CW54" i="3"/>
  <c r="AN55" i="3"/>
  <c r="BH57" i="3"/>
  <c r="AX57" i="3"/>
  <c r="FC68" i="3"/>
  <c r="CO28" i="3"/>
  <c r="F62" i="3"/>
  <c r="P62" i="3"/>
  <c r="Z62" i="3"/>
  <c r="BB62" i="3"/>
  <c r="BL62" i="3"/>
  <c r="CP62" i="3"/>
  <c r="CT62" i="3"/>
  <c r="DJ62" i="3"/>
  <c r="EN62" i="3"/>
  <c r="ER62" i="3"/>
  <c r="FB62" i="3"/>
  <c r="FN40" i="3"/>
  <c r="FW40" i="3" s="1"/>
  <c r="FR40" i="3"/>
  <c r="FX40" i="3" s="1"/>
  <c r="BU41" i="3"/>
  <c r="BX42" i="3"/>
  <c r="CN42" i="3"/>
  <c r="CR42" i="3"/>
  <c r="DS41" i="3"/>
  <c r="DG41" i="3"/>
  <c r="DL42" i="3"/>
  <c r="FQ41" i="3"/>
  <c r="FS41" i="3"/>
  <c r="AT42" i="3"/>
  <c r="B43" i="3"/>
  <c r="L43" i="3"/>
  <c r="S62" i="3"/>
  <c r="DP43" i="3"/>
  <c r="DZ43" i="3"/>
  <c r="DY43" i="3"/>
  <c r="FR43" i="3"/>
  <c r="EP43" i="3"/>
  <c r="FQ43" i="3" s="1"/>
  <c r="FC67" i="3"/>
  <c r="FC64" i="3"/>
  <c r="U44" i="3"/>
  <c r="T44" i="3" s="1"/>
  <c r="AC44" i="3" s="1"/>
  <c r="CB44" i="3" s="1"/>
  <c r="K44" i="3"/>
  <c r="AI44" i="3"/>
  <c r="CH44" i="3" s="1"/>
  <c r="EG44" i="3" s="1"/>
  <c r="GF44" i="3" s="1"/>
  <c r="Z43" i="3"/>
  <c r="AN44" i="3"/>
  <c r="BT44" i="3"/>
  <c r="BQ44" i="3"/>
  <c r="BG44" i="3"/>
  <c r="BR44" i="3"/>
  <c r="DG44" i="3"/>
  <c r="CW44" i="3"/>
  <c r="CT43" i="3"/>
  <c r="DU43" i="3" s="1"/>
  <c r="DU44" i="3"/>
  <c r="FY44" i="3"/>
  <c r="AF45" i="3"/>
  <c r="K45" i="3"/>
  <c r="BT45" i="3"/>
  <c r="BZ45" i="3" s="1"/>
  <c r="BJ45" i="3"/>
  <c r="CA45" i="3"/>
  <c r="FO45" i="3"/>
  <c r="AF46" i="3"/>
  <c r="DP46" i="3"/>
  <c r="E47" i="3"/>
  <c r="AF47" i="3" s="1"/>
  <c r="AG47" i="3"/>
  <c r="CI47" i="3"/>
  <c r="EH47" i="3" s="1"/>
  <c r="GG47" i="3" s="1"/>
  <c r="AX47" i="3"/>
  <c r="BP47" i="3" s="1"/>
  <c r="BH47" i="3"/>
  <c r="BG47" i="3" s="1"/>
  <c r="AZ48" i="3"/>
  <c r="BI48" i="3" s="1"/>
  <c r="BR48" i="3"/>
  <c r="BI49" i="3"/>
  <c r="BR49" i="3" s="1"/>
  <c r="CD49" i="3" s="1"/>
  <c r="EC49" i="3" s="1"/>
  <c r="GB49" i="3" s="1"/>
  <c r="AX49" i="3"/>
  <c r="AU48" i="3"/>
  <c r="BV48" i="3" s="1"/>
  <c r="CH48" i="3" s="1"/>
  <c r="EG48" i="3" s="1"/>
  <c r="GF48" i="3" s="1"/>
  <c r="BV49" i="3"/>
  <c r="AD52" i="3"/>
  <c r="CV67" i="3"/>
  <c r="CV64" i="3"/>
  <c r="DD67" i="3"/>
  <c r="DD68" i="3" s="1"/>
  <c r="DC68" i="3" s="1"/>
  <c r="DD64" i="3"/>
  <c r="FD67" i="3"/>
  <c r="FD64" i="3"/>
  <c r="FL67" i="3"/>
  <c r="FL64" i="3"/>
  <c r="AO44" i="3"/>
  <c r="BP44" i="3" s="1"/>
  <c r="B45" i="3"/>
  <c r="EM46" i="3"/>
  <c r="FR46" i="3"/>
  <c r="FX46" i="3" s="1"/>
  <c r="BQ47" i="3"/>
  <c r="BU47" i="3"/>
  <c r="CA47" i="3" s="1"/>
  <c r="CN47" i="3"/>
  <c r="DO47" i="3" s="1"/>
  <c r="DX47" i="3" s="1"/>
  <c r="DS47" i="3"/>
  <c r="DY47" i="3" s="1"/>
  <c r="DQ47" i="3"/>
  <c r="DZ47" i="3" s="1"/>
  <c r="EP47" i="3"/>
  <c r="FQ47" i="3" s="1"/>
  <c r="AG48" i="3"/>
  <c r="T48" i="3"/>
  <c r="AC48" i="3" s="1"/>
  <c r="AD48" i="3"/>
  <c r="BT48" i="3"/>
  <c r="FP48" i="3"/>
  <c r="FY48" i="3" s="1"/>
  <c r="BS49" i="3"/>
  <c r="BD48" i="3"/>
  <c r="CG49" i="3"/>
  <c r="CX49" i="3"/>
  <c r="CN49" i="3"/>
  <c r="FN49" i="3"/>
  <c r="M50" i="3"/>
  <c r="V50" i="3" s="1"/>
  <c r="AE50" i="3"/>
  <c r="CD50" i="3" s="1"/>
  <c r="EC50" i="3" s="1"/>
  <c r="BP51" i="3"/>
  <c r="CE51" i="3"/>
  <c r="EX51" i="3"/>
  <c r="FG51" i="3" s="1"/>
  <c r="ES48" i="3"/>
  <c r="FT48" i="3" s="1"/>
  <c r="FT51" i="3"/>
  <c r="AG52" i="3"/>
  <c r="E52" i="3"/>
  <c r="AF52" i="3" s="1"/>
  <c r="AO52" i="3"/>
  <c r="AY52" i="3"/>
  <c r="DI52" i="3"/>
  <c r="DS52" i="3"/>
  <c r="FP52" i="3"/>
  <c r="FY52" i="3"/>
  <c r="AI52" i="3"/>
  <c r="CH52" i="3" s="1"/>
  <c r="AZ53" i="3"/>
  <c r="BI53" i="3" s="1"/>
  <c r="BV53" i="3"/>
  <c r="CH53" i="3" s="1"/>
  <c r="EG53" i="3" s="1"/>
  <c r="GF53" i="3" s="1"/>
  <c r="AU52" i="3"/>
  <c r="BV52" i="3" s="1"/>
  <c r="DZ53" i="3"/>
  <c r="FF53" i="3"/>
  <c r="FE53" i="3" s="1"/>
  <c r="FN53" i="3" s="1"/>
  <c r="EV53" i="3"/>
  <c r="FT53" i="3"/>
  <c r="CG54" i="3"/>
  <c r="AY54" i="3"/>
  <c r="AO54" i="3"/>
  <c r="BV54" i="3"/>
  <c r="CQ54" i="3"/>
  <c r="DR54" i="3" s="1"/>
  <c r="DS54" i="3"/>
  <c r="FN54" i="3"/>
  <c r="FW54" i="3" s="1"/>
  <c r="FR54" i="3"/>
  <c r="FX54" i="3" s="1"/>
  <c r="FE54" i="3"/>
  <c r="FP54" i="3"/>
  <c r="L55" i="3"/>
  <c r="B55" i="3"/>
  <c r="AI55" i="3"/>
  <c r="CH55" i="3" s="1"/>
  <c r="EG55" i="3" s="1"/>
  <c r="BH55" i="3"/>
  <c r="BG55" i="3" s="1"/>
  <c r="BP55" i="3" s="1"/>
  <c r="AX55" i="3"/>
  <c r="FY55" i="3"/>
  <c r="AN57" i="3"/>
  <c r="CG57" i="3"/>
  <c r="DH57" i="3"/>
  <c r="DQ57" i="3" s="1"/>
  <c r="DZ57" i="3" s="1"/>
  <c r="CG59" i="3"/>
  <c r="CE65" i="3"/>
  <c r="EW41" i="3"/>
  <c r="E43" i="3"/>
  <c r="AF43" i="3" s="1"/>
  <c r="I64" i="3"/>
  <c r="AJ62" i="3"/>
  <c r="I67" i="3"/>
  <c r="I68" i="3" s="1"/>
  <c r="AO43" i="3"/>
  <c r="AW64" i="3"/>
  <c r="BX62" i="3"/>
  <c r="BX64" i="3" s="1"/>
  <c r="AW67" i="3"/>
  <c r="AW68" i="3" s="1"/>
  <c r="BE64" i="3"/>
  <c r="BE67" i="3"/>
  <c r="DE64" i="3"/>
  <c r="DE67" i="3"/>
  <c r="DE68" i="3" s="1"/>
  <c r="DM67" i="3"/>
  <c r="FM64" i="3"/>
  <c r="FM67" i="3"/>
  <c r="FM68" i="3" s="1"/>
  <c r="FU43" i="3"/>
  <c r="CN44" i="3"/>
  <c r="AO45" i="3"/>
  <c r="B46" i="3"/>
  <c r="EX46" i="3"/>
  <c r="AI47" i="3"/>
  <c r="CH47" i="3" s="1"/>
  <c r="EG47" i="3" s="1"/>
  <c r="GF47" i="3" s="1"/>
  <c r="BA47" i="3"/>
  <c r="V48" i="3"/>
  <c r="AE48" i="3" s="1"/>
  <c r="BU48" i="3"/>
  <c r="DT48" i="3"/>
  <c r="DG48" i="3"/>
  <c r="DP48" i="3" s="1"/>
  <c r="DY48" i="3" s="1"/>
  <c r="DQ49" i="3"/>
  <c r="DZ49" i="3" s="1"/>
  <c r="CY49" i="3"/>
  <c r="DH49" i="3" s="1"/>
  <c r="FO49" i="3"/>
  <c r="AF50" i="3"/>
  <c r="CA50" i="3"/>
  <c r="DG50" i="3"/>
  <c r="DF50" i="3" s="1"/>
  <c r="CW50" i="3"/>
  <c r="DO50" i="3" s="1"/>
  <c r="DU50" i="3"/>
  <c r="FQ50" i="3"/>
  <c r="EV50" i="3"/>
  <c r="FN50" i="3" s="1"/>
  <c r="AN51" i="3"/>
  <c r="CG51" i="3"/>
  <c r="DZ51" i="3"/>
  <c r="FQ51" i="3"/>
  <c r="BX52" i="3"/>
  <c r="CJ52" i="3" s="1"/>
  <c r="EI52" i="3" s="1"/>
  <c r="GH52" i="3" s="1"/>
  <c r="FQ52" i="3"/>
  <c r="AF53" i="3"/>
  <c r="K53" i="3"/>
  <c r="BS53" i="3"/>
  <c r="CX53" i="3"/>
  <c r="CN53" i="3"/>
  <c r="EP53" i="3"/>
  <c r="FQ53" i="3" s="1"/>
  <c r="FR53" i="3"/>
  <c r="U54" i="3"/>
  <c r="DO54" i="3"/>
  <c r="AR55" i="3"/>
  <c r="BT55" i="3"/>
  <c r="DS55" i="3"/>
  <c r="DY55" i="3" s="1"/>
  <c r="FF55" i="3"/>
  <c r="U56" i="3"/>
  <c r="T56" i="3" s="1"/>
  <c r="AC56" i="3" s="1"/>
  <c r="CB56" i="3" s="1"/>
  <c r="K56" i="3"/>
  <c r="CH56" i="3"/>
  <c r="EG56" i="3" s="1"/>
  <c r="GF56" i="3" s="1"/>
  <c r="DG56" i="3"/>
  <c r="U58" i="3"/>
  <c r="K58" i="3"/>
  <c r="E61" i="3"/>
  <c r="AF61" i="3" s="1"/>
  <c r="AG61" i="3"/>
  <c r="DP41" i="3"/>
  <c r="DP42" i="3" s="1"/>
  <c r="DT41" i="3"/>
  <c r="J62" i="3"/>
  <c r="R64" i="3"/>
  <c r="R67" i="3"/>
  <c r="BF64" i="3"/>
  <c r="BF67" i="3"/>
  <c r="BN62" i="3"/>
  <c r="BW62" i="3" s="1"/>
  <c r="BW64" i="3" s="1"/>
  <c r="DN62" i="3"/>
  <c r="ET64" i="3"/>
  <c r="ET67" i="3"/>
  <c r="FU62" i="3"/>
  <c r="FU64" i="3" s="1"/>
  <c r="AE47" i="3"/>
  <c r="CD47" i="3" s="1"/>
  <c r="U47" i="3"/>
  <c r="K47" i="3"/>
  <c r="EW47" i="3"/>
  <c r="EM47" i="3"/>
  <c r="CG48" i="3"/>
  <c r="AO48" i="3"/>
  <c r="AY48" i="3"/>
  <c r="CY48" i="3"/>
  <c r="DH48" i="3" s="1"/>
  <c r="DI48" i="3"/>
  <c r="EV48" i="3"/>
  <c r="FN48" i="3" s="1"/>
  <c r="FW48" i="3" s="1"/>
  <c r="FE48" i="3"/>
  <c r="FO48" i="3"/>
  <c r="FX48" i="3" s="1"/>
  <c r="AG49" i="3"/>
  <c r="AD49" i="3"/>
  <c r="U49" i="3"/>
  <c r="T49" i="3" s="1"/>
  <c r="AC49" i="3" s="1"/>
  <c r="BT49" i="3"/>
  <c r="BH49" i="3"/>
  <c r="CQ49" i="3"/>
  <c r="DR49" i="3" s="1"/>
  <c r="FF49" i="3"/>
  <c r="FE49" i="3" s="1"/>
  <c r="EV49" i="3"/>
  <c r="FT49" i="3"/>
  <c r="AM50" i="3"/>
  <c r="CG50" i="3"/>
  <c r="AY50" i="3"/>
  <c r="AO50" i="3"/>
  <c r="BV50" i="3"/>
  <c r="CH50" i="3" s="1"/>
  <c r="EG50" i="3" s="1"/>
  <c r="GF50" i="3" s="1"/>
  <c r="CQ50" i="3"/>
  <c r="DR50" i="3" s="1"/>
  <c r="DS50" i="3"/>
  <c r="EE50" i="3" s="1"/>
  <c r="FR50" i="3"/>
  <c r="FX50" i="3" s="1"/>
  <c r="FE50" i="3"/>
  <c r="FP50" i="3"/>
  <c r="FY50" i="3" s="1"/>
  <c r="L51" i="3"/>
  <c r="B51" i="3"/>
  <c r="AI51" i="3"/>
  <c r="CH51" i="3" s="1"/>
  <c r="EG51" i="3" s="1"/>
  <c r="GF51" i="3" s="1"/>
  <c r="BH51" i="3"/>
  <c r="BG51" i="3" s="1"/>
  <c r="AX51" i="3"/>
  <c r="BV51" i="3"/>
  <c r="DR51" i="3"/>
  <c r="DX51" i="3" s="1"/>
  <c r="FX51" i="3"/>
  <c r="U52" i="3"/>
  <c r="T52" i="3" s="1"/>
  <c r="K52" i="3"/>
  <c r="AJ52" i="3"/>
  <c r="CI52" i="3" s="1"/>
  <c r="EH52" i="3" s="1"/>
  <c r="GG52" i="3" s="1"/>
  <c r="CG52" i="3"/>
  <c r="AN52" i="3"/>
  <c r="BT52" i="3"/>
  <c r="DT52" i="3"/>
  <c r="DG52" i="3"/>
  <c r="DF52" i="3" s="1"/>
  <c r="EV52" i="3"/>
  <c r="FE52" i="3"/>
  <c r="FO52" i="3"/>
  <c r="FX52" i="3" s="1"/>
  <c r="AC53" i="3"/>
  <c r="AG53" i="3"/>
  <c r="T53" i="3"/>
  <c r="AE53" i="3"/>
  <c r="BZ53" i="3"/>
  <c r="DC52" i="3"/>
  <c r="DC62" i="3" s="1"/>
  <c r="FS53" i="3"/>
  <c r="FY53" i="3" s="1"/>
  <c r="EY53" i="3"/>
  <c r="M54" i="3"/>
  <c r="V54" i="3" s="1"/>
  <c r="CH54" i="3"/>
  <c r="EG54" i="3" s="1"/>
  <c r="GF54" i="3" s="1"/>
  <c r="AR54" i="3"/>
  <c r="BS54" i="3" s="1"/>
  <c r="DP54" i="3"/>
  <c r="FY54" i="3"/>
  <c r="E55" i="3"/>
  <c r="AF55" i="3" s="1"/>
  <c r="BU55" i="3"/>
  <c r="CA55" i="3" s="1"/>
  <c r="BA55" i="3"/>
  <c r="DI55" i="3"/>
  <c r="DR55" i="3" s="1"/>
  <c r="EX55" i="3"/>
  <c r="FG55" i="3" s="1"/>
  <c r="FP55" i="3"/>
  <c r="ES52" i="3"/>
  <c r="FT52" i="3" s="1"/>
  <c r="FT55" i="3"/>
  <c r="E56" i="3"/>
  <c r="AF56" i="3" s="1"/>
  <c r="AG56" i="3"/>
  <c r="BS56" i="3"/>
  <c r="AX56" i="3"/>
  <c r="BP56" i="3" s="1"/>
  <c r="FG56" i="3"/>
  <c r="FP56" i="3" s="1"/>
  <c r="FY56" i="3" s="1"/>
  <c r="DS58" i="3"/>
  <c r="AD59" i="3"/>
  <c r="U59" i="3"/>
  <c r="T59" i="3" s="1"/>
  <c r="K59" i="3"/>
  <c r="AZ59" i="3"/>
  <c r="BI59" i="3" s="1"/>
  <c r="BR59" i="3"/>
  <c r="BG56" i="3"/>
  <c r="CQ56" i="3"/>
  <c r="DR56" i="3" s="1"/>
  <c r="DS56" i="3"/>
  <c r="L57" i="3"/>
  <c r="B57" i="3"/>
  <c r="AR57" i="3"/>
  <c r="BS57" i="3" s="1"/>
  <c r="BT57" i="3"/>
  <c r="BZ57" i="3" s="1"/>
  <c r="FF57" i="3"/>
  <c r="FE57" i="3" s="1"/>
  <c r="E58" i="3"/>
  <c r="AF58" i="3" s="1"/>
  <c r="AG58" i="3"/>
  <c r="FQ58" i="3"/>
  <c r="BT59" i="3"/>
  <c r="BJ59" i="3"/>
  <c r="BS59" i="3" s="1"/>
  <c r="CA59" i="3"/>
  <c r="U60" i="3"/>
  <c r="T60" i="3" s="1"/>
  <c r="EG60" i="3"/>
  <c r="GF60" i="3" s="1"/>
  <c r="BS60" i="3"/>
  <c r="CW60" i="3"/>
  <c r="DO60" i="3" s="1"/>
  <c r="DG60" i="3"/>
  <c r="DF60" i="3" s="1"/>
  <c r="EX60" i="3"/>
  <c r="FG60" i="3" s="1"/>
  <c r="FP60" i="3"/>
  <c r="FY60" i="3" s="1"/>
  <c r="AR48" i="3"/>
  <c r="BS48" i="3" s="1"/>
  <c r="CN48" i="3"/>
  <c r="AO49" i="3"/>
  <c r="B50" i="3"/>
  <c r="EM51" i="3"/>
  <c r="AR52" i="3"/>
  <c r="BS52" i="3" s="1"/>
  <c r="CN52" i="3"/>
  <c r="AO53" i="3"/>
  <c r="B54" i="3"/>
  <c r="EM55" i="3"/>
  <c r="BQ56" i="3"/>
  <c r="BZ56" i="3" s="1"/>
  <c r="BU56" i="3"/>
  <c r="CG56" i="3" s="1"/>
  <c r="FH56" i="3"/>
  <c r="FQ56" i="3" s="1"/>
  <c r="DI57" i="3"/>
  <c r="DR57" i="3" s="1"/>
  <c r="EX57" i="3"/>
  <c r="FG57" i="3" s="1"/>
  <c r="FP57" i="3"/>
  <c r="FY57" i="3" s="1"/>
  <c r="CG58" i="3"/>
  <c r="BS58" i="3"/>
  <c r="BR58" i="3"/>
  <c r="CA58" i="3" s="1"/>
  <c r="DG58" i="3"/>
  <c r="FY58" i="3"/>
  <c r="AF59" i="3"/>
  <c r="AE59" i="3"/>
  <c r="CD59" i="3" s="1"/>
  <c r="EC59" i="3" s="1"/>
  <c r="DR59" i="3"/>
  <c r="FP59" i="3"/>
  <c r="FY59" i="3" s="1"/>
  <c r="FF59" i="3"/>
  <c r="EV59" i="3"/>
  <c r="M60" i="3"/>
  <c r="V60" i="3" s="1"/>
  <c r="AE60" i="3"/>
  <c r="CD60" i="3" s="1"/>
  <c r="EC60" i="3" s="1"/>
  <c r="CA60" i="3"/>
  <c r="DS60" i="3"/>
  <c r="CQ60" i="3"/>
  <c r="DR60" i="3" s="1"/>
  <c r="GH61" i="3"/>
  <c r="BR56" i="3"/>
  <c r="CD56" i="3" s="1"/>
  <c r="BV56" i="3"/>
  <c r="BA56" i="3"/>
  <c r="E57" i="3"/>
  <c r="AF57" i="3" s="1"/>
  <c r="CF57" i="3"/>
  <c r="BQ57" i="3"/>
  <c r="AD58" i="3"/>
  <c r="BJ58" i="3"/>
  <c r="CY58" i="3"/>
  <c r="DH58" i="3" s="1"/>
  <c r="EW58" i="3"/>
  <c r="EM58" i="3"/>
  <c r="W59" i="3"/>
  <c r="EG59" i="3"/>
  <c r="GF59" i="3" s="1"/>
  <c r="BH59" i="3"/>
  <c r="AX59" i="3"/>
  <c r="DZ59" i="3"/>
  <c r="EP59" i="3"/>
  <c r="FQ59" i="3" s="1"/>
  <c r="FR59" i="3"/>
  <c r="EY59" i="3"/>
  <c r="AG60" i="3"/>
  <c r="W60" i="3"/>
  <c r="AF60" i="3" s="1"/>
  <c r="AN60" i="3"/>
  <c r="CG60" i="3"/>
  <c r="AY60" i="3"/>
  <c r="AO60" i="3"/>
  <c r="DS61" i="3"/>
  <c r="EE65" i="3"/>
  <c r="CY56" i="3"/>
  <c r="DH56" i="3" s="1"/>
  <c r="EM56" i="3"/>
  <c r="EW56" i="3"/>
  <c r="AZ57" i="3"/>
  <c r="BI57" i="3" s="1"/>
  <c r="CN57" i="3"/>
  <c r="CX57" i="3"/>
  <c r="M58" i="3"/>
  <c r="V58" i="3" s="1"/>
  <c r="AO58" i="3"/>
  <c r="AY58" i="3"/>
  <c r="CQ58" i="3"/>
  <c r="DR58" i="3" s="1"/>
  <c r="B59" i="3"/>
  <c r="EX59" i="3"/>
  <c r="FG59" i="3" s="1"/>
  <c r="DP60" i="3"/>
  <c r="DT60" i="3"/>
  <c r="DZ60" i="3" s="1"/>
  <c r="FQ60" i="3"/>
  <c r="AH61" i="3"/>
  <c r="BG61" i="3"/>
  <c r="BP61" i="3" s="1"/>
  <c r="BY61" i="3" s="1"/>
  <c r="BR61" i="3"/>
  <c r="DG61" i="3"/>
  <c r="GF65" i="3"/>
  <c r="EF65" i="3"/>
  <c r="EM57" i="3"/>
  <c r="CN58" i="3"/>
  <c r="AO59" i="3"/>
  <c r="B60" i="3"/>
  <c r="DQ60" i="3"/>
  <c r="AD61" i="3"/>
  <c r="CC61" i="3" s="1"/>
  <c r="AI61" i="3"/>
  <c r="CH61" i="3" s="1"/>
  <c r="EG61" i="3" s="1"/>
  <c r="BU61" i="3"/>
  <c r="CA61" i="3" s="1"/>
  <c r="CY61" i="3"/>
  <c r="DH61" i="3" s="1"/>
  <c r="CN61" i="3"/>
  <c r="FY61" i="3"/>
  <c r="EG66" i="3"/>
  <c r="GF66" i="3" s="1"/>
  <c r="CF66" i="3"/>
  <c r="DI60" i="3"/>
  <c r="FF60" i="3"/>
  <c r="FE60" i="3" s="1"/>
  <c r="EV60" i="3"/>
  <c r="AE61" i="3"/>
  <c r="CD61" i="3" s="1"/>
  <c r="U61" i="3"/>
  <c r="T61" i="3" s="1"/>
  <c r="K61" i="3"/>
  <c r="AC61" i="3" s="1"/>
  <c r="DR61" i="3"/>
  <c r="EW61" i="3"/>
  <c r="EM61" i="3"/>
  <c r="FT61" i="3"/>
  <c r="AC66" i="3"/>
  <c r="AL66" i="3" s="1"/>
  <c r="T66" i="3"/>
  <c r="AP66" i="3"/>
  <c r="AE66" i="3"/>
  <c r="V66" i="3"/>
  <c r="AQ66" i="3" s="1"/>
  <c r="EM60" i="3"/>
  <c r="AD65" i="3"/>
  <c r="U65" i="3"/>
  <c r="CE66" i="3"/>
  <c r="AE65" i="3"/>
  <c r="M65" i="3"/>
  <c r="V65" i="3" s="1"/>
  <c r="AQ65" i="3" s="1"/>
  <c r="DR65" i="3"/>
  <c r="EF66" i="3"/>
  <c r="AD66" i="3"/>
  <c r="K72" i="3"/>
  <c r="B71" i="3"/>
  <c r="B65" i="3"/>
  <c r="K74" i="3"/>
  <c r="T74" i="3" s="1"/>
  <c r="AO74" i="3" s="1"/>
  <c r="K73" i="3"/>
  <c r="T73" i="3" s="1"/>
  <c r="AO73" i="3" s="1"/>
  <c r="AI71" i="3"/>
  <c r="CH72" i="3"/>
  <c r="CW72" i="3"/>
  <c r="CN71" i="3"/>
  <c r="FQ71" i="3"/>
  <c r="CE73" i="3"/>
  <c r="CW73" i="3"/>
  <c r="DF73" i="3" s="1"/>
  <c r="CE74" i="3"/>
  <c r="CW74" i="3"/>
  <c r="DF74" i="3" s="1"/>
  <c r="AF71" i="3"/>
  <c r="CE72" i="3"/>
  <c r="BS71" i="3"/>
  <c r="FE72" i="3"/>
  <c r="EV71" i="3"/>
  <c r="N11" i="2"/>
  <c r="AP12" i="2"/>
  <c r="AO11" i="2"/>
  <c r="BJ11" i="2"/>
  <c r="CW11" i="2"/>
  <c r="EY11" i="2"/>
  <c r="EZ12" i="2"/>
  <c r="FZ11" i="2"/>
  <c r="GA12" i="2"/>
  <c r="BU10" i="2"/>
  <c r="AV13" i="2"/>
  <c r="AU12" i="2"/>
  <c r="AU13" i="2" s="1"/>
  <c r="BM12" i="2"/>
  <c r="BN13" i="2"/>
  <c r="FX16" i="2"/>
  <c r="CI17" i="2"/>
  <c r="EH17" i="2" s="1"/>
  <c r="GG17" i="2" s="1"/>
  <c r="CJ17" i="2"/>
  <c r="EI17" i="2" s="1"/>
  <c r="GH17" i="2" s="1"/>
  <c r="BS17" i="2"/>
  <c r="BZ17" i="2"/>
  <c r="BY17" i="2" s="1"/>
  <c r="CF18" i="2"/>
  <c r="AF18" i="2"/>
  <c r="AM18" i="2"/>
  <c r="CA18" i="2"/>
  <c r="CR12" i="2"/>
  <c r="BQ10" i="2"/>
  <c r="I13" i="2"/>
  <c r="H12" i="2"/>
  <c r="DD13" i="2"/>
  <c r="DC12" i="2"/>
  <c r="DC13" i="2" s="1"/>
  <c r="ES12" i="2"/>
  <c r="ET13" i="2"/>
  <c r="AN15" i="2"/>
  <c r="CG15" i="2"/>
  <c r="FQ15" i="2"/>
  <c r="FQ17" i="2"/>
  <c r="FX17" i="2"/>
  <c r="AN18" i="2"/>
  <c r="CG18" i="2"/>
  <c r="W11" i="2"/>
  <c r="X12" i="2"/>
  <c r="F12" i="2"/>
  <c r="E11" i="2"/>
  <c r="BB12" i="2"/>
  <c r="BA11" i="2"/>
  <c r="BG11" i="2"/>
  <c r="BH12" i="2"/>
  <c r="DJ12" i="2"/>
  <c r="DI11" i="2"/>
  <c r="FI12" i="2"/>
  <c r="FH11" i="2"/>
  <c r="BE13" i="2"/>
  <c r="BD12" i="2"/>
  <c r="FL13" i="2"/>
  <c r="FK12" i="2"/>
  <c r="FK13" i="2" s="1"/>
  <c r="AC15" i="2"/>
  <c r="BZ16" i="2"/>
  <c r="BS16" i="2"/>
  <c r="AC18" i="2"/>
  <c r="CH18" i="2"/>
  <c r="EG18" i="2" s="1"/>
  <c r="GF18" i="2" s="1"/>
  <c r="K11" i="2"/>
  <c r="L12" i="2"/>
  <c r="B11" i="2"/>
  <c r="C12" i="2"/>
  <c r="T11" i="2"/>
  <c r="AS12" i="2"/>
  <c r="AR11" i="2"/>
  <c r="AX11" i="2"/>
  <c r="AY12" i="2"/>
  <c r="DO8" i="2"/>
  <c r="DA12" i="2"/>
  <c r="CZ11" i="2"/>
  <c r="DF11" i="2"/>
  <c r="DG12" i="2"/>
  <c r="EP11" i="2"/>
  <c r="FE11" i="2"/>
  <c r="Q12" i="2"/>
  <c r="R13" i="2"/>
  <c r="DM13" i="2"/>
  <c r="DL12" i="2"/>
  <c r="CD15" i="2"/>
  <c r="EC15" i="2" s="1"/>
  <c r="CC17" i="2"/>
  <c r="AC17" i="2"/>
  <c r="CG17" i="2"/>
  <c r="AN17" i="2"/>
  <c r="EE17" i="2"/>
  <c r="BP17" i="2"/>
  <c r="DY17" i="2"/>
  <c r="DR17" i="2"/>
  <c r="BS18" i="2"/>
  <c r="W8" i="2"/>
  <c r="AG8" i="2"/>
  <c r="AO8" i="2"/>
  <c r="CI8" i="2"/>
  <c r="CQ8" i="2"/>
  <c r="CW8" i="2"/>
  <c r="DQ8" i="2"/>
  <c r="DZ8" i="2" s="1"/>
  <c r="DY8" i="2"/>
  <c r="EY8" i="2"/>
  <c r="FE8" i="2"/>
  <c r="FO8" i="2"/>
  <c r="FS8" i="2"/>
  <c r="B9" i="2"/>
  <c r="AR9" i="2"/>
  <c r="AR10" i="2" s="1"/>
  <c r="AX9" i="2"/>
  <c r="AX10" i="2" s="1"/>
  <c r="BR9" i="2"/>
  <c r="BP9" i="2" s="1"/>
  <c r="BV9" i="2"/>
  <c r="BV10" i="2" s="1"/>
  <c r="CZ9" i="2"/>
  <c r="CZ10" i="2" s="1"/>
  <c r="DF9" i="2"/>
  <c r="DF10" i="2" s="1"/>
  <c r="DP9" i="2"/>
  <c r="DT9" i="2"/>
  <c r="EX9" i="2"/>
  <c r="FH9" i="2"/>
  <c r="FH10" i="2" s="1"/>
  <c r="FR9" i="2"/>
  <c r="FZ9" i="2"/>
  <c r="FZ10" i="2" s="1"/>
  <c r="CO10" i="2"/>
  <c r="H11" i="2"/>
  <c r="BD11" i="2"/>
  <c r="DL11" i="2"/>
  <c r="AA12" i="2"/>
  <c r="CU12" i="2"/>
  <c r="FC12" i="2"/>
  <c r="E14" i="2"/>
  <c r="Q14" i="2"/>
  <c r="BA14" i="2"/>
  <c r="BM14" i="2"/>
  <c r="DI14" i="2"/>
  <c r="DU14" i="2"/>
  <c r="ES14" i="2"/>
  <c r="X38" i="2"/>
  <c r="X37" i="2"/>
  <c r="AP28" i="2"/>
  <c r="BT15" i="2"/>
  <c r="CR38" i="2"/>
  <c r="CR37" i="2"/>
  <c r="CX15" i="2"/>
  <c r="EZ38" i="2"/>
  <c r="EZ37" i="2"/>
  <c r="FF15" i="2"/>
  <c r="B30" i="2"/>
  <c r="AG16" i="2"/>
  <c r="DQ16" i="2"/>
  <c r="FS16" i="2"/>
  <c r="FQ16" i="2" s="1"/>
  <c r="B17" i="2"/>
  <c r="CP17" i="2"/>
  <c r="CT17" i="2"/>
  <c r="DU17" i="2" s="1"/>
  <c r="EP17" i="2"/>
  <c r="EX17" i="2"/>
  <c r="FP17" i="2" s="1"/>
  <c r="BQ18" i="2"/>
  <c r="BP18" i="2" s="1"/>
  <c r="DT18" i="2"/>
  <c r="DZ18" i="2" s="1"/>
  <c r="EP18" i="2"/>
  <c r="FR18" i="2"/>
  <c r="FS18" i="2"/>
  <c r="FY18" i="2" s="1"/>
  <c r="AG19" i="2"/>
  <c r="AR19" i="2"/>
  <c r="BU19" i="2"/>
  <c r="DP19" i="2"/>
  <c r="FO19" i="2"/>
  <c r="CA20" i="2"/>
  <c r="CH22" i="2"/>
  <c r="EO21" i="2"/>
  <c r="EO14" i="2" s="1"/>
  <c r="EO77" i="2" s="1"/>
  <c r="EE31" i="2"/>
  <c r="CL31" i="2"/>
  <c r="N8" i="2"/>
  <c r="N10" i="2" s="1"/>
  <c r="T8" i="2"/>
  <c r="GM8" i="2" s="1"/>
  <c r="AD8" i="2"/>
  <c r="AH8" i="2"/>
  <c r="BJ8" i="2"/>
  <c r="BJ10" i="2" s="1"/>
  <c r="BT8" i="2"/>
  <c r="CJ8" i="2"/>
  <c r="CN8" i="2"/>
  <c r="CN10" i="2" s="1"/>
  <c r="DR8" i="2"/>
  <c r="EP8" i="2"/>
  <c r="EP10" i="2" s="1"/>
  <c r="EV8" i="2"/>
  <c r="FP8" i="2"/>
  <c r="W9" i="2"/>
  <c r="W10" i="2" s="1"/>
  <c r="AG9" i="2"/>
  <c r="AO9" i="2"/>
  <c r="AO10" i="2" s="1"/>
  <c r="CI9" i="2"/>
  <c r="CQ9" i="2"/>
  <c r="CQ10" i="2" s="1"/>
  <c r="CW9" i="2"/>
  <c r="CW10" i="2" s="1"/>
  <c r="DQ9" i="2"/>
  <c r="DQ10" i="2" s="1"/>
  <c r="DU9" i="2"/>
  <c r="DU10" i="2" s="1"/>
  <c r="EO9" i="2"/>
  <c r="EY9" i="2"/>
  <c r="EY10" i="2" s="1"/>
  <c r="FE9" i="2"/>
  <c r="FE10" i="2" s="1"/>
  <c r="FO9" i="2"/>
  <c r="FS9" i="2"/>
  <c r="AH10" i="2"/>
  <c r="AP10" i="2"/>
  <c r="AT10" i="2"/>
  <c r="Q11" i="2"/>
  <c r="BM11" i="2"/>
  <c r="CO11" i="2"/>
  <c r="CS11" i="2"/>
  <c r="CS12" i="2" s="1"/>
  <c r="CS13" i="2" s="1"/>
  <c r="ES11" i="2"/>
  <c r="B14" i="2"/>
  <c r="E77" i="2"/>
  <c r="J77" i="2"/>
  <c r="H77" i="2" s="1"/>
  <c r="J36" i="2"/>
  <c r="Q77" i="2"/>
  <c r="Z14" i="2"/>
  <c r="AT77" i="2"/>
  <c r="AR77" i="2" s="1"/>
  <c r="AT36" i="2"/>
  <c r="AX14" i="2"/>
  <c r="BA77" i="2"/>
  <c r="BF77" i="2"/>
  <c r="BD77" i="2" s="1"/>
  <c r="BF36" i="2"/>
  <c r="BM77" i="2"/>
  <c r="BV14" i="2"/>
  <c r="CT14" i="2"/>
  <c r="DB77" i="2"/>
  <c r="CZ77" i="2" s="1"/>
  <c r="DB36" i="2"/>
  <c r="DF14" i="2"/>
  <c r="DI77" i="2"/>
  <c r="DN77" i="2"/>
  <c r="DL77" i="2" s="1"/>
  <c r="DN36" i="2"/>
  <c r="DU77" i="2"/>
  <c r="ES77" i="2"/>
  <c r="FB14" i="2"/>
  <c r="FJ77" i="2"/>
  <c r="FH77" i="2" s="1"/>
  <c r="FJ36" i="2"/>
  <c r="FZ14" i="2"/>
  <c r="O38" i="2"/>
  <c r="O37" i="2"/>
  <c r="BK38" i="2"/>
  <c r="BK37" i="2"/>
  <c r="BQ15" i="2"/>
  <c r="BP15" i="2" s="1"/>
  <c r="CO15" i="2"/>
  <c r="DS15" i="2"/>
  <c r="EQ38" i="2"/>
  <c r="EQ37" i="2"/>
  <c r="EW15" i="2"/>
  <c r="B31" i="2"/>
  <c r="D35" i="2"/>
  <c r="AD16" i="2"/>
  <c r="AH16" i="2"/>
  <c r="CN16" i="2"/>
  <c r="GM16" i="2" s="1"/>
  <c r="EP16" i="2"/>
  <c r="FP16" i="2"/>
  <c r="FN16" i="2" s="1"/>
  <c r="AM17" i="2"/>
  <c r="AL17" i="2" s="1"/>
  <c r="AU17" i="2"/>
  <c r="BV17" i="2" s="1"/>
  <c r="BG17" i="2"/>
  <c r="CQ17" i="2"/>
  <c r="CY17" i="2"/>
  <c r="CW17" i="2" s="1"/>
  <c r="EM17" i="2"/>
  <c r="FK17" i="2"/>
  <c r="FT17" i="2" s="1"/>
  <c r="B18" i="2"/>
  <c r="AR18" i="2"/>
  <c r="FF18" i="2"/>
  <c r="FE18" i="2" s="1"/>
  <c r="CX18" i="2"/>
  <c r="CW18" i="2" s="1"/>
  <c r="FZ18" i="2"/>
  <c r="EN18" i="2"/>
  <c r="BS19" i="2"/>
  <c r="CQ19" i="2"/>
  <c r="DS19" i="2"/>
  <c r="L32" i="2"/>
  <c r="K32" i="2" s="1"/>
  <c r="K33" i="2"/>
  <c r="BS22" i="2"/>
  <c r="BT21" i="2"/>
  <c r="BZ22" i="2"/>
  <c r="FE22" i="2"/>
  <c r="FF21" i="2"/>
  <c r="AF23" i="2"/>
  <c r="AM23" i="2"/>
  <c r="CF23" i="2"/>
  <c r="EF32" i="2"/>
  <c r="CM32" i="2"/>
  <c r="AV42" i="2"/>
  <c r="AV36" i="2"/>
  <c r="AU35" i="2"/>
  <c r="BT9" i="2"/>
  <c r="CJ9" i="2"/>
  <c r="FT9" i="2"/>
  <c r="FT10" i="2" s="1"/>
  <c r="B77" i="2"/>
  <c r="W14" i="2"/>
  <c r="Z77" i="2"/>
  <c r="AI14" i="2"/>
  <c r="AU14" i="2"/>
  <c r="AX77" i="2"/>
  <c r="BV77" i="2"/>
  <c r="CQ14" i="2"/>
  <c r="CT77" i="2"/>
  <c r="EY14" i="2"/>
  <c r="FB77" i="2"/>
  <c r="FK14" i="2"/>
  <c r="F38" i="2"/>
  <c r="F37" i="2"/>
  <c r="L28" i="2"/>
  <c r="BB38" i="2"/>
  <c r="BB37" i="2"/>
  <c r="BH28" i="2"/>
  <c r="DJ38" i="2"/>
  <c r="DJ37" i="2"/>
  <c r="CN30" i="2"/>
  <c r="H17" i="2"/>
  <c r="AI17" i="2" s="1"/>
  <c r="CH17" i="2" s="1"/>
  <c r="EG17" i="2" s="1"/>
  <c r="AF17" i="2"/>
  <c r="AR17" i="2"/>
  <c r="CN17" i="2"/>
  <c r="W18" i="2"/>
  <c r="CG19" i="2"/>
  <c r="BQ19" i="2"/>
  <c r="DT19" i="2"/>
  <c r="CZ19" i="2"/>
  <c r="AC22" i="2"/>
  <c r="CC22" i="2"/>
  <c r="AD21" i="2"/>
  <c r="AN22" i="2"/>
  <c r="CG22" i="2"/>
  <c r="AH21" i="2"/>
  <c r="AH14" i="2" s="1"/>
  <c r="AH77" i="2" s="1"/>
  <c r="CJ21" i="2"/>
  <c r="CJ14" i="2" s="1"/>
  <c r="CJ77" i="2" s="1"/>
  <c r="EI22" i="2"/>
  <c r="EH22" i="2"/>
  <c r="CI21" i="2"/>
  <c r="CI14" i="2" s="1"/>
  <c r="AI37" i="2"/>
  <c r="CH28" i="2"/>
  <c r="BV37" i="2"/>
  <c r="DU37" i="2"/>
  <c r="FT37" i="2"/>
  <c r="EF30" i="2"/>
  <c r="CM30" i="2"/>
  <c r="CE34" i="2"/>
  <c r="GK34" i="2"/>
  <c r="BR8" i="2"/>
  <c r="BR11" i="2" s="1"/>
  <c r="BP11" i="2" s="1"/>
  <c r="CD8" i="2"/>
  <c r="CH8" i="2"/>
  <c r="FR8" i="2"/>
  <c r="AE9" i="2"/>
  <c r="AE11" i="2" s="1"/>
  <c r="AI9" i="2"/>
  <c r="AI11" i="2" s="1"/>
  <c r="AI12" i="2" s="1"/>
  <c r="AI13" i="2" s="1"/>
  <c r="DS9" i="2"/>
  <c r="C28" i="2"/>
  <c r="AG15" i="2"/>
  <c r="AS38" i="2"/>
  <c r="AS37" i="2"/>
  <c r="AY28" i="2"/>
  <c r="DA38" i="2"/>
  <c r="DA37" i="2"/>
  <c r="FI38" i="2"/>
  <c r="FI37" i="2"/>
  <c r="FO15" i="2"/>
  <c r="FN15" i="2" s="1"/>
  <c r="BR16" i="2"/>
  <c r="CD16" i="2" s="1"/>
  <c r="EC16" i="2" s="1"/>
  <c r="CP35" i="2"/>
  <c r="CN31" i="2"/>
  <c r="DP16" i="2"/>
  <c r="DO16" i="2" s="1"/>
  <c r="DT16" i="2"/>
  <c r="DZ16" i="2" s="1"/>
  <c r="DR18" i="2"/>
  <c r="B19" i="2"/>
  <c r="EY19" i="2"/>
  <c r="FR19" i="2"/>
  <c r="FQ20" i="2"/>
  <c r="CE33" i="2"/>
  <c r="EF33" i="2"/>
  <c r="CG28" i="2"/>
  <c r="BT38" i="2"/>
  <c r="CF29" i="2"/>
  <c r="DS38" i="2"/>
  <c r="FR38" i="2"/>
  <c r="H39" i="2"/>
  <c r="Q39" i="2"/>
  <c r="AU39" i="2"/>
  <c r="BD39" i="2"/>
  <c r="BM39" i="2"/>
  <c r="CE30" i="2"/>
  <c r="CI30" i="2"/>
  <c r="CT39" i="2"/>
  <c r="DC39" i="2"/>
  <c r="DL39" i="2"/>
  <c r="ES39" i="2"/>
  <c r="FB39" i="2"/>
  <c r="FK39" i="2"/>
  <c r="E40" i="2"/>
  <c r="N40" i="2"/>
  <c r="W40" i="2"/>
  <c r="AI40" i="2"/>
  <c r="AR40" i="2"/>
  <c r="BA40" i="2"/>
  <c r="BJ40" i="2"/>
  <c r="BV40" i="2"/>
  <c r="CH31" i="2"/>
  <c r="CQ40" i="2"/>
  <c r="CZ40" i="2"/>
  <c r="DI40" i="2"/>
  <c r="DU40" i="2"/>
  <c r="EP40" i="2"/>
  <c r="EY40" i="2"/>
  <c r="FH40" i="2"/>
  <c r="FT40" i="2"/>
  <c r="I35" i="2"/>
  <c r="I39" i="2"/>
  <c r="AA39" i="2"/>
  <c r="AA35" i="2"/>
  <c r="AJ32" i="2"/>
  <c r="AN32" i="2"/>
  <c r="AS39" i="2"/>
  <c r="AS35" i="2"/>
  <c r="BE39" i="2"/>
  <c r="BE35" i="2"/>
  <c r="BW35" i="2" s="1"/>
  <c r="BW36" i="2" s="1"/>
  <c r="BK35" i="2"/>
  <c r="CU39" i="2"/>
  <c r="CU35" i="2"/>
  <c r="DA35" i="2"/>
  <c r="DA39" i="2"/>
  <c r="DM35" i="2"/>
  <c r="DM39" i="2"/>
  <c r="DV32" i="2"/>
  <c r="DV39" i="2" s="1"/>
  <c r="EQ35" i="2"/>
  <c r="FC39" i="2"/>
  <c r="FC35" i="2"/>
  <c r="FI39" i="2"/>
  <c r="FI35" i="2"/>
  <c r="CF33" i="2"/>
  <c r="P36" i="2"/>
  <c r="P42" i="2"/>
  <c r="X35" i="2"/>
  <c r="DW36" i="2"/>
  <c r="CG48" i="2"/>
  <c r="E19" i="2"/>
  <c r="AQ19" i="2"/>
  <c r="AO19" i="2" s="1"/>
  <c r="CY19" i="2"/>
  <c r="CW19" i="2" s="1"/>
  <c r="EM19" i="2"/>
  <c r="FG19" i="2"/>
  <c r="FE19" i="2" s="1"/>
  <c r="AH20" i="2"/>
  <c r="AP20" i="2"/>
  <c r="BT20" i="2"/>
  <c r="CF20" i="2"/>
  <c r="CX20" i="2"/>
  <c r="CW20" i="2" s="1"/>
  <c r="EP20" i="2"/>
  <c r="FF20" i="2"/>
  <c r="FE20" i="2" s="1"/>
  <c r="O21" i="2"/>
  <c r="O39" i="2" s="1"/>
  <c r="AI21" i="2"/>
  <c r="BK21" i="2"/>
  <c r="BK39" i="2" s="1"/>
  <c r="EQ21" i="2"/>
  <c r="B22" i="2"/>
  <c r="AR22" i="2"/>
  <c r="AX22" i="2"/>
  <c r="AX21" i="2" s="1"/>
  <c r="BR22" i="2"/>
  <c r="BP22" i="2" s="1"/>
  <c r="DF22" i="2"/>
  <c r="DT22" i="2"/>
  <c r="EN22" i="2"/>
  <c r="FR22" i="2"/>
  <c r="FZ22" i="2"/>
  <c r="E23" i="2"/>
  <c r="AQ23" i="2"/>
  <c r="BQ23" i="2"/>
  <c r="BU23" i="2"/>
  <c r="BU21" i="2" s="1"/>
  <c r="BU14" i="2" s="1"/>
  <c r="CC23" i="2"/>
  <c r="CG23" i="2"/>
  <c r="CN34" i="2"/>
  <c r="CY23" i="2"/>
  <c r="CY21" i="2" s="1"/>
  <c r="CY14" i="2" s="1"/>
  <c r="DS23" i="2"/>
  <c r="FG23" i="2"/>
  <c r="FG21" i="2" s="1"/>
  <c r="FG14" i="2" s="1"/>
  <c r="E37" i="2"/>
  <c r="N37" i="2"/>
  <c r="W37" i="2"/>
  <c r="AR37" i="2"/>
  <c r="BA37" i="2"/>
  <c r="BJ37" i="2"/>
  <c r="CQ37" i="2"/>
  <c r="CZ37" i="2"/>
  <c r="DI37" i="2"/>
  <c r="EP37" i="2"/>
  <c r="EY37" i="2"/>
  <c r="FH37" i="2"/>
  <c r="CG29" i="2"/>
  <c r="CF30" i="2"/>
  <c r="AF31" i="2"/>
  <c r="BS31" i="2"/>
  <c r="DR31" i="2"/>
  <c r="FQ31" i="2"/>
  <c r="E32" i="2"/>
  <c r="CQ32" i="2"/>
  <c r="C33" i="2"/>
  <c r="CO33" i="2"/>
  <c r="CM34" i="2"/>
  <c r="AK35" i="2"/>
  <c r="S36" i="2"/>
  <c r="S42" i="2"/>
  <c r="AK42" i="2" s="1"/>
  <c r="CJ42" i="2" s="1"/>
  <c r="EI42" i="2" s="1"/>
  <c r="CE41" i="2"/>
  <c r="AL41" i="2"/>
  <c r="T47" i="2"/>
  <c r="V48" i="2"/>
  <c r="AE48" i="2"/>
  <c r="K48" i="2"/>
  <c r="BH48" i="2"/>
  <c r="BQ48" i="2"/>
  <c r="V19" i="2"/>
  <c r="T19" i="2" s="1"/>
  <c r="CP19" i="2"/>
  <c r="EX19" i="2"/>
  <c r="EV19" i="2" s="1"/>
  <c r="FZ19" i="2"/>
  <c r="BA20" i="2"/>
  <c r="CO20" i="2"/>
  <c r="DS20" i="2"/>
  <c r="EW20" i="2"/>
  <c r="EV20" i="2" s="1"/>
  <c r="W22" i="2"/>
  <c r="AG22" i="2"/>
  <c r="CA22" i="2"/>
  <c r="CQ22" i="2"/>
  <c r="EY22" i="2"/>
  <c r="FS22" i="2"/>
  <c r="BZ23" i="2"/>
  <c r="CP23" i="2"/>
  <c r="CZ23" i="2"/>
  <c r="DP23" i="2"/>
  <c r="EX23" i="2"/>
  <c r="FP23" i="2" s="1"/>
  <c r="FR23" i="2"/>
  <c r="FZ23" i="2"/>
  <c r="H37" i="2"/>
  <c r="Q37" i="2"/>
  <c r="Z37" i="2"/>
  <c r="AJ37" i="2"/>
  <c r="AU37" i="2"/>
  <c r="BD37" i="2"/>
  <c r="BM37" i="2"/>
  <c r="BW37" i="2"/>
  <c r="CE28" i="2"/>
  <c r="CI28" i="2"/>
  <c r="CT37" i="2"/>
  <c r="DC37" i="2"/>
  <c r="DL37" i="2"/>
  <c r="DV37" i="2"/>
  <c r="ES37" i="2"/>
  <c r="FB37" i="2"/>
  <c r="FK37" i="2"/>
  <c r="FQ37" i="2"/>
  <c r="FU37" i="2"/>
  <c r="E38" i="2"/>
  <c r="N38" i="2"/>
  <c r="W38" i="2"/>
  <c r="AI38" i="2"/>
  <c r="AR38" i="2"/>
  <c r="BA38" i="2"/>
  <c r="BJ38" i="2"/>
  <c r="BV38" i="2"/>
  <c r="CH29" i="2"/>
  <c r="CQ38" i="2"/>
  <c r="CZ38" i="2"/>
  <c r="DI38" i="2"/>
  <c r="DU38" i="2"/>
  <c r="EP38" i="2"/>
  <c r="EY38" i="2"/>
  <c r="FH38" i="2"/>
  <c r="FT38" i="2"/>
  <c r="AK40" i="2"/>
  <c r="BX40" i="2"/>
  <c r="CJ31" i="2"/>
  <c r="DW40" i="2"/>
  <c r="FV40" i="2"/>
  <c r="F39" i="2"/>
  <c r="F35" i="2"/>
  <c r="R39" i="2"/>
  <c r="R35" i="2"/>
  <c r="X39" i="2"/>
  <c r="AV39" i="2"/>
  <c r="BB35" i="2"/>
  <c r="BB39" i="2"/>
  <c r="BN35" i="2"/>
  <c r="BN39" i="2"/>
  <c r="BW32" i="2"/>
  <c r="BW39" i="2" s="1"/>
  <c r="CR39" i="2"/>
  <c r="CR35" i="2"/>
  <c r="DD39" i="2"/>
  <c r="DD35" i="2"/>
  <c r="DJ35" i="2"/>
  <c r="DJ39" i="2"/>
  <c r="ET35" i="2"/>
  <c r="ET39" i="2"/>
  <c r="EZ35" i="2"/>
  <c r="EZ39" i="2"/>
  <c r="FL35" i="2"/>
  <c r="FL39" i="2"/>
  <c r="FU32" i="2"/>
  <c r="FU39" i="2" s="1"/>
  <c r="CD33" i="2"/>
  <c r="EC33" i="2" s="1"/>
  <c r="GB33" i="2" s="1"/>
  <c r="EL34" i="2"/>
  <c r="G42" i="2"/>
  <c r="AH35" i="2"/>
  <c r="G36" i="2"/>
  <c r="AB42" i="2"/>
  <c r="AB36" i="2"/>
  <c r="CC48" i="2"/>
  <c r="BZ48" i="2"/>
  <c r="M19" i="2"/>
  <c r="AE19" i="2" s="1"/>
  <c r="BI19" i="2"/>
  <c r="BG19" i="2" s="1"/>
  <c r="L20" i="2"/>
  <c r="K20" i="2" s="1"/>
  <c r="BH20" i="2"/>
  <c r="BG20" i="2" s="1"/>
  <c r="EN20" i="2"/>
  <c r="U21" i="2"/>
  <c r="BQ21" i="2"/>
  <c r="CO21" i="2"/>
  <c r="EW21" i="2"/>
  <c r="CX22" i="2"/>
  <c r="M23" i="2"/>
  <c r="M21" i="2" s="1"/>
  <c r="M14" i="2" s="1"/>
  <c r="M77" i="2" s="1"/>
  <c r="K77" i="2" s="1"/>
  <c r="AO23" i="2"/>
  <c r="BI23" i="2"/>
  <c r="BI21" i="2" s="1"/>
  <c r="BI14" i="2" s="1"/>
  <c r="BI77" i="2" s="1"/>
  <c r="BG77" i="2" s="1"/>
  <c r="CW23" i="2"/>
  <c r="FE23" i="2"/>
  <c r="FO23" i="2"/>
  <c r="AG37" i="2"/>
  <c r="BT37" i="2"/>
  <c r="CF28" i="2"/>
  <c r="DS37" i="2"/>
  <c r="FR37" i="2"/>
  <c r="H38" i="2"/>
  <c r="Q38" i="2"/>
  <c r="Z38" i="2"/>
  <c r="AF29" i="2"/>
  <c r="AJ38" i="2"/>
  <c r="AU38" i="2"/>
  <c r="BD38" i="2"/>
  <c r="BM38" i="2"/>
  <c r="BS29" i="2"/>
  <c r="BW38" i="2"/>
  <c r="CI29" i="2"/>
  <c r="CT38" i="2"/>
  <c r="DC38" i="2"/>
  <c r="DL38" i="2"/>
  <c r="DR29" i="2"/>
  <c r="DV38" i="2"/>
  <c r="ES38" i="2"/>
  <c r="FB38" i="2"/>
  <c r="FK38" i="2"/>
  <c r="FQ29" i="2"/>
  <c r="FU38" i="2"/>
  <c r="E39" i="2"/>
  <c r="W39" i="2"/>
  <c r="AI30" i="2"/>
  <c r="BA39" i="2"/>
  <c r="BV30" i="2"/>
  <c r="BV39" i="2" s="1"/>
  <c r="CQ39" i="2"/>
  <c r="DI39" i="2"/>
  <c r="DU30" i="2"/>
  <c r="DU39" i="2" s="1"/>
  <c r="EY39" i="2"/>
  <c r="FT30" i="2"/>
  <c r="FT39" i="2" s="1"/>
  <c r="AH40" i="2"/>
  <c r="BU40" i="2"/>
  <c r="CG31" i="2"/>
  <c r="DT40" i="2"/>
  <c r="FS40" i="2"/>
  <c r="N32" i="2"/>
  <c r="Z32" i="2"/>
  <c r="AI32" i="2" s="1"/>
  <c r="CH32" i="2" s="1"/>
  <c r="EG32" i="2" s="1"/>
  <c r="GF32" i="2" s="1"/>
  <c r="AR32" i="2"/>
  <c r="BJ32" i="2"/>
  <c r="BT32" i="2"/>
  <c r="CF32" i="2" s="1"/>
  <c r="CZ32" i="2"/>
  <c r="CZ39" i="2" s="1"/>
  <c r="EP32" i="2"/>
  <c r="FH32" i="2"/>
  <c r="FH39" i="2" s="1"/>
  <c r="FR32" i="2"/>
  <c r="B34" i="2"/>
  <c r="O35" i="2"/>
  <c r="BL36" i="2"/>
  <c r="BL42" i="2"/>
  <c r="BX36" i="2"/>
  <c r="EF41" i="2"/>
  <c r="CM41" i="2"/>
  <c r="AM48" i="2"/>
  <c r="CF48" i="2"/>
  <c r="CN37" i="2"/>
  <c r="B39" i="2"/>
  <c r="AP39" i="2"/>
  <c r="AO39" i="2" s="1"/>
  <c r="BH39" i="2"/>
  <c r="BG39" i="2" s="1"/>
  <c r="DG39" i="2"/>
  <c r="DF39" i="2" s="1"/>
  <c r="EN39" i="2"/>
  <c r="EM39" i="2" s="1"/>
  <c r="FF39" i="2"/>
  <c r="FE39" i="2" s="1"/>
  <c r="V40" i="2"/>
  <c r="T40" i="2" s="1"/>
  <c r="AZ40" i="2"/>
  <c r="AX40" i="2" s="1"/>
  <c r="DH40" i="2"/>
  <c r="DF40" i="2" s="1"/>
  <c r="EX40" i="2"/>
  <c r="EV40" i="2" s="1"/>
  <c r="BO42" i="2"/>
  <c r="BX42" i="2" s="1"/>
  <c r="EU42" i="2"/>
  <c r="E47" i="2"/>
  <c r="K47" i="2"/>
  <c r="AC47" i="2" s="1"/>
  <c r="O81" i="2"/>
  <c r="N76" i="2"/>
  <c r="Y81" i="2"/>
  <c r="Y78" i="2"/>
  <c r="AI47" i="2"/>
  <c r="CH47" i="2" s="1"/>
  <c r="AQ81" i="2"/>
  <c r="BA47" i="2"/>
  <c r="BS47" i="2" s="1"/>
  <c r="BK81" i="2"/>
  <c r="BJ76" i="2"/>
  <c r="BU47" i="2"/>
  <c r="CN76" i="2"/>
  <c r="CS81" i="2"/>
  <c r="CS78" i="2"/>
  <c r="CY47" i="2"/>
  <c r="DC89" i="2"/>
  <c r="DC78" i="2"/>
  <c r="DI47" i="2"/>
  <c r="DS47" i="2"/>
  <c r="EM47" i="2"/>
  <c r="EQ81" i="2"/>
  <c r="EP76" i="2"/>
  <c r="EW47" i="2"/>
  <c r="FA81" i="2"/>
  <c r="FA78" i="2"/>
  <c r="FK89" i="2"/>
  <c r="FK78" i="2"/>
  <c r="T48" i="2"/>
  <c r="AZ48" i="2"/>
  <c r="BI48" i="2" s="1"/>
  <c r="BJ48" i="2"/>
  <c r="BS48" i="2" s="1"/>
  <c r="DT48" i="2"/>
  <c r="DZ48" i="2" s="1"/>
  <c r="CZ48" i="2"/>
  <c r="FS48" i="2"/>
  <c r="AR49" i="2"/>
  <c r="BS49" i="2" s="1"/>
  <c r="BT49" i="2"/>
  <c r="DS49" i="2"/>
  <c r="DY49" i="2" s="1"/>
  <c r="FF49" i="2"/>
  <c r="FE49" i="2" s="1"/>
  <c r="EV49" i="2"/>
  <c r="FO49" i="2"/>
  <c r="CG50" i="2"/>
  <c r="AN50" i="2"/>
  <c r="BI50" i="2"/>
  <c r="BR50" i="2" s="1"/>
  <c r="AX50" i="2"/>
  <c r="AC51" i="2"/>
  <c r="CF51" i="2"/>
  <c r="AM51" i="2"/>
  <c r="L54" i="2"/>
  <c r="U53" i="2"/>
  <c r="K53" i="2"/>
  <c r="BI54" i="2"/>
  <c r="K55" i="2"/>
  <c r="U55" i="2"/>
  <c r="CG55" i="2"/>
  <c r="BH55" i="2"/>
  <c r="BG55" i="2" s="1"/>
  <c r="AX55" i="2"/>
  <c r="AF56" i="2"/>
  <c r="CA57" i="2"/>
  <c r="FQ57" i="2"/>
  <c r="CG58" i="2"/>
  <c r="AN58" i="2"/>
  <c r="DH58" i="2"/>
  <c r="CW58" i="2"/>
  <c r="BC36" i="2"/>
  <c r="BO36" i="2"/>
  <c r="DK36" i="2"/>
  <c r="EU36" i="2"/>
  <c r="DG37" i="2"/>
  <c r="DF37" i="2" s="1"/>
  <c r="EN37" i="2"/>
  <c r="EM37" i="2" s="1"/>
  <c r="FF37" i="2"/>
  <c r="FE37" i="2" s="1"/>
  <c r="CO38" i="2"/>
  <c r="U39" i="2"/>
  <c r="T39" i="2" s="1"/>
  <c r="CF41" i="2"/>
  <c r="ER42" i="2"/>
  <c r="F81" i="2"/>
  <c r="F78" i="2"/>
  <c r="E76" i="2"/>
  <c r="P81" i="2"/>
  <c r="P82" i="2" s="1"/>
  <c r="P78" i="2"/>
  <c r="Z89" i="2"/>
  <c r="Z78" i="2"/>
  <c r="BB81" i="2"/>
  <c r="BB78" i="2"/>
  <c r="BA76" i="2"/>
  <c r="BL81" i="2"/>
  <c r="BL78" i="2"/>
  <c r="DJ81" i="2"/>
  <c r="DJ78" i="2"/>
  <c r="DI76" i="2"/>
  <c r="EM76" i="2"/>
  <c r="ER78" i="2"/>
  <c r="ER81" i="2"/>
  <c r="FB89" i="2"/>
  <c r="FB78" i="2"/>
  <c r="CH48" i="2"/>
  <c r="EG48" i="2" s="1"/>
  <c r="GF48" i="2" s="1"/>
  <c r="BG50" i="2"/>
  <c r="DH50" i="2"/>
  <c r="DF50" i="2" s="1"/>
  <c r="CW50" i="2"/>
  <c r="AN51" i="2"/>
  <c r="CG51" i="2"/>
  <c r="DG51" i="2"/>
  <c r="DF51" i="2" s="1"/>
  <c r="CW51" i="2"/>
  <c r="V52" i="2"/>
  <c r="T52" i="2" s="1"/>
  <c r="K52" i="2"/>
  <c r="M54" i="2"/>
  <c r="CA53" i="2"/>
  <c r="DU54" i="2"/>
  <c r="AM56" i="2"/>
  <c r="CF56" i="2"/>
  <c r="BH56" i="2"/>
  <c r="DF58" i="2"/>
  <c r="Y82" i="2"/>
  <c r="BU35" i="2"/>
  <c r="CS82" i="2"/>
  <c r="FA82" i="2"/>
  <c r="CV36" i="2"/>
  <c r="ER36" i="2"/>
  <c r="FD36" i="2"/>
  <c r="U37" i="2"/>
  <c r="T37" i="2" s="1"/>
  <c r="C38" i="2"/>
  <c r="C29" i="2" s="1"/>
  <c r="AY39" i="2"/>
  <c r="AX39" i="2" s="1"/>
  <c r="CX39" i="2"/>
  <c r="CW39" i="2" s="1"/>
  <c r="EW39" i="2"/>
  <c r="EV39" i="2" s="1"/>
  <c r="M40" i="2"/>
  <c r="K40" i="2" s="1"/>
  <c r="AQ40" i="2"/>
  <c r="AO40" i="2" s="1"/>
  <c r="BI40" i="2"/>
  <c r="BG40" i="2" s="1"/>
  <c r="CY40" i="2"/>
  <c r="CW40" i="2" s="1"/>
  <c r="EO40" i="2"/>
  <c r="EM40" i="2" s="1"/>
  <c r="FG40" i="2"/>
  <c r="FE40" i="2" s="1"/>
  <c r="AN41" i="2"/>
  <c r="CV42" i="2"/>
  <c r="DW42" i="2" s="1"/>
  <c r="FD42" i="2"/>
  <c r="C81" i="2"/>
  <c r="C78" i="2"/>
  <c r="G81" i="2"/>
  <c r="G78" i="2"/>
  <c r="Q89" i="2"/>
  <c r="Q78" i="2"/>
  <c r="W47" i="2"/>
  <c r="AG47" i="2"/>
  <c r="AO47" i="2"/>
  <c r="AS81" i="2"/>
  <c r="AS78" i="2"/>
  <c r="BC81" i="2"/>
  <c r="BC82" i="2" s="1"/>
  <c r="BC78" i="2"/>
  <c r="BM89" i="2"/>
  <c r="BM78" i="2"/>
  <c r="CI47" i="2"/>
  <c r="CQ47" i="2"/>
  <c r="DR47" i="2" s="1"/>
  <c r="DA81" i="2"/>
  <c r="DA78" i="2"/>
  <c r="DK81" i="2"/>
  <c r="DK78" i="2"/>
  <c r="DU47" i="2"/>
  <c r="EO78" i="2"/>
  <c r="EY47" i="2"/>
  <c r="FI81" i="2"/>
  <c r="FI78" i="2"/>
  <c r="FS47" i="2"/>
  <c r="B48" i="2"/>
  <c r="CX48" i="2"/>
  <c r="FQ48" i="2"/>
  <c r="EV48" i="2"/>
  <c r="E49" i="2"/>
  <c r="AF49" i="2" s="1"/>
  <c r="AH49" i="2"/>
  <c r="CF49" i="2"/>
  <c r="BV49" i="2"/>
  <c r="BP50" i="2"/>
  <c r="BY50" i="2" s="1"/>
  <c r="DR50" i="2"/>
  <c r="FY51" i="2"/>
  <c r="AF52" i="2"/>
  <c r="W54" i="2"/>
  <c r="AG54" i="2"/>
  <c r="BV54" i="2"/>
  <c r="CQ54" i="2"/>
  <c r="AF55" i="2"/>
  <c r="DZ56" i="2"/>
  <c r="FY56" i="2"/>
  <c r="AF57" i="2"/>
  <c r="DO58" i="2"/>
  <c r="DX58" i="2" s="1"/>
  <c r="FV35" i="2"/>
  <c r="FV36" i="2" s="1"/>
  <c r="Y36" i="2"/>
  <c r="AW36" i="2"/>
  <c r="CS36" i="2"/>
  <c r="DE36" i="2"/>
  <c r="FA36" i="2"/>
  <c r="FM36" i="2"/>
  <c r="CX37" i="2"/>
  <c r="CW37" i="2" s="1"/>
  <c r="Y42" i="2"/>
  <c r="BC42" i="2"/>
  <c r="BU42" i="2" s="1"/>
  <c r="CA42" i="2" s="1"/>
  <c r="CS42" i="2"/>
  <c r="DK42" i="2"/>
  <c r="FA42" i="2"/>
  <c r="D76" i="2"/>
  <c r="N47" i="2"/>
  <c r="X76" i="2"/>
  <c r="AD47" i="2"/>
  <c r="AH47" i="2"/>
  <c r="AP76" i="2"/>
  <c r="AT76" i="2"/>
  <c r="AR76" i="2" s="1"/>
  <c r="AZ47" i="2"/>
  <c r="BD76" i="2"/>
  <c r="BJ47" i="2"/>
  <c r="BT47" i="2"/>
  <c r="CJ47" i="2"/>
  <c r="CN47" i="2"/>
  <c r="CR81" i="2"/>
  <c r="CR78" i="2"/>
  <c r="CQ76" i="2"/>
  <c r="CX47" i="2"/>
  <c r="DB76" i="2"/>
  <c r="EP47" i="2"/>
  <c r="FQ47" i="2" s="1"/>
  <c r="EZ76" i="2"/>
  <c r="FJ76" i="2"/>
  <c r="FP47" i="2"/>
  <c r="FT47" i="2"/>
  <c r="AO48" i="2"/>
  <c r="CQ48" i="2"/>
  <c r="DR48" i="2" s="1"/>
  <c r="DS48" i="2"/>
  <c r="FN48" i="2"/>
  <c r="FR48" i="2"/>
  <c r="FX48" i="2" s="1"/>
  <c r="FE48" i="2"/>
  <c r="FP48" i="2"/>
  <c r="L49" i="2"/>
  <c r="B49" i="2"/>
  <c r="AI49" i="2"/>
  <c r="CH49" i="2" s="1"/>
  <c r="EG49" i="2" s="1"/>
  <c r="GF49" i="2" s="1"/>
  <c r="BR49" i="2"/>
  <c r="CD49" i="2" s="1"/>
  <c r="EC49" i="2" s="1"/>
  <c r="GB49" i="2" s="1"/>
  <c r="BH49" i="2"/>
  <c r="BG49" i="2" s="1"/>
  <c r="AX49" i="2"/>
  <c r="BP49" i="2" s="1"/>
  <c r="DR49" i="2"/>
  <c r="CW49" i="2"/>
  <c r="DO49" i="2" s="1"/>
  <c r="FX49" i="2"/>
  <c r="AF50" i="2"/>
  <c r="FF50" i="2"/>
  <c r="FE50" i="2" s="1"/>
  <c r="EV50" i="2"/>
  <c r="AF51" i="2"/>
  <c r="EG51" i="2"/>
  <c r="GF51" i="2" s="1"/>
  <c r="BI51" i="2"/>
  <c r="BG51" i="2" s="1"/>
  <c r="AX51" i="2"/>
  <c r="FO51" i="2"/>
  <c r="AM52" i="2"/>
  <c r="CF52" i="2"/>
  <c r="BH52" i="2"/>
  <c r="BG52" i="2" s="1"/>
  <c r="AX52" i="2"/>
  <c r="DR52" i="2"/>
  <c r="E54" i="2"/>
  <c r="AF53" i="2"/>
  <c r="BR54" i="2"/>
  <c r="BG53" i="2"/>
  <c r="FX53" i="2"/>
  <c r="FR54" i="2"/>
  <c r="FX54" i="2" s="1"/>
  <c r="EY54" i="2"/>
  <c r="FO54" i="2"/>
  <c r="CF55" i="2"/>
  <c r="CH55" i="2"/>
  <c r="EG55" i="2" s="1"/>
  <c r="GF55" i="2" s="1"/>
  <c r="BP55" i="2"/>
  <c r="V56" i="2"/>
  <c r="T56" i="2" s="1"/>
  <c r="K56" i="2"/>
  <c r="CH56" i="2"/>
  <c r="EG56" i="2" s="1"/>
  <c r="GF56" i="2" s="1"/>
  <c r="FO56" i="2"/>
  <c r="FX56" i="2" s="1"/>
  <c r="U57" i="2"/>
  <c r="K57" i="2"/>
  <c r="CH57" i="2"/>
  <c r="EG57" i="2" s="1"/>
  <c r="GF57" i="2" s="1"/>
  <c r="FG57" i="2"/>
  <c r="FE57" i="2" s="1"/>
  <c r="EV57" i="2"/>
  <c r="FN57" i="2" s="1"/>
  <c r="CI53" i="2"/>
  <c r="AP54" i="2"/>
  <c r="AT54" i="2"/>
  <c r="EP54" i="2"/>
  <c r="I81" i="2"/>
  <c r="I78" i="2"/>
  <c r="AK55" i="2"/>
  <c r="AK76" i="2" s="1"/>
  <c r="AK78" i="2" s="1"/>
  <c r="AW81" i="2"/>
  <c r="AW78" i="2"/>
  <c r="BE81" i="2"/>
  <c r="BE78" i="2"/>
  <c r="BQ55" i="2"/>
  <c r="BZ55" i="2" s="1"/>
  <c r="DE81" i="2"/>
  <c r="DE78" i="2"/>
  <c r="DM81" i="2"/>
  <c r="DM78" i="2"/>
  <c r="DQ55" i="2"/>
  <c r="DZ55" i="2" s="1"/>
  <c r="FM81" i="2"/>
  <c r="FM82" i="2" s="1"/>
  <c r="FM78" i="2"/>
  <c r="FU55" i="2"/>
  <c r="FU76" i="2" s="1"/>
  <c r="AZ56" i="2"/>
  <c r="BI56" i="2" s="1"/>
  <c r="BJ56" i="2"/>
  <c r="BS56" i="2" s="1"/>
  <c r="CN56" i="2"/>
  <c r="CX56" i="2"/>
  <c r="EP56" i="2"/>
  <c r="FQ56" i="2" s="1"/>
  <c r="EV56" i="2"/>
  <c r="FN56" i="2" s="1"/>
  <c r="M57" i="2"/>
  <c r="V57" i="2" s="1"/>
  <c r="AO57" i="2"/>
  <c r="AY57" i="2"/>
  <c r="CQ57" i="2"/>
  <c r="DR57" i="2" s="1"/>
  <c r="DQ57" i="2"/>
  <c r="DZ57" i="2" s="1"/>
  <c r="FO57" i="2"/>
  <c r="FX57" i="2" s="1"/>
  <c r="B58" i="2"/>
  <c r="L58" i="2"/>
  <c r="AR58" i="2"/>
  <c r="BS58" i="2" s="1"/>
  <c r="DP58" i="2"/>
  <c r="DY58" i="2" s="1"/>
  <c r="FE58" i="2"/>
  <c r="CG59" i="2"/>
  <c r="CF60" i="2"/>
  <c r="FQ60" i="2"/>
  <c r="AD62" i="2"/>
  <c r="FP49" i="2"/>
  <c r="FY49" i="2" s="1"/>
  <c r="AG50" i="2"/>
  <c r="DQ50" i="2"/>
  <c r="DZ50" i="2" s="1"/>
  <c r="FO50" i="2"/>
  <c r="FX50" i="2" s="1"/>
  <c r="FS50" i="2"/>
  <c r="FY50" i="2" s="1"/>
  <c r="BR51" i="2"/>
  <c r="CA51" i="2" s="1"/>
  <c r="DP51" i="2"/>
  <c r="EB51" i="2" s="1"/>
  <c r="GA51" i="2" s="1"/>
  <c r="DT51" i="2"/>
  <c r="DZ51" i="2" s="1"/>
  <c r="FR51" i="2"/>
  <c r="AE52" i="2"/>
  <c r="CD52" i="2" s="1"/>
  <c r="EC52" i="2" s="1"/>
  <c r="GB52" i="2" s="1"/>
  <c r="BQ52" i="2"/>
  <c r="BZ52" i="2" s="1"/>
  <c r="BU52" i="2"/>
  <c r="CA52" i="2" s="1"/>
  <c r="CG52" i="2"/>
  <c r="DS52" i="2"/>
  <c r="DY52" i="2" s="1"/>
  <c r="AD53" i="2"/>
  <c r="AH53" i="2"/>
  <c r="BT53" i="2"/>
  <c r="CF53" i="2"/>
  <c r="CJ53" i="2"/>
  <c r="CX53" i="2"/>
  <c r="DH53" i="2"/>
  <c r="FT53" i="2"/>
  <c r="FT54" i="2" s="1"/>
  <c r="C54" i="2"/>
  <c r="G54" i="2"/>
  <c r="AQ54" i="2"/>
  <c r="AU54" i="2"/>
  <c r="AY54" i="2"/>
  <c r="BC54" i="2"/>
  <c r="DK54" i="2"/>
  <c r="EQ54" i="2"/>
  <c r="FS54" i="2"/>
  <c r="J81" i="2"/>
  <c r="J78" i="2"/>
  <c r="R81" i="2"/>
  <c r="R78" i="2"/>
  <c r="V55" i="2"/>
  <c r="AE55" i="2" s="1"/>
  <c r="AD55" i="2"/>
  <c r="BF81" i="2"/>
  <c r="BF82" i="2" s="1"/>
  <c r="BF78" i="2"/>
  <c r="BN81" i="2"/>
  <c r="BN78" i="2"/>
  <c r="BR55" i="2"/>
  <c r="CA55" i="2" s="1"/>
  <c r="CX55" i="2"/>
  <c r="DN81" i="2"/>
  <c r="DN78" i="2"/>
  <c r="DV55" i="2"/>
  <c r="DV76" i="2" s="1"/>
  <c r="EP55" i="2"/>
  <c r="FQ55" i="2" s="1"/>
  <c r="ET81" i="2"/>
  <c r="ET78" i="2"/>
  <c r="EX55" i="2"/>
  <c r="FG55" i="2" s="1"/>
  <c r="FF55" i="2"/>
  <c r="FE55" i="2" s="1"/>
  <c r="FV55" i="2"/>
  <c r="FV76" i="2" s="1"/>
  <c r="FV78" i="2" s="1"/>
  <c r="AE56" i="2"/>
  <c r="AN56" i="2" s="1"/>
  <c r="BQ56" i="2"/>
  <c r="CC56" i="2" s="1"/>
  <c r="BU56" i="2"/>
  <c r="CG56" i="2"/>
  <c r="DS56" i="2"/>
  <c r="AD57" i="2"/>
  <c r="AH57" i="2"/>
  <c r="BT57" i="2"/>
  <c r="CX57" i="2"/>
  <c r="FP57" i="2"/>
  <c r="FY57" i="2" s="1"/>
  <c r="AG58" i="2"/>
  <c r="AY58" i="2"/>
  <c r="DQ58" i="2"/>
  <c r="EC58" i="2" s="1"/>
  <c r="GB58" i="2" s="1"/>
  <c r="DG59" i="2"/>
  <c r="DF59" i="2" s="1"/>
  <c r="CW59" i="2"/>
  <c r="BH60" i="2"/>
  <c r="BG60" i="2" s="1"/>
  <c r="AX60" i="2"/>
  <c r="U61" i="2"/>
  <c r="K61" i="2"/>
  <c r="CG61" i="2"/>
  <c r="BQ61" i="2"/>
  <c r="BG61" i="2"/>
  <c r="CE62" i="2"/>
  <c r="EM49" i="2"/>
  <c r="FN49" i="2" s="1"/>
  <c r="FW49" i="2" s="1"/>
  <c r="CN50" i="2"/>
  <c r="DO50" i="2" s="1"/>
  <c r="AO51" i="2"/>
  <c r="BP51" i="2" s="1"/>
  <c r="BY51" i="2" s="1"/>
  <c r="B52" i="2"/>
  <c r="AE53" i="2"/>
  <c r="AI53" i="2"/>
  <c r="AM53" i="2"/>
  <c r="DS53" i="2"/>
  <c r="EM53" i="2"/>
  <c r="S81" i="2"/>
  <c r="S82" i="2" s="1"/>
  <c r="S78" i="2"/>
  <c r="AA81" i="2"/>
  <c r="AA78" i="2"/>
  <c r="BO81" i="2"/>
  <c r="BO78" i="2"/>
  <c r="BW55" i="2"/>
  <c r="BW76" i="2" s="1"/>
  <c r="CQ55" i="2"/>
  <c r="DR55" i="2" s="1"/>
  <c r="CU81" i="2"/>
  <c r="CU78" i="2"/>
  <c r="DS55" i="2"/>
  <c r="DW55" i="2"/>
  <c r="DW76" i="2" s="1"/>
  <c r="DW78" i="2" s="1"/>
  <c r="EM55" i="2"/>
  <c r="EU81" i="2"/>
  <c r="EU78" i="2"/>
  <c r="EY55" i="2"/>
  <c r="FC81" i="2"/>
  <c r="FC78" i="2"/>
  <c r="FO55" i="2"/>
  <c r="FX55" i="2" s="1"/>
  <c r="B56" i="2"/>
  <c r="U60" i="2"/>
  <c r="V61" i="2"/>
  <c r="AE61" i="2"/>
  <c r="AN61" i="2" s="1"/>
  <c r="K50" i="2"/>
  <c r="AC50" i="2" s="1"/>
  <c r="CB50" i="2" s="1"/>
  <c r="EA50" i="2" s="1"/>
  <c r="FZ50" i="2" s="1"/>
  <c r="EM50" i="2"/>
  <c r="FN50" i="2" s="1"/>
  <c r="FW50" i="2" s="1"/>
  <c r="CN51" i="2"/>
  <c r="DO51" i="2" s="1"/>
  <c r="DX51" i="2" s="1"/>
  <c r="EV51" i="2"/>
  <c r="FN51" i="2" s="1"/>
  <c r="FW51" i="2" s="1"/>
  <c r="AO52" i="2"/>
  <c r="BP52" i="2" s="1"/>
  <c r="BY52" i="2" s="1"/>
  <c r="CW52" i="2"/>
  <c r="DO52" i="2" s="1"/>
  <c r="B53" i="2"/>
  <c r="V53" i="2"/>
  <c r="V54" i="2" s="1"/>
  <c r="AR53" i="2"/>
  <c r="AX53" i="2"/>
  <c r="AX54" i="2" s="1"/>
  <c r="CZ53" i="2"/>
  <c r="CZ54" i="2" s="1"/>
  <c r="DT53" i="2"/>
  <c r="EX53" i="2"/>
  <c r="FH53" i="2"/>
  <c r="FH54" i="2" s="1"/>
  <c r="AB81" i="2"/>
  <c r="AB78" i="2"/>
  <c r="AJ55" i="2"/>
  <c r="AJ76" i="2" s="1"/>
  <c r="AR55" i="2"/>
  <c r="BS55" i="2" s="1"/>
  <c r="BY55" i="2" s="1"/>
  <c r="AV81" i="2"/>
  <c r="AV78" i="2"/>
  <c r="BX55" i="2"/>
  <c r="BX76" i="2" s="1"/>
  <c r="BX78" i="2" s="1"/>
  <c r="CN55" i="2"/>
  <c r="CV81" i="2"/>
  <c r="CV78" i="2"/>
  <c r="DD81" i="2"/>
  <c r="DD78" i="2"/>
  <c r="FD81" i="2"/>
  <c r="FD78" i="2"/>
  <c r="FL81" i="2"/>
  <c r="FL78" i="2"/>
  <c r="AO56" i="2"/>
  <c r="B57" i="2"/>
  <c r="DT58" i="2"/>
  <c r="DZ58" i="2" s="1"/>
  <c r="FO58" i="2"/>
  <c r="FX58" i="2" s="1"/>
  <c r="AF59" i="2"/>
  <c r="DR59" i="2"/>
  <c r="FF59" i="2"/>
  <c r="EV59" i="2"/>
  <c r="CI60" i="2"/>
  <c r="EH60" i="2" s="1"/>
  <c r="GG60" i="2" s="1"/>
  <c r="BZ60" i="2"/>
  <c r="DP60" i="2"/>
  <c r="DY60" i="2" s="1"/>
  <c r="FX60" i="2"/>
  <c r="DR61" i="2"/>
  <c r="EG62" i="2"/>
  <c r="B59" i="2"/>
  <c r="L59" i="2"/>
  <c r="AR59" i="2"/>
  <c r="BS59" i="2" s="1"/>
  <c r="BR59" i="2"/>
  <c r="CA59" i="2" s="1"/>
  <c r="EX59" i="2"/>
  <c r="FG59" i="2" s="1"/>
  <c r="E60" i="2"/>
  <c r="AF60" i="2" s="1"/>
  <c r="M60" i="2"/>
  <c r="V60" i="2" s="1"/>
  <c r="AO60" i="2"/>
  <c r="BP60" i="2" s="1"/>
  <c r="BY60" i="2" s="1"/>
  <c r="BQ60" i="2"/>
  <c r="BU60" i="2"/>
  <c r="CW60" i="2"/>
  <c r="DQ60" i="2"/>
  <c r="DZ60" i="2" s="1"/>
  <c r="N61" i="2"/>
  <c r="AF61" i="2" s="1"/>
  <c r="AD61" i="2"/>
  <c r="CC61" i="2" s="1"/>
  <c r="AZ61" i="2"/>
  <c r="BI61" i="2" s="1"/>
  <c r="BT61" i="2"/>
  <c r="BZ61" i="2" s="1"/>
  <c r="CN61" i="2"/>
  <c r="CX61" i="2"/>
  <c r="DH61" i="2"/>
  <c r="DQ61" i="2" s="1"/>
  <c r="EP61" i="2"/>
  <c r="EV61" i="2"/>
  <c r="FN61" i="2" s="1"/>
  <c r="FF61" i="2"/>
  <c r="FE61" i="2" s="1"/>
  <c r="FP61" i="2"/>
  <c r="FY61" i="2" s="1"/>
  <c r="M62" i="2"/>
  <c r="V62" i="2" s="1"/>
  <c r="T62" i="2" s="1"/>
  <c r="AG62" i="2"/>
  <c r="AO62" i="2"/>
  <c r="AY62" i="2"/>
  <c r="BI62" i="2"/>
  <c r="BR62" i="2" s="1"/>
  <c r="CQ62" i="2"/>
  <c r="CW62" i="2"/>
  <c r="DO62" i="2" s="1"/>
  <c r="DG62" i="2"/>
  <c r="DF62" i="2" s="1"/>
  <c r="DQ62" i="2"/>
  <c r="DZ62" i="2" s="1"/>
  <c r="FP62" i="2"/>
  <c r="FY62" i="2" s="1"/>
  <c r="FT62" i="2"/>
  <c r="E63" i="2"/>
  <c r="AF63" i="2" s="1"/>
  <c r="K63" i="2"/>
  <c r="BS63" i="2"/>
  <c r="CX63" i="2"/>
  <c r="CN63" i="2"/>
  <c r="DU63" i="2"/>
  <c r="EP63" i="2"/>
  <c r="FQ63" i="2" s="1"/>
  <c r="FR63" i="2"/>
  <c r="M64" i="2"/>
  <c r="V64" i="2" s="1"/>
  <c r="B64" i="2"/>
  <c r="AR64" i="2"/>
  <c r="BS64" i="2" s="1"/>
  <c r="CG66" i="2"/>
  <c r="DT66" i="2"/>
  <c r="DI66" i="2"/>
  <c r="DS66" i="2"/>
  <c r="FT67" i="2"/>
  <c r="DZ68" i="2"/>
  <c r="FQ68" i="2"/>
  <c r="BV69" i="2"/>
  <c r="CY69" i="2"/>
  <c r="DH69" i="2" s="1"/>
  <c r="CN69" i="2"/>
  <c r="DU69" i="2"/>
  <c r="CT66" i="2"/>
  <c r="EP69" i="2"/>
  <c r="FQ69" i="2" s="1"/>
  <c r="FS69" i="2"/>
  <c r="FY69" i="2" s="1"/>
  <c r="EE70" i="2"/>
  <c r="FG70" i="2"/>
  <c r="FP70" i="2" s="1"/>
  <c r="EV70" i="2"/>
  <c r="EP58" i="2"/>
  <c r="FQ58" i="2" s="1"/>
  <c r="EV58" i="2"/>
  <c r="FN58" i="2" s="1"/>
  <c r="FP58" i="2"/>
  <c r="FY58" i="2" s="1"/>
  <c r="M59" i="2"/>
  <c r="V59" i="2" s="1"/>
  <c r="AG59" i="2"/>
  <c r="AY59" i="2"/>
  <c r="DQ59" i="2"/>
  <c r="DZ59" i="2" s="1"/>
  <c r="FO59" i="2"/>
  <c r="FX59" i="2" s="1"/>
  <c r="AD60" i="2"/>
  <c r="CC60" i="2" s="1"/>
  <c r="EB60" i="2" s="1"/>
  <c r="GA60" i="2" s="1"/>
  <c r="BR60" i="2"/>
  <c r="AC63" i="2"/>
  <c r="AM63" i="2"/>
  <c r="CE64" i="2"/>
  <c r="CA64" i="2"/>
  <c r="DZ64" i="2"/>
  <c r="FQ64" i="2"/>
  <c r="FF65" i="2"/>
  <c r="AO66" i="2"/>
  <c r="AY66" i="2"/>
  <c r="AN69" i="2"/>
  <c r="CG70" i="2"/>
  <c r="AN70" i="2"/>
  <c r="CQ70" i="2"/>
  <c r="DS70" i="2"/>
  <c r="FE70" i="2"/>
  <c r="CN59" i="2"/>
  <c r="DO59" i="2" s="1"/>
  <c r="FP59" i="2"/>
  <c r="FY59" i="2" s="1"/>
  <c r="CQ60" i="2"/>
  <c r="DR60" i="2" s="1"/>
  <c r="DX60" i="2" s="1"/>
  <c r="EM60" i="2"/>
  <c r="FN60" i="2" s="1"/>
  <c r="B61" i="2"/>
  <c r="AX61" i="2"/>
  <c r="BP61" i="2" s="1"/>
  <c r="BY61" i="2" s="1"/>
  <c r="BR61" i="2"/>
  <c r="CA61" i="2" s="1"/>
  <c r="DT61" i="2"/>
  <c r="K62" i="2"/>
  <c r="BU62" i="2"/>
  <c r="CG62" i="2" s="1"/>
  <c r="EM62" i="2"/>
  <c r="AD63" i="2"/>
  <c r="AH63" i="2"/>
  <c r="CH63" i="2"/>
  <c r="EG63" i="2" s="1"/>
  <c r="GF63" i="2" s="1"/>
  <c r="BH63" i="2"/>
  <c r="CQ63" i="2"/>
  <c r="DR63" i="2" s="1"/>
  <c r="FO63" i="2"/>
  <c r="AN65" i="2"/>
  <c r="DH65" i="2"/>
  <c r="DQ65" i="2" s="1"/>
  <c r="CW65" i="2"/>
  <c r="DO65" i="2" s="1"/>
  <c r="CG67" i="2"/>
  <c r="EP67" i="2"/>
  <c r="FQ67" i="2" s="1"/>
  <c r="FR67" i="2"/>
  <c r="DG68" i="2"/>
  <c r="DF68" i="2" s="1"/>
  <c r="DO68" i="2" s="1"/>
  <c r="CW68" i="2"/>
  <c r="AR69" i="2"/>
  <c r="BS69" i="2" s="1"/>
  <c r="BT69" i="2"/>
  <c r="CF69" i="2" s="1"/>
  <c r="DS69" i="2"/>
  <c r="BH70" i="2"/>
  <c r="BQ70" i="2" s="1"/>
  <c r="CC70" i="2" s="1"/>
  <c r="FN70" i="2"/>
  <c r="L71" i="2"/>
  <c r="B71" i="2"/>
  <c r="CN60" i="2"/>
  <c r="DO60" i="2" s="1"/>
  <c r="EY61" i="2"/>
  <c r="CZ62" i="2"/>
  <c r="FF62" i="2"/>
  <c r="FE62" i="2" s="1"/>
  <c r="EV62" i="2"/>
  <c r="AZ63" i="2"/>
  <c r="BI63" i="2" s="1"/>
  <c r="AO63" i="2"/>
  <c r="BR63" i="2"/>
  <c r="CD63" i="2" s="1"/>
  <c r="EC63" i="2" s="1"/>
  <c r="GB63" i="2" s="1"/>
  <c r="DZ63" i="2"/>
  <c r="EE63" i="2"/>
  <c r="U64" i="2"/>
  <c r="T64" i="2" s="1"/>
  <c r="K64" i="2"/>
  <c r="DG64" i="2"/>
  <c r="DF64" i="2" s="1"/>
  <c r="CW64" i="2"/>
  <c r="DO64" i="2" s="1"/>
  <c r="AR65" i="2"/>
  <c r="BT65" i="2"/>
  <c r="DF65" i="2"/>
  <c r="FO65" i="2"/>
  <c r="AE66" i="2"/>
  <c r="CD66" i="2" s="1"/>
  <c r="CJ66" i="2"/>
  <c r="EI66" i="2" s="1"/>
  <c r="GH66" i="2" s="1"/>
  <c r="DG66" i="2"/>
  <c r="AF67" i="2"/>
  <c r="BH67" i="2"/>
  <c r="AX67" i="2"/>
  <c r="CX67" i="2"/>
  <c r="CN67" i="2"/>
  <c r="U68" i="2"/>
  <c r="CF68" i="2"/>
  <c r="CE70" i="2"/>
  <c r="EG70" i="2"/>
  <c r="GF70" i="2" s="1"/>
  <c r="DP70" i="2"/>
  <c r="DU70" i="2"/>
  <c r="DP64" i="2"/>
  <c r="E65" i="2"/>
  <c r="AF65" i="2" s="1"/>
  <c r="BU65" i="2"/>
  <c r="BA65" i="2"/>
  <c r="DP65" i="2"/>
  <c r="DY65" i="2" s="1"/>
  <c r="DT65" i="2"/>
  <c r="DZ65" i="2" s="1"/>
  <c r="DI65" i="2"/>
  <c r="EX65" i="2"/>
  <c r="FG65" i="2" s="1"/>
  <c r="EM65" i="2"/>
  <c r="AG66" i="2"/>
  <c r="E66" i="2"/>
  <c r="AF66" i="2" s="1"/>
  <c r="BX66" i="2"/>
  <c r="FQ66" i="2"/>
  <c r="FW66" i="2" s="1"/>
  <c r="AC67" i="2"/>
  <c r="AG67" i="2"/>
  <c r="T67" i="2"/>
  <c r="AE67" i="2"/>
  <c r="AN67" i="2" s="1"/>
  <c r="FS67" i="2"/>
  <c r="M68" i="2"/>
  <c r="V68" i="2" s="1"/>
  <c r="B68" i="2"/>
  <c r="H66" i="2"/>
  <c r="AI66" i="2" s="1"/>
  <c r="CH66" i="2" s="1"/>
  <c r="AI68" i="2"/>
  <c r="AR68" i="2"/>
  <c r="BS68" i="2" s="1"/>
  <c r="E69" i="2"/>
  <c r="AF69" i="2" s="1"/>
  <c r="BU69" i="2"/>
  <c r="CG69" i="2" s="1"/>
  <c r="DR69" i="2"/>
  <c r="EW69" i="2"/>
  <c r="EM69" i="2"/>
  <c r="FT69" i="2"/>
  <c r="AM70" i="2"/>
  <c r="DQ70" i="2"/>
  <c r="DG70" i="2"/>
  <c r="DF70" i="2" s="1"/>
  <c r="CW70" i="2"/>
  <c r="CG71" i="2"/>
  <c r="AN71" i="2"/>
  <c r="CF71" i="2"/>
  <c r="AR72" i="2"/>
  <c r="BS72" i="2" s="1"/>
  <c r="BT72" i="2"/>
  <c r="DS72" i="2"/>
  <c r="DY72" i="2" s="1"/>
  <c r="DF72" i="2"/>
  <c r="DO72" i="2" s="1"/>
  <c r="DQ72" i="2"/>
  <c r="FY72" i="2"/>
  <c r="E73" i="2"/>
  <c r="AF73" i="2" s="1"/>
  <c r="AG73" i="2"/>
  <c r="BH71" i="2"/>
  <c r="BG71" i="2" s="1"/>
  <c r="AX71" i="2"/>
  <c r="DG71" i="2"/>
  <c r="DZ72" i="2"/>
  <c r="FP72" i="2"/>
  <c r="EM72" i="2"/>
  <c r="EX72" i="2"/>
  <c r="FG72" i="2" s="1"/>
  <c r="FT72" i="2"/>
  <c r="GF72" i="2" s="1"/>
  <c r="ES66" i="2"/>
  <c r="FT66" i="2" s="1"/>
  <c r="BI73" i="2"/>
  <c r="BG73" i="2" s="1"/>
  <c r="FF63" i="2"/>
  <c r="FE63" i="2" s="1"/>
  <c r="EV63" i="2"/>
  <c r="FN63" i="2" s="1"/>
  <c r="CG64" i="2"/>
  <c r="AY64" i="2"/>
  <c r="AO64" i="2"/>
  <c r="BV64" i="2"/>
  <c r="CH64" i="2" s="1"/>
  <c r="EG64" i="2" s="1"/>
  <c r="GF64" i="2" s="1"/>
  <c r="CQ64" i="2"/>
  <c r="DR64" i="2" s="1"/>
  <c r="DS64" i="2"/>
  <c r="DY64" i="2" s="1"/>
  <c r="FN64" i="2"/>
  <c r="FR64" i="2"/>
  <c r="FX64" i="2" s="1"/>
  <c r="FE64" i="2"/>
  <c r="FP64" i="2"/>
  <c r="FY64" i="2" s="1"/>
  <c r="L65" i="2"/>
  <c r="B65" i="2"/>
  <c r="AI65" i="2"/>
  <c r="CH65" i="2" s="1"/>
  <c r="EG65" i="2" s="1"/>
  <c r="GF65" i="2" s="1"/>
  <c r="BR65" i="2"/>
  <c r="CD65" i="2" s="1"/>
  <c r="EC65" i="2" s="1"/>
  <c r="BH65" i="2"/>
  <c r="BG65" i="2" s="1"/>
  <c r="AX65" i="2"/>
  <c r="BP65" i="2" s="1"/>
  <c r="DR65" i="2"/>
  <c r="FX65" i="2"/>
  <c r="U66" i="2"/>
  <c r="T66" i="2" s="1"/>
  <c r="K66" i="2"/>
  <c r="AJ66" i="2"/>
  <c r="CI66" i="2" s="1"/>
  <c r="EH66" i="2" s="1"/>
  <c r="GG66" i="2" s="1"/>
  <c r="CA66" i="2"/>
  <c r="CY66" i="2"/>
  <c r="DH66" i="2" s="1"/>
  <c r="CZ66" i="2"/>
  <c r="DR66" i="2" s="1"/>
  <c r="EV66" i="2"/>
  <c r="FN66" i="2" s="1"/>
  <c r="FO66" i="2"/>
  <c r="FY66" i="2"/>
  <c r="FX66" i="2"/>
  <c r="AZ67" i="2"/>
  <c r="BI67" i="2" s="1"/>
  <c r="AO67" i="2"/>
  <c r="BR67" i="2"/>
  <c r="CA67" i="2" s="1"/>
  <c r="BV67" i="2"/>
  <c r="CH67" i="2" s="1"/>
  <c r="EG67" i="2" s="1"/>
  <c r="GF67" i="2" s="1"/>
  <c r="AU66" i="2"/>
  <c r="BV66" i="2" s="1"/>
  <c r="FP67" i="2"/>
  <c r="FF67" i="2"/>
  <c r="FE67" i="2" s="1"/>
  <c r="EV67" i="2"/>
  <c r="FN67" i="2" s="1"/>
  <c r="CG68" i="2"/>
  <c r="AY68" i="2"/>
  <c r="AO68" i="2"/>
  <c r="BV68" i="2"/>
  <c r="CQ68" i="2"/>
  <c r="DR68" i="2" s="1"/>
  <c r="DS68" i="2"/>
  <c r="DL66" i="2"/>
  <c r="DL76" i="2" s="1"/>
  <c r="FN68" i="2"/>
  <c r="FR68" i="2"/>
  <c r="FX68" i="2" s="1"/>
  <c r="FE68" i="2"/>
  <c r="FP68" i="2"/>
  <c r="FY68" i="2" s="1"/>
  <c r="L69" i="2"/>
  <c r="B69" i="2"/>
  <c r="AI69" i="2"/>
  <c r="CH69" i="2" s="1"/>
  <c r="EG69" i="2" s="1"/>
  <c r="GF69" i="2" s="1"/>
  <c r="CI69" i="2"/>
  <c r="EH69" i="2" s="1"/>
  <c r="GG69" i="2" s="1"/>
  <c r="BR69" i="2"/>
  <c r="CD69" i="2" s="1"/>
  <c r="BH69" i="2"/>
  <c r="BG69" i="2" s="1"/>
  <c r="AX69" i="2"/>
  <c r="BP69" i="2" s="1"/>
  <c r="DG69" i="2"/>
  <c r="DF69" i="2" s="1"/>
  <c r="CW69" i="2"/>
  <c r="AZ70" i="2"/>
  <c r="BI70" i="2" s="1"/>
  <c r="AO70" i="2"/>
  <c r="DO70" i="2"/>
  <c r="DT70" i="2"/>
  <c r="DZ70" i="2" s="1"/>
  <c r="CZ70" i="2"/>
  <c r="FO70" i="2"/>
  <c r="FX70" i="2" s="1"/>
  <c r="FS70" i="2"/>
  <c r="FY70" i="2" s="1"/>
  <c r="FH70" i="2"/>
  <c r="FQ70" i="2" s="1"/>
  <c r="FW70" i="2" s="1"/>
  <c r="AR71" i="2"/>
  <c r="BS71" i="2" s="1"/>
  <c r="CE71" i="2" s="1"/>
  <c r="BT71" i="2"/>
  <c r="CY71" i="2"/>
  <c r="DH71" i="2" s="1"/>
  <c r="DQ71" i="2"/>
  <c r="EC71" i="2" s="1"/>
  <c r="GB71" i="2" s="1"/>
  <c r="FY71" i="2"/>
  <c r="AD72" i="2"/>
  <c r="CG72" i="2"/>
  <c r="AG72" i="2"/>
  <c r="BQ72" i="2"/>
  <c r="FH72" i="2"/>
  <c r="FR72" i="2"/>
  <c r="V74" i="2"/>
  <c r="T74" i="2" s="1"/>
  <c r="AE74" i="2"/>
  <c r="BP71" i="2"/>
  <c r="DP71" i="2"/>
  <c r="DY71" i="2" s="1"/>
  <c r="EW71" i="2"/>
  <c r="EM71" i="2"/>
  <c r="BH72" i="2"/>
  <c r="BG72" i="2" s="1"/>
  <c r="AX72" i="2"/>
  <c r="BP72" i="2" s="1"/>
  <c r="DR72" i="2"/>
  <c r="BZ73" i="2"/>
  <c r="GE73" i="2"/>
  <c r="EF74" i="2"/>
  <c r="FO74" i="2"/>
  <c r="U75" i="2"/>
  <c r="T75" i="2" s="1"/>
  <c r="CF75" i="2"/>
  <c r="DG75" i="2"/>
  <c r="FQ72" i="2"/>
  <c r="BS73" i="2"/>
  <c r="AX73" i="2"/>
  <c r="DG73" i="2"/>
  <c r="FY73" i="2"/>
  <c r="AF74" i="2"/>
  <c r="K74" i="2"/>
  <c r="BS74" i="2"/>
  <c r="DR74" i="2"/>
  <c r="FP74" i="2"/>
  <c r="FY74" i="2" s="1"/>
  <c r="FF74" i="2"/>
  <c r="M75" i="2"/>
  <c r="V75" i="2" s="1"/>
  <c r="AE75" i="2"/>
  <c r="CD75" i="2" s="1"/>
  <c r="CA75" i="2"/>
  <c r="CQ75" i="2"/>
  <c r="DR75" i="2" s="1"/>
  <c r="DS75" i="2"/>
  <c r="DY75" i="2" s="1"/>
  <c r="CZ75" i="2"/>
  <c r="FQ75" i="2"/>
  <c r="EV75" i="2"/>
  <c r="CE79" i="2"/>
  <c r="AR66" i="2"/>
  <c r="BS66" i="2" s="1"/>
  <c r="CN66" i="2"/>
  <c r="AC70" i="2"/>
  <c r="CN71" i="2"/>
  <c r="M72" i="2"/>
  <c r="AD73" i="2"/>
  <c r="CC73" i="2" s="1"/>
  <c r="CY73" i="2"/>
  <c r="DH73" i="2" s="1"/>
  <c r="EW73" i="2"/>
  <c r="EM73" i="2"/>
  <c r="CF74" i="2"/>
  <c r="GF74" i="2"/>
  <c r="BH74" i="2"/>
  <c r="DZ74" i="2"/>
  <c r="EP74" i="2"/>
  <c r="FQ74" i="2" s="1"/>
  <c r="FR74" i="2"/>
  <c r="FX74" i="2" s="1"/>
  <c r="CG75" i="2"/>
  <c r="AY75" i="2"/>
  <c r="AO75" i="2"/>
  <c r="FE75" i="2"/>
  <c r="FP75" i="2"/>
  <c r="FF72" i="2"/>
  <c r="EV72" i="2"/>
  <c r="U73" i="2"/>
  <c r="K73" i="2"/>
  <c r="V73" i="2"/>
  <c r="AE73" i="2" s="1"/>
  <c r="BQ73" i="2"/>
  <c r="DS73" i="2"/>
  <c r="DI73" i="2"/>
  <c r="DR73" i="2" s="1"/>
  <c r="AD74" i="2"/>
  <c r="AM74" i="2" s="1"/>
  <c r="AN74" i="2"/>
  <c r="AZ74" i="2"/>
  <c r="BI74" i="2" s="1"/>
  <c r="CX74" i="2"/>
  <c r="CN74" i="2"/>
  <c r="DP75" i="2"/>
  <c r="FS75" i="2"/>
  <c r="FY75" i="2" s="1"/>
  <c r="FH75" i="2"/>
  <c r="EF79" i="2"/>
  <c r="AO73" i="2"/>
  <c r="B74" i="2"/>
  <c r="EX74" i="2"/>
  <c r="FG74" i="2" s="1"/>
  <c r="E75" i="2"/>
  <c r="AF75" i="2" s="1"/>
  <c r="CY75" i="2"/>
  <c r="DH75" i="2" s="1"/>
  <c r="EM75" i="2"/>
  <c r="B79" i="2"/>
  <c r="L79" i="2"/>
  <c r="AZ79" i="2"/>
  <c r="BI79" i="2" s="1"/>
  <c r="CP79" i="2" s="1"/>
  <c r="CN73" i="2"/>
  <c r="AO74" i="2"/>
  <c r="B75" i="2"/>
  <c r="AE79" i="2"/>
  <c r="BV79" i="2"/>
  <c r="CH79" i="2" s="1"/>
  <c r="EG79" i="2" s="1"/>
  <c r="GF79" i="2" s="1"/>
  <c r="AD80" i="2"/>
  <c r="K80" i="2"/>
  <c r="U80" i="2"/>
  <c r="CF79" i="2"/>
  <c r="AE80" i="2"/>
  <c r="V80" i="2"/>
  <c r="AQ80" i="2" s="1"/>
  <c r="AI80" i="2"/>
  <c r="CH80" i="2" s="1"/>
  <c r="EG80" i="2" s="1"/>
  <c r="GF80" i="2" s="1"/>
  <c r="CF80" i="2"/>
  <c r="DR86" i="2"/>
  <c r="CQ85" i="2"/>
  <c r="EG86" i="2"/>
  <c r="CH85" i="2"/>
  <c r="EF80" i="2"/>
  <c r="FQ85" i="2"/>
  <c r="BS80" i="2"/>
  <c r="DR80" i="2"/>
  <c r="CE86" i="2"/>
  <c r="ED87" i="2"/>
  <c r="FW86" i="2"/>
  <c r="BS88" i="2"/>
  <c r="BA85" i="2"/>
  <c r="EY85" i="2"/>
  <c r="AF88" i="2"/>
  <c r="AF85" i="2" s="1"/>
  <c r="DR88" i="2"/>
  <c r="W85" i="2"/>
  <c r="DO87" i="2"/>
  <c r="DX87" i="2" s="1"/>
  <c r="FN86" i="2"/>
  <c r="EV87" i="2"/>
  <c r="DF88" i="2"/>
  <c r="DO88" i="2" s="1"/>
  <c r="EV88" i="2"/>
  <c r="FE88" i="2" s="1"/>
  <c r="K86" i="2"/>
  <c r="CW86" i="2"/>
  <c r="K87" i="2"/>
  <c r="T87" i="2" s="1"/>
  <c r="AO87" i="2" s="1"/>
  <c r="CW87" i="2"/>
  <c r="DF87" i="2" s="1"/>
  <c r="K88" i="2"/>
  <c r="T88" i="2" s="1"/>
  <c r="AO88" i="2" s="1"/>
  <c r="CE60" i="3" l="1"/>
  <c r="DP59" i="3"/>
  <c r="DY59" i="3" s="1"/>
  <c r="DC75" i="3"/>
  <c r="DC64" i="3"/>
  <c r="AD51" i="3"/>
  <c r="GD50" i="3"/>
  <c r="BX68" i="3"/>
  <c r="AU68" i="3"/>
  <c r="BA75" i="3"/>
  <c r="BA64" i="3"/>
  <c r="EC45" i="3"/>
  <c r="GB45" i="3" s="1"/>
  <c r="CM45" i="3"/>
  <c r="CB61" i="3"/>
  <c r="CM56" i="3"/>
  <c r="EF56" i="3"/>
  <c r="DX55" i="3"/>
  <c r="CB49" i="3"/>
  <c r="CK49" i="3" s="1"/>
  <c r="AL49" i="3"/>
  <c r="CD48" i="3"/>
  <c r="AN48" i="3"/>
  <c r="AE41" i="3"/>
  <c r="GM47" i="3"/>
  <c r="CC46" i="3"/>
  <c r="EB46" i="3" s="1"/>
  <c r="GA46" i="3" s="1"/>
  <c r="DL75" i="3"/>
  <c r="DL64" i="3"/>
  <c r="AX73" i="3"/>
  <c r="BG73" i="3" s="1"/>
  <c r="AM65" i="3"/>
  <c r="AM66" i="3"/>
  <c r="DO58" i="3"/>
  <c r="DX58" i="3" s="1"/>
  <c r="DP61" i="3"/>
  <c r="DF61" i="3"/>
  <c r="BH58" i="3"/>
  <c r="BG58" i="3" s="1"/>
  <c r="AX58" i="3"/>
  <c r="BH60" i="3"/>
  <c r="BG60" i="3" s="1"/>
  <c r="AX60" i="3"/>
  <c r="EE57" i="3"/>
  <c r="DO52" i="3"/>
  <c r="DF56" i="3"/>
  <c r="U55" i="3"/>
  <c r="T55" i="3" s="1"/>
  <c r="GM55" i="3" s="1"/>
  <c r="K55" i="3"/>
  <c r="FS42" i="3"/>
  <c r="FB75" i="3"/>
  <c r="FB64" i="3"/>
  <c r="Z75" i="3"/>
  <c r="Z64" i="3"/>
  <c r="BH46" i="3"/>
  <c r="BG46" i="3" s="1"/>
  <c r="AX46" i="3"/>
  <c r="DG45" i="3"/>
  <c r="DF45" i="3" s="1"/>
  <c r="CW45" i="3"/>
  <c r="EE55" i="3"/>
  <c r="BD75" i="3"/>
  <c r="BD64" i="3"/>
  <c r="H75" i="3"/>
  <c r="AI62" i="3"/>
  <c r="CM38" i="3"/>
  <c r="EF38" i="3"/>
  <c r="DY36" i="3"/>
  <c r="EM62" i="3"/>
  <c r="EP62" i="3"/>
  <c r="FQ35" i="3"/>
  <c r="BK64" i="3"/>
  <c r="BK67" i="3"/>
  <c r="B22" i="3"/>
  <c r="M62" i="3"/>
  <c r="BS29" i="3"/>
  <c r="EC44" i="3"/>
  <c r="GB44" i="3" s="1"/>
  <c r="AF35" i="3"/>
  <c r="AB68" i="3"/>
  <c r="AB69" i="3" s="1"/>
  <c r="AB70" i="3" s="1"/>
  <c r="AF12" i="3"/>
  <c r="AF30" i="3" s="1"/>
  <c r="AG30" i="3"/>
  <c r="CF12" i="3"/>
  <c r="AM12" i="3"/>
  <c r="AL12" i="3" s="1"/>
  <c r="ED49" i="3"/>
  <c r="CZ42" i="3"/>
  <c r="DR41" i="3"/>
  <c r="EF40" i="3"/>
  <c r="CM40" i="3"/>
  <c r="CE39" i="3"/>
  <c r="AS64" i="3"/>
  <c r="AS67" i="3"/>
  <c r="BT62" i="3"/>
  <c r="GG22" i="3"/>
  <c r="GG28" i="3" s="1"/>
  <c r="EH28" i="3"/>
  <c r="CB16" i="3"/>
  <c r="EB16" i="3"/>
  <c r="EA16" i="3" s="1"/>
  <c r="CB15" i="3"/>
  <c r="EB15" i="3"/>
  <c r="EA15" i="3" s="1"/>
  <c r="CB14" i="3"/>
  <c r="EB14" i="3"/>
  <c r="EA14" i="3" s="1"/>
  <c r="DH25" i="3"/>
  <c r="DF23" i="3"/>
  <c r="AC21" i="3"/>
  <c r="CE63" i="3"/>
  <c r="AL63" i="3"/>
  <c r="BS8" i="3"/>
  <c r="CM15" i="3"/>
  <c r="EF15" i="3"/>
  <c r="AF10" i="3"/>
  <c r="AG28" i="3"/>
  <c r="CF10" i="3"/>
  <c r="AM10" i="3"/>
  <c r="AL10" i="3" s="1"/>
  <c r="EE9" i="3"/>
  <c r="CE9" i="3"/>
  <c r="E42" i="3"/>
  <c r="AF41" i="3"/>
  <c r="Y64" i="3"/>
  <c r="Y67" i="3"/>
  <c r="FQ27" i="3"/>
  <c r="FQ12" i="3"/>
  <c r="FQ30" i="3" s="1"/>
  <c r="FR30" i="3"/>
  <c r="FX12" i="3"/>
  <c r="FW12" i="3" s="1"/>
  <c r="CN24" i="3"/>
  <c r="DY11" i="3"/>
  <c r="DX11" i="3" s="1"/>
  <c r="DR11" i="3"/>
  <c r="DR29" i="3" s="1"/>
  <c r="CN22" i="3"/>
  <c r="BQ21" i="3"/>
  <c r="AP25" i="3"/>
  <c r="AO21" i="3"/>
  <c r="BP21" i="3" s="1"/>
  <c r="AN9" i="3"/>
  <c r="CG9" i="3"/>
  <c r="CG8" i="3"/>
  <c r="AN8" i="3"/>
  <c r="AI30" i="3"/>
  <c r="CH24" i="3"/>
  <c r="DR28" i="3"/>
  <c r="FG25" i="3"/>
  <c r="FE23" i="3"/>
  <c r="BY11" i="3"/>
  <c r="DO74" i="3"/>
  <c r="DX74" i="3" s="1"/>
  <c r="DO73" i="3"/>
  <c r="DX73" i="3" s="1"/>
  <c r="EG72" i="3"/>
  <c r="CH71" i="3"/>
  <c r="AC73" i="3"/>
  <c r="FN60" i="3"/>
  <c r="AZ66" i="3"/>
  <c r="BI66" i="3" s="1"/>
  <c r="CP66" i="3" s="1"/>
  <c r="EE66" i="3"/>
  <c r="DQ61" i="3"/>
  <c r="DZ61" i="3" s="1"/>
  <c r="GF61" i="3"/>
  <c r="BP58" i="3"/>
  <c r="BY58" i="3" s="1"/>
  <c r="EF60" i="3"/>
  <c r="CM60" i="3"/>
  <c r="DP56" i="3"/>
  <c r="AD60" i="3"/>
  <c r="FE59" i="3"/>
  <c r="FN59" i="3" s="1"/>
  <c r="FW59" i="3" s="1"/>
  <c r="CW58" i="3"/>
  <c r="EF58" i="3"/>
  <c r="DO48" i="3"/>
  <c r="DX48" i="3" s="1"/>
  <c r="FO59" i="3"/>
  <c r="EV57" i="3"/>
  <c r="FN57" i="3" s="1"/>
  <c r="FW57" i="3" s="1"/>
  <c r="AE54" i="3"/>
  <c r="CW52" i="3"/>
  <c r="DX50" i="3"/>
  <c r="BH50" i="3"/>
  <c r="AX50" i="3"/>
  <c r="BG49" i="3"/>
  <c r="GM49" i="3" s="1"/>
  <c r="CF49" i="3"/>
  <c r="AM49" i="3"/>
  <c r="DQ48" i="3"/>
  <c r="ET69" i="3"/>
  <c r="FU67" i="3"/>
  <c r="J64" i="3"/>
  <c r="J67" i="3"/>
  <c r="AK62" i="3"/>
  <c r="AL61" i="3"/>
  <c r="CE61" i="3"/>
  <c r="T58" i="3"/>
  <c r="DQ56" i="3"/>
  <c r="DZ56" i="3" s="1"/>
  <c r="EV55" i="3"/>
  <c r="FN55" i="3" s="1"/>
  <c r="FW55" i="3" s="1"/>
  <c r="K54" i="3"/>
  <c r="BQ51" i="3"/>
  <c r="BZ51" i="3" s="1"/>
  <c r="CE50" i="3"/>
  <c r="DO44" i="3"/>
  <c r="DX44" i="3" s="1"/>
  <c r="BD67" i="3"/>
  <c r="ED65" i="3"/>
  <c r="EF57" i="3"/>
  <c r="GF55" i="3"/>
  <c r="DY54" i="3"/>
  <c r="BR53" i="3"/>
  <c r="CA53" i="3" s="1"/>
  <c r="CE52" i="3"/>
  <c r="FP51" i="3"/>
  <c r="FY51" i="3" s="1"/>
  <c r="CF48" i="3"/>
  <c r="AM48" i="3"/>
  <c r="DP44" i="3"/>
  <c r="DF44" i="3"/>
  <c r="BZ44" i="3"/>
  <c r="FC69" i="3"/>
  <c r="FB67" i="3"/>
  <c r="FQ42" i="3"/>
  <c r="BU42" i="3"/>
  <c r="ER67" i="3"/>
  <c r="ER64" i="3"/>
  <c r="FS62" i="3"/>
  <c r="CP64" i="3"/>
  <c r="P67" i="3"/>
  <c r="P64" i="3"/>
  <c r="BG57" i="3"/>
  <c r="BP57" i="3" s="1"/>
  <c r="BY57" i="3" s="1"/>
  <c r="DU52" i="3"/>
  <c r="EG52" i="3" s="1"/>
  <c r="GF52" i="3" s="1"/>
  <c r="BQ49" i="3"/>
  <c r="CM46" i="3"/>
  <c r="EF46" i="3"/>
  <c r="EU67" i="3"/>
  <c r="EU64" i="3"/>
  <c r="FV62" i="3"/>
  <c r="FV64" i="3" s="1"/>
  <c r="FG41" i="3"/>
  <c r="EX42" i="3"/>
  <c r="DQ55" i="3"/>
  <c r="FE51" i="3"/>
  <c r="DX46" i="3"/>
  <c r="FW45" i="3"/>
  <c r="CM44" i="3"/>
  <c r="CF43" i="3"/>
  <c r="B42" i="3"/>
  <c r="AT64" i="3"/>
  <c r="AT67" i="3"/>
  <c r="BU62" i="3"/>
  <c r="D67" i="3"/>
  <c r="D64" i="3"/>
  <c r="FW49" i="3"/>
  <c r="CF40" i="3"/>
  <c r="AN38" i="3"/>
  <c r="AN37" i="3"/>
  <c r="CG37" i="3"/>
  <c r="CF36" i="3"/>
  <c r="AZ62" i="3"/>
  <c r="BI35" i="3"/>
  <c r="FD68" i="3"/>
  <c r="FD69" i="3" s="1"/>
  <c r="FD70" i="3" s="1"/>
  <c r="EF13" i="3"/>
  <c r="CM13" i="3"/>
  <c r="AD27" i="3"/>
  <c r="CC21" i="3"/>
  <c r="AM21" i="3"/>
  <c r="AX53" i="3"/>
  <c r="K50" i="3"/>
  <c r="AC50" i="3" s="1"/>
  <c r="CG47" i="3"/>
  <c r="EV37" i="3"/>
  <c r="FN37" i="3" s="1"/>
  <c r="FW37" i="3" s="1"/>
  <c r="DZ36" i="3"/>
  <c r="FX35" i="3"/>
  <c r="DZ35" i="3"/>
  <c r="BC64" i="3"/>
  <c r="BC67" i="3"/>
  <c r="O64" i="3"/>
  <c r="O67" i="3"/>
  <c r="B62" i="3"/>
  <c r="DS26" i="3"/>
  <c r="EN21" i="3"/>
  <c r="FO10" i="3"/>
  <c r="FN10" i="3" s="1"/>
  <c r="EM10" i="3"/>
  <c r="GM10" i="3"/>
  <c r="AN63" i="3"/>
  <c r="CG63" i="3"/>
  <c r="BH41" i="3"/>
  <c r="AX41" i="3"/>
  <c r="AX42" i="3" s="1"/>
  <c r="AY42" i="3"/>
  <c r="EX62" i="3"/>
  <c r="FG35" i="3"/>
  <c r="AX30" i="3"/>
  <c r="AY24" i="3"/>
  <c r="AX24" i="3" s="1"/>
  <c r="BG28" i="3"/>
  <c r="BH22" i="3"/>
  <c r="EF23" i="3"/>
  <c r="AF28" i="3"/>
  <c r="CE22" i="3"/>
  <c r="AL21" i="3"/>
  <c r="AF27" i="3"/>
  <c r="CE21" i="3"/>
  <c r="EE54" i="3"/>
  <c r="BG37" i="3"/>
  <c r="EE35" i="3"/>
  <c r="E62" i="3"/>
  <c r="CJ25" i="3"/>
  <c r="AK26" i="3"/>
  <c r="AR28" i="3"/>
  <c r="CL13" i="3"/>
  <c r="CK13" i="3" s="1"/>
  <c r="CE13" i="3"/>
  <c r="EE13" i="3"/>
  <c r="V26" i="3"/>
  <c r="DY10" i="3"/>
  <c r="DX10" i="3" s="1"/>
  <c r="DR10" i="3"/>
  <c r="DR27" i="3" s="1"/>
  <c r="AC9" i="3"/>
  <c r="CC9" i="3"/>
  <c r="CF63" i="3"/>
  <c r="CF8" i="3"/>
  <c r="AF8" i="3"/>
  <c r="BY51" i="3"/>
  <c r="FH26" i="3"/>
  <c r="GM15" i="3"/>
  <c r="AC40" i="3"/>
  <c r="CB40" i="3" s="1"/>
  <c r="DM68" i="3"/>
  <c r="CI25" i="3"/>
  <c r="ED24" i="3"/>
  <c r="GD23" i="3"/>
  <c r="GJ23" i="3" s="1"/>
  <c r="EK23" i="3"/>
  <c r="CZ28" i="3"/>
  <c r="AC15" i="3"/>
  <c r="AC14" i="3"/>
  <c r="AF11" i="3"/>
  <c r="AF29" i="3" s="1"/>
  <c r="CF11" i="3"/>
  <c r="AM11" i="3"/>
  <c r="AL11" i="3" s="1"/>
  <c r="FT9" i="3"/>
  <c r="FX8" i="3"/>
  <c r="FW8" i="3" s="1"/>
  <c r="AN15" i="3"/>
  <c r="FX10" i="3"/>
  <c r="FW10" i="3" s="1"/>
  <c r="FQ10" i="3"/>
  <c r="FQ28" i="3" s="1"/>
  <c r="FF44" i="3"/>
  <c r="EV44" i="3"/>
  <c r="BQ39" i="3"/>
  <c r="BZ39" i="3" s="1"/>
  <c r="CQ62" i="3"/>
  <c r="EH30" i="3"/>
  <c r="GG24" i="3"/>
  <c r="GG30" i="3" s="1"/>
  <c r="EP27" i="3"/>
  <c r="BY15" i="3"/>
  <c r="BY14" i="3"/>
  <c r="AC13" i="3"/>
  <c r="BS12" i="3"/>
  <c r="BS30" i="3" s="1"/>
  <c r="BZ12" i="3"/>
  <c r="BY12" i="3" s="1"/>
  <c r="AC23" i="3"/>
  <c r="DP21" i="3"/>
  <c r="CN21" i="3"/>
  <c r="CO25" i="3"/>
  <c r="AC10" i="3"/>
  <c r="CC10" i="3"/>
  <c r="H63" i="3"/>
  <c r="AI63" i="3" s="1"/>
  <c r="AI9" i="3"/>
  <c r="CE38" i="3"/>
  <c r="BI26" i="3"/>
  <c r="CQ28" i="3"/>
  <c r="CG14" i="3"/>
  <c r="FX9" i="3"/>
  <c r="FW9" i="3" s="1"/>
  <c r="EB11" i="3"/>
  <c r="EA11" i="3" s="1"/>
  <c r="CB11" i="3"/>
  <c r="AY62" i="3"/>
  <c r="AU26" i="3"/>
  <c r="BV25" i="3"/>
  <c r="N75" i="3"/>
  <c r="N64" i="3"/>
  <c r="FU68" i="3"/>
  <c r="CQ26" i="3"/>
  <c r="DR25" i="3"/>
  <c r="DX39" i="3"/>
  <c r="AO24" i="3"/>
  <c r="ED72" i="3"/>
  <c r="CE71" i="3"/>
  <c r="AX74" i="3"/>
  <c r="BG74" i="3" s="1"/>
  <c r="AN66" i="3"/>
  <c r="AY66" i="3"/>
  <c r="AO66" i="3"/>
  <c r="EB61" i="3"/>
  <c r="AC59" i="3"/>
  <c r="GD65" i="3"/>
  <c r="CC58" i="3"/>
  <c r="GB60" i="3"/>
  <c r="GB59" i="3"/>
  <c r="DP58" i="3"/>
  <c r="DY58" i="3" s="1"/>
  <c r="DF58" i="3"/>
  <c r="FN51" i="3"/>
  <c r="DY56" i="3"/>
  <c r="CF56" i="3"/>
  <c r="DZ52" i="3"/>
  <c r="EF52" i="3"/>
  <c r="CM52" i="3"/>
  <c r="CM50" i="3"/>
  <c r="EF50" i="3"/>
  <c r="BZ49" i="3"/>
  <c r="BH48" i="3"/>
  <c r="AX48" i="3"/>
  <c r="EF48" i="3"/>
  <c r="CM48" i="3"/>
  <c r="T47" i="3"/>
  <c r="AC47" i="3" s="1"/>
  <c r="CB47" i="3" s="1"/>
  <c r="EA47" i="3" s="1"/>
  <c r="AD47" i="3"/>
  <c r="CC47" i="3" s="1"/>
  <c r="EB47" i="3" s="1"/>
  <c r="DT42" i="3"/>
  <c r="DZ41" i="3"/>
  <c r="FO60" i="3"/>
  <c r="FX60" i="3" s="1"/>
  <c r="AE58" i="3"/>
  <c r="FO55" i="3"/>
  <c r="FX55" i="3" s="1"/>
  <c r="FE55" i="3"/>
  <c r="AD54" i="3"/>
  <c r="T54" i="3"/>
  <c r="AL53" i="3"/>
  <c r="CE53" i="3"/>
  <c r="AC52" i="3"/>
  <c r="CF51" i="3"/>
  <c r="DF48" i="3"/>
  <c r="CA48" i="3"/>
  <c r="FG46" i="3"/>
  <c r="FE46" i="3" s="1"/>
  <c r="EV46" i="3"/>
  <c r="CE43" i="3"/>
  <c r="CM59" i="3"/>
  <c r="EF59" i="3"/>
  <c r="BQ58" i="3"/>
  <c r="BZ58" i="3" s="1"/>
  <c r="AD55" i="3"/>
  <c r="DX54" i="3"/>
  <c r="BH54" i="3"/>
  <c r="AX54" i="3"/>
  <c r="BH52" i="3"/>
  <c r="AX52" i="3"/>
  <c r="CF52" i="3"/>
  <c r="AM52" i="3"/>
  <c r="GB50" i="3"/>
  <c r="FN46" i="3"/>
  <c r="FW46" i="3" s="1"/>
  <c r="FK67" i="3"/>
  <c r="DD69" i="3"/>
  <c r="DC67" i="3"/>
  <c r="AM47" i="3"/>
  <c r="CF47" i="3"/>
  <c r="CE46" i="3"/>
  <c r="FW43" i="3"/>
  <c r="EN64" i="3"/>
  <c r="BL67" i="3"/>
  <c r="BL64" i="3"/>
  <c r="F64" i="3"/>
  <c r="F67" i="3"/>
  <c r="AG62" i="3"/>
  <c r="BR57" i="3"/>
  <c r="BQ46" i="3"/>
  <c r="BZ46" i="3" s="1"/>
  <c r="DP45" i="3"/>
  <c r="DY45" i="3" s="1"/>
  <c r="BY44" i="3"/>
  <c r="AV69" i="3"/>
  <c r="AU67" i="3"/>
  <c r="AG42" i="3"/>
  <c r="CF41" i="3"/>
  <c r="GB51" i="3"/>
  <c r="BO69" i="3"/>
  <c r="BO70" i="3" s="1"/>
  <c r="BR43" i="3"/>
  <c r="CA43" i="3" s="1"/>
  <c r="L42" i="3"/>
  <c r="U41" i="3"/>
  <c r="AD41" i="3" s="1"/>
  <c r="K41" i="3"/>
  <c r="K42" i="3" s="1"/>
  <c r="DB64" i="3"/>
  <c r="DB67" i="3"/>
  <c r="AP64" i="3"/>
  <c r="CA49" i="3"/>
  <c r="EL45" i="3"/>
  <c r="GE45" i="3"/>
  <c r="GK45" i="3" s="1"/>
  <c r="FX37" i="3"/>
  <c r="CE36" i="3"/>
  <c r="EE21" i="3"/>
  <c r="CL21" i="3"/>
  <c r="CF27" i="3"/>
  <c r="EB13" i="3"/>
  <c r="EA13" i="3" s="1"/>
  <c r="CB13" i="3"/>
  <c r="C25" i="3"/>
  <c r="GE53" i="3"/>
  <c r="BG53" i="3"/>
  <c r="T50" i="3"/>
  <c r="FE37" i="3"/>
  <c r="FO37" i="3"/>
  <c r="CG36" i="3"/>
  <c r="AN36" i="3"/>
  <c r="EC36" i="3"/>
  <c r="GB36" i="3" s="1"/>
  <c r="EQ67" i="3"/>
  <c r="EQ64" i="3"/>
  <c r="FR62" i="3"/>
  <c r="CS64" i="3"/>
  <c r="DT62" i="3"/>
  <c r="CS67" i="3"/>
  <c r="CO64" i="3"/>
  <c r="AN35" i="3"/>
  <c r="CG35" i="3"/>
  <c r="L62" i="3"/>
  <c r="U35" i="3"/>
  <c r="K35" i="3"/>
  <c r="AM16" i="3"/>
  <c r="AL16" i="3" s="1"/>
  <c r="CF16" i="3"/>
  <c r="AF16" i="3"/>
  <c r="GM12" i="3"/>
  <c r="DR9" i="3"/>
  <c r="DY9" i="3"/>
  <c r="DX9" i="3" s="1"/>
  <c r="EB63" i="3"/>
  <c r="GA63" i="3" s="1"/>
  <c r="CF44" i="3"/>
  <c r="CU64" i="3"/>
  <c r="CU67" i="3"/>
  <c r="DV62" i="3"/>
  <c r="DV64" i="3" s="1"/>
  <c r="FN39" i="3"/>
  <c r="FW39" i="3" s="1"/>
  <c r="U39" i="3"/>
  <c r="K39" i="3"/>
  <c r="CF37" i="3"/>
  <c r="FE35" i="3"/>
  <c r="EO64" i="3"/>
  <c r="AO62" i="3"/>
  <c r="BU26" i="3"/>
  <c r="AH26" i="3"/>
  <c r="CG25" i="3"/>
  <c r="FK26" i="3"/>
  <c r="BP37" i="3"/>
  <c r="ES62" i="3"/>
  <c r="CH35" i="3"/>
  <c r="EG35" i="3" s="1"/>
  <c r="GF35" i="3" s="1"/>
  <c r="EP26" i="3"/>
  <c r="FQ25" i="3"/>
  <c r="EG23" i="3"/>
  <c r="CH29" i="3"/>
  <c r="CH22" i="3"/>
  <c r="AI28" i="3"/>
  <c r="AI25" i="3"/>
  <c r="H26" i="3"/>
  <c r="FX14" i="3"/>
  <c r="FW14" i="3" s="1"/>
  <c r="FQ14" i="3"/>
  <c r="DY12" i="3"/>
  <c r="DX12" i="3" s="1"/>
  <c r="DR12" i="3"/>
  <c r="DR30" i="3" s="1"/>
  <c r="DU9" i="3"/>
  <c r="BY63" i="3"/>
  <c r="AG26" i="3"/>
  <c r="CF25" i="3"/>
  <c r="M26" i="3"/>
  <c r="EH43" i="3"/>
  <c r="GG43" i="3" s="1"/>
  <c r="EY62" i="3"/>
  <c r="BF68" i="3"/>
  <c r="BF69" i="3" s="1"/>
  <c r="BF70" i="3" s="1"/>
  <c r="AR26" i="3"/>
  <c r="EL22" i="3"/>
  <c r="BJ27" i="3"/>
  <c r="CH13" i="3"/>
  <c r="EG13" i="3" s="1"/>
  <c r="GF13" i="3" s="1"/>
  <c r="FN24" i="3"/>
  <c r="AC24" i="3"/>
  <c r="FT63" i="3"/>
  <c r="CJ9" i="3"/>
  <c r="EI9" i="3" s="1"/>
  <c r="GH9" i="3" s="1"/>
  <c r="FQ8" i="3"/>
  <c r="AD8" i="3"/>
  <c r="AM8" i="3" s="1"/>
  <c r="AL8" i="3" s="1"/>
  <c r="B8" i="3"/>
  <c r="AF25" i="3"/>
  <c r="E26" i="3"/>
  <c r="GD24" i="3"/>
  <c r="GM16" i="3"/>
  <c r="CP26" i="3"/>
  <c r="AM9" i="3"/>
  <c r="AL9" i="3" s="1"/>
  <c r="CF45" i="3"/>
  <c r="CF39" i="3"/>
  <c r="BM75" i="3"/>
  <c r="BM64" i="3"/>
  <c r="U22" i="3"/>
  <c r="BS15" i="3"/>
  <c r="BS14" i="3"/>
  <c r="D68" i="3"/>
  <c r="AE25" i="3"/>
  <c r="D26" i="3"/>
  <c r="FF21" i="3"/>
  <c r="AP22" i="3"/>
  <c r="CI9" i="3"/>
  <c r="EH9" i="3" s="1"/>
  <c r="GG9" i="3" s="1"/>
  <c r="BA42" i="3"/>
  <c r="CF38" i="3"/>
  <c r="W26" i="3"/>
  <c r="AN14" i="3"/>
  <c r="CM12" i="3"/>
  <c r="EF12" i="3"/>
  <c r="FH27" i="3"/>
  <c r="AC65" i="3"/>
  <c r="AN65" i="3"/>
  <c r="FF61" i="3"/>
  <c r="FE61" i="3" s="1"/>
  <c r="EV61" i="3"/>
  <c r="CG61" i="3"/>
  <c r="AN61" i="3"/>
  <c r="AM60" i="3"/>
  <c r="CF60" i="3"/>
  <c r="BP49" i="3"/>
  <c r="BY49" i="3" s="1"/>
  <c r="CE58" i="3"/>
  <c r="U57" i="3"/>
  <c r="T57" i="3" s="1"/>
  <c r="K57" i="3"/>
  <c r="BY56" i="3"/>
  <c r="CC49" i="3"/>
  <c r="EV47" i="3"/>
  <c r="FF47" i="3"/>
  <c r="FE47" i="3" s="1"/>
  <c r="BN64" i="3"/>
  <c r="BN67" i="3"/>
  <c r="AM61" i="3"/>
  <c r="CF61" i="3"/>
  <c r="FW53" i="3"/>
  <c r="FW52" i="3"/>
  <c r="EF51" i="3"/>
  <c r="CM51" i="3"/>
  <c r="DZ48" i="3"/>
  <c r="BP45" i="3"/>
  <c r="BY45" i="3" s="1"/>
  <c r="AJ64" i="3"/>
  <c r="CI62" i="3"/>
  <c r="CM49" i="3"/>
  <c r="EF49" i="3"/>
  <c r="CE45" i="3"/>
  <c r="U43" i="3"/>
  <c r="T43" i="3" s="1"/>
  <c r="K43" i="3"/>
  <c r="GM43" i="3" s="1"/>
  <c r="DS42" i="3"/>
  <c r="DY42" i="3" s="1"/>
  <c r="DY41" i="3"/>
  <c r="CT75" i="3"/>
  <c r="CT64" i="3"/>
  <c r="DU62" i="3"/>
  <c r="DX52" i="3"/>
  <c r="CE48" i="3"/>
  <c r="AL48" i="3"/>
  <c r="AM46" i="3"/>
  <c r="CF46" i="3"/>
  <c r="EM42" i="3"/>
  <c r="AR42" i="3"/>
  <c r="BS41" i="3"/>
  <c r="M42" i="3"/>
  <c r="V41" i="3"/>
  <c r="V42" i="3" s="1"/>
  <c r="FO53" i="3"/>
  <c r="FX53" i="3" s="1"/>
  <c r="FO47" i="3"/>
  <c r="FX47" i="3" s="1"/>
  <c r="EZ67" i="3"/>
  <c r="EZ64" i="3"/>
  <c r="FY37" i="3"/>
  <c r="T36" i="3"/>
  <c r="AC36" i="3" s="1"/>
  <c r="AL36" i="3" s="1"/>
  <c r="AD36" i="3"/>
  <c r="AM36" i="3" s="1"/>
  <c r="DA64" i="3"/>
  <c r="DA67" i="3"/>
  <c r="CX62" i="3"/>
  <c r="DG35" i="3"/>
  <c r="CW35" i="3"/>
  <c r="AM14" i="3"/>
  <c r="AL14" i="3" s="1"/>
  <c r="CF14" i="3"/>
  <c r="AF14" i="3"/>
  <c r="AU63" i="3"/>
  <c r="BV63" i="3" s="1"/>
  <c r="BV9" i="3"/>
  <c r="BS47" i="3"/>
  <c r="BY47" i="3" s="1"/>
  <c r="CY62" i="3"/>
  <c r="DK67" i="3"/>
  <c r="DK64" i="3"/>
  <c r="FS26" i="3"/>
  <c r="GE24" i="3"/>
  <c r="EF30" i="3"/>
  <c r="EL30" i="3" s="1"/>
  <c r="EL24" i="3"/>
  <c r="FI67" i="3"/>
  <c r="FI64" i="3"/>
  <c r="FE71" i="3"/>
  <c r="FN72" i="3"/>
  <c r="K71" i="3"/>
  <c r="T72" i="3"/>
  <c r="AP65" i="3"/>
  <c r="AP67" i="3" s="1"/>
  <c r="T65" i="3"/>
  <c r="GM60" i="3"/>
  <c r="FW60" i="3"/>
  <c r="FF56" i="3"/>
  <c r="EV56" i="3"/>
  <c r="BQ60" i="3"/>
  <c r="BZ60" i="3" s="1"/>
  <c r="CF59" i="3"/>
  <c r="FF58" i="3"/>
  <c r="EV58" i="3"/>
  <c r="CE57" i="3"/>
  <c r="DX60" i="3"/>
  <c r="ED74" i="3"/>
  <c r="ED73" i="3"/>
  <c r="CW71" i="3"/>
  <c r="DF72" i="3"/>
  <c r="AC74" i="3"/>
  <c r="AC72" i="3"/>
  <c r="GE66" i="3"/>
  <c r="AZ65" i="3"/>
  <c r="BI65" i="3" s="1"/>
  <c r="CP65" i="3" s="1"/>
  <c r="CP67" i="3" s="1"/>
  <c r="ED66" i="3"/>
  <c r="K65" i="3"/>
  <c r="FN61" i="3"/>
  <c r="FW61" i="3" s="1"/>
  <c r="GE65" i="3"/>
  <c r="CW61" i="3"/>
  <c r="DO61" i="3" s="1"/>
  <c r="DX61" i="3" s="1"/>
  <c r="DG57" i="3"/>
  <c r="CW57" i="3"/>
  <c r="DY61" i="3"/>
  <c r="BP60" i="3"/>
  <c r="BY60" i="3" s="1"/>
  <c r="FX59" i="3"/>
  <c r="BQ59" i="3"/>
  <c r="BZ59" i="3" s="1"/>
  <c r="BG59" i="3"/>
  <c r="BP59" i="3" s="1"/>
  <c r="BY59" i="3" s="1"/>
  <c r="DQ58" i="3"/>
  <c r="DZ58" i="3" s="1"/>
  <c r="DY60" i="3"/>
  <c r="AL59" i="3"/>
  <c r="CE59" i="3"/>
  <c r="FO57" i="3"/>
  <c r="FX57" i="3" s="1"/>
  <c r="CA56" i="3"/>
  <c r="BP53" i="3"/>
  <c r="CB53" i="3" s="1"/>
  <c r="K60" i="3"/>
  <c r="AC60" i="3" s="1"/>
  <c r="AM58" i="3"/>
  <c r="CF58" i="3"/>
  <c r="AC57" i="3"/>
  <c r="CE56" i="3"/>
  <c r="AL56" i="3"/>
  <c r="CF53" i="3"/>
  <c r="AM53" i="3"/>
  <c r="FN52" i="3"/>
  <c r="DP52" i="3"/>
  <c r="DY52" i="3" s="1"/>
  <c r="U51" i="3"/>
  <c r="T51" i="3" s="1"/>
  <c r="GM51" i="3" s="1"/>
  <c r="K51" i="3"/>
  <c r="AC51" i="3" s="1"/>
  <c r="AN50" i="3"/>
  <c r="FN47" i="3"/>
  <c r="FW47" i="3" s="1"/>
  <c r="EC47" i="3"/>
  <c r="DN64" i="3"/>
  <c r="DN67" i="3"/>
  <c r="R69" i="3"/>
  <c r="AM59" i="3"/>
  <c r="CW56" i="3"/>
  <c r="DO56" i="3" s="1"/>
  <c r="EA56" i="3" s="1"/>
  <c r="BS55" i="3"/>
  <c r="BY55" i="3" s="1"/>
  <c r="DG53" i="3"/>
  <c r="DF53" i="3" s="1"/>
  <c r="CW53" i="3"/>
  <c r="DO53" i="3" s="1"/>
  <c r="DX53" i="3" s="1"/>
  <c r="FW51" i="3"/>
  <c r="FW50" i="3"/>
  <c r="CW48" i="3"/>
  <c r="FM69" i="3"/>
  <c r="FM70" i="3" s="1"/>
  <c r="DE69" i="3"/>
  <c r="DE70" i="3" s="1"/>
  <c r="AW69" i="3"/>
  <c r="BX67" i="3"/>
  <c r="I69" i="3"/>
  <c r="EW42" i="3"/>
  <c r="EV41" i="3"/>
  <c r="EV42" i="3" s="1"/>
  <c r="FF41" i="3"/>
  <c r="FO41" i="3" s="1"/>
  <c r="AN59" i="3"/>
  <c r="AD56" i="3"/>
  <c r="CC56" i="3" s="1"/>
  <c r="AC55" i="3"/>
  <c r="CB55" i="3" s="1"/>
  <c r="EA55" i="3" s="1"/>
  <c r="EF54" i="3"/>
  <c r="AN53" i="3"/>
  <c r="ED51" i="3"/>
  <c r="DP50" i="3"/>
  <c r="DY50" i="3" s="1"/>
  <c r="DG49" i="3"/>
  <c r="DF49" i="3" s="1"/>
  <c r="CW49" i="3"/>
  <c r="DO49" i="3" s="1"/>
  <c r="DX49" i="3" s="1"/>
  <c r="AC45" i="3"/>
  <c r="CB45" i="3" s="1"/>
  <c r="EA45" i="3" s="1"/>
  <c r="FZ45" i="3" s="1"/>
  <c r="GM45" i="3"/>
  <c r="DW62" i="3"/>
  <c r="DW64" i="3" s="1"/>
  <c r="CE47" i="3"/>
  <c r="AL47" i="3"/>
  <c r="FO43" i="3"/>
  <c r="FX43" i="3" s="1"/>
  <c r="S64" i="3"/>
  <c r="S67" i="3"/>
  <c r="DF41" i="3"/>
  <c r="DG42" i="3"/>
  <c r="DJ67" i="3"/>
  <c r="DJ64" i="3"/>
  <c r="BB64" i="3"/>
  <c r="BB67" i="3"/>
  <c r="FF28" i="3"/>
  <c r="EN28" i="3"/>
  <c r="EM28" i="3" s="1"/>
  <c r="DG28" i="3"/>
  <c r="EW28" i="3"/>
  <c r="CX28" i="3"/>
  <c r="CN28" i="3"/>
  <c r="CG55" i="3"/>
  <c r="DQ52" i="3"/>
  <c r="EC52" i="3" s="1"/>
  <c r="GB52" i="3" s="1"/>
  <c r="FP47" i="3"/>
  <c r="FY47" i="3" s="1"/>
  <c r="BP46" i="3"/>
  <c r="BY46" i="3" s="1"/>
  <c r="DO45" i="3"/>
  <c r="DX45" i="3" s="1"/>
  <c r="EL44" i="3"/>
  <c r="GE44" i="3"/>
  <c r="GK44" i="3" s="1"/>
  <c r="AD44" i="3"/>
  <c r="CC44" i="3" s="1"/>
  <c r="EB44" i="3" s="1"/>
  <c r="GH43" i="3"/>
  <c r="CG43" i="3"/>
  <c r="AN43" i="3"/>
  <c r="BQ55" i="3"/>
  <c r="BZ55" i="3" s="1"/>
  <c r="CE54" i="3"/>
  <c r="BG45" i="3"/>
  <c r="DY44" i="3"/>
  <c r="CJ42" i="3"/>
  <c r="EI41" i="3"/>
  <c r="BR41" i="3"/>
  <c r="BR42" i="3" s="1"/>
  <c r="CH41" i="3"/>
  <c r="AI42" i="3"/>
  <c r="FJ67" i="3"/>
  <c r="FJ64" i="3"/>
  <c r="CR67" i="3"/>
  <c r="DS62" i="3"/>
  <c r="CR64" i="3"/>
  <c r="X67" i="3"/>
  <c r="X64" i="3"/>
  <c r="DG59" i="3"/>
  <c r="DF59" i="3" s="1"/>
  <c r="CW59" i="3"/>
  <c r="DO59" i="3" s="1"/>
  <c r="DX59" i="3" s="1"/>
  <c r="AI43" i="3"/>
  <c r="CH43" i="3" s="1"/>
  <c r="EG43" i="3" s="1"/>
  <c r="GF43" i="3" s="1"/>
  <c r="T46" i="3"/>
  <c r="AC46" i="3" s="1"/>
  <c r="CC45" i="3"/>
  <c r="AX43" i="3"/>
  <c r="BP43" i="3" s="1"/>
  <c r="BY43" i="3" s="1"/>
  <c r="GG41" i="3"/>
  <c r="GG42" i="3" s="1"/>
  <c r="EH42" i="3"/>
  <c r="DH40" i="3"/>
  <c r="DH62" i="3" s="1"/>
  <c r="CW40" i="3"/>
  <c r="CW42" i="3" s="1"/>
  <c r="CY42" i="3"/>
  <c r="AL40" i="3"/>
  <c r="CE40" i="3"/>
  <c r="DX38" i="3"/>
  <c r="BH38" i="3"/>
  <c r="BG38" i="3" s="1"/>
  <c r="AX38" i="3"/>
  <c r="BP38" i="3" s="1"/>
  <c r="BY38" i="3" s="1"/>
  <c r="AD38" i="3"/>
  <c r="AM38" i="3" s="1"/>
  <c r="T38" i="3"/>
  <c r="DG37" i="3"/>
  <c r="DF37" i="3" s="1"/>
  <c r="CW37" i="3"/>
  <c r="DO37" i="3" s="1"/>
  <c r="DX37" i="3" s="1"/>
  <c r="U37" i="3"/>
  <c r="K37" i="3"/>
  <c r="BH36" i="3"/>
  <c r="BH62" i="3" s="1"/>
  <c r="AX36" i="3"/>
  <c r="BQ35" i="3"/>
  <c r="BZ35" i="3" s="1"/>
  <c r="BG35" i="3"/>
  <c r="AQ64" i="3"/>
  <c r="AQ67" i="3"/>
  <c r="BE68" i="3"/>
  <c r="BD68" i="3" s="1"/>
  <c r="R68" i="3"/>
  <c r="FQ29" i="3"/>
  <c r="CE23" i="3"/>
  <c r="DF21" i="3"/>
  <c r="FY63" i="3"/>
  <c r="CH38" i="3"/>
  <c r="EG38" i="3" s="1"/>
  <c r="GF38" i="3" s="1"/>
  <c r="DF36" i="3"/>
  <c r="DO36" i="3" s="1"/>
  <c r="DX36" i="3" s="1"/>
  <c r="DP36" i="3"/>
  <c r="FK75" i="3"/>
  <c r="FK64" i="3"/>
  <c r="CZ62" i="3"/>
  <c r="CN62" i="3"/>
  <c r="BJ62" i="3"/>
  <c r="AU62" i="3"/>
  <c r="G64" i="3"/>
  <c r="G67" i="3"/>
  <c r="AH62" i="3"/>
  <c r="C64" i="3"/>
  <c r="C67" i="3"/>
  <c r="BG30" i="3"/>
  <c r="BH24" i="3"/>
  <c r="BG24" i="3" s="1"/>
  <c r="GM24" i="3" s="1"/>
  <c r="AY28" i="3"/>
  <c r="K28" i="3"/>
  <c r="L22" i="3"/>
  <c r="CV68" i="3"/>
  <c r="CV69" i="3" s="1"/>
  <c r="AM15" i="3"/>
  <c r="AL15" i="3" s="1"/>
  <c r="CF15" i="3"/>
  <c r="AF15" i="3"/>
  <c r="EX23" i="3"/>
  <c r="FP11" i="3"/>
  <c r="FN11" i="3" s="1"/>
  <c r="EV11" i="3"/>
  <c r="GM11" i="3" s="1"/>
  <c r="BZ47" i="3"/>
  <c r="AL44" i="3"/>
  <c r="CE44" i="3"/>
  <c r="AO42" i="3"/>
  <c r="AD40" i="3"/>
  <c r="CC40" i="3" s="1"/>
  <c r="EB40" i="3" s="1"/>
  <c r="GA40" i="3" s="1"/>
  <c r="FG39" i="3"/>
  <c r="FE39" i="3" s="1"/>
  <c r="EV39" i="3"/>
  <c r="DP38" i="3"/>
  <c r="DY38" i="3" s="1"/>
  <c r="BY37" i="3"/>
  <c r="CE37" i="3"/>
  <c r="EV36" i="3"/>
  <c r="FN36" i="3" s="1"/>
  <c r="FW36" i="3" s="1"/>
  <c r="FF36" i="3"/>
  <c r="FE36" i="3" s="1"/>
  <c r="EW62" i="3"/>
  <c r="V62" i="3"/>
  <c r="FL68" i="3"/>
  <c r="FK68" i="3" s="1"/>
  <c r="CI27" i="3"/>
  <c r="EH21" i="3"/>
  <c r="BR37" i="3"/>
  <c r="DI62" i="3"/>
  <c r="Q75" i="3"/>
  <c r="Q64" i="3"/>
  <c r="BT26" i="3"/>
  <c r="AG27" i="3"/>
  <c r="AM27" i="3" s="1"/>
  <c r="FX15" i="3"/>
  <c r="FW15" i="3" s="1"/>
  <c r="FQ15" i="3"/>
  <c r="EH13" i="3"/>
  <c r="GG13" i="3" s="1"/>
  <c r="DG24" i="3"/>
  <c r="DF24" i="3" s="1"/>
  <c r="FX11" i="3"/>
  <c r="FQ11" i="3"/>
  <c r="BS9" i="3"/>
  <c r="BZ9" i="3"/>
  <c r="BY9" i="3" s="1"/>
  <c r="FH62" i="3"/>
  <c r="CM16" i="3"/>
  <c r="EF16" i="3"/>
  <c r="AA64" i="3"/>
  <c r="AA67" i="3"/>
  <c r="AN40" i="3"/>
  <c r="AN39" i="3"/>
  <c r="CG39" i="3"/>
  <c r="FA64" i="3"/>
  <c r="FA67" i="3"/>
  <c r="AR62" i="3"/>
  <c r="BS35" i="3"/>
  <c r="DU25" i="3"/>
  <c r="DU26" i="3" s="1"/>
  <c r="BS25" i="3"/>
  <c r="FT25" i="3"/>
  <c r="FT26" i="3" s="1"/>
  <c r="ES26" i="3"/>
  <c r="AQ25" i="3"/>
  <c r="AO23" i="3"/>
  <c r="BP23" i="3" s="1"/>
  <c r="BP29" i="3" s="1"/>
  <c r="BR23" i="3"/>
  <c r="GK22" i="3"/>
  <c r="DS27" i="3"/>
  <c r="FX16" i="3"/>
  <c r="FW16" i="3" s="1"/>
  <c r="FQ16" i="3"/>
  <c r="FW13" i="3"/>
  <c r="FO24" i="3"/>
  <c r="AD30" i="3"/>
  <c r="CW21" i="3"/>
  <c r="EI63" i="3"/>
  <c r="GH63" i="3" s="1"/>
  <c r="AF9" i="3"/>
  <c r="CG41" i="3"/>
  <c r="AH42" i="3"/>
  <c r="W62" i="3"/>
  <c r="CJ29" i="3"/>
  <c r="EI23" i="3"/>
  <c r="DO12" i="3"/>
  <c r="AC12" i="3"/>
  <c r="CC12" i="3"/>
  <c r="EO23" i="3"/>
  <c r="CY23" i="3"/>
  <c r="AN11" i="3"/>
  <c r="CG11" i="3"/>
  <c r="AE29" i="3"/>
  <c r="AN29" i="3" s="1"/>
  <c r="CD23" i="3"/>
  <c r="CM23" i="3" s="1"/>
  <c r="DO10" i="3"/>
  <c r="GM9" i="3"/>
  <c r="CI63" i="3"/>
  <c r="EH63" i="3" s="1"/>
  <c r="GG63" i="3" s="1"/>
  <c r="EW21" i="3"/>
  <c r="BQ8" i="3"/>
  <c r="BP8" i="3" s="1"/>
  <c r="AO8" i="3"/>
  <c r="CN8" i="3"/>
  <c r="DP8" i="3"/>
  <c r="CM10" i="3"/>
  <c r="EF10" i="3"/>
  <c r="AZ26" i="3"/>
  <c r="CH21" i="3"/>
  <c r="CM69" i="2"/>
  <c r="EF69" i="2"/>
  <c r="FT76" i="2"/>
  <c r="FU78" i="2"/>
  <c r="BJ39" i="2"/>
  <c r="BU77" i="2"/>
  <c r="BU12" i="2"/>
  <c r="BU13" i="2" s="1"/>
  <c r="EC69" i="2"/>
  <c r="GB69" i="2" s="1"/>
  <c r="AR89" i="2"/>
  <c r="AR78" i="2"/>
  <c r="FP21" i="2"/>
  <c r="FP14" i="2" s="1"/>
  <c r="FP77" i="2" s="1"/>
  <c r="FY23" i="2"/>
  <c r="DL89" i="2"/>
  <c r="DL78" i="2"/>
  <c r="EE69" i="2"/>
  <c r="CA50" i="2"/>
  <c r="CD50" i="2"/>
  <c r="EC50" i="2" s="1"/>
  <c r="GB50" i="2" s="1"/>
  <c r="CE48" i="2"/>
  <c r="FG77" i="2"/>
  <c r="FG12" i="2"/>
  <c r="FG13" i="2" s="1"/>
  <c r="ED71" i="2"/>
  <c r="EB70" i="2"/>
  <c r="GA70" i="2" s="1"/>
  <c r="CL70" i="2"/>
  <c r="BW78" i="2"/>
  <c r="BV76" i="2"/>
  <c r="AN19" i="2"/>
  <c r="AC19" i="2"/>
  <c r="CY77" i="2"/>
  <c r="CY12" i="2"/>
  <c r="CY13" i="2" s="1"/>
  <c r="AN73" i="2"/>
  <c r="DV78" i="2"/>
  <c r="DU76" i="2"/>
  <c r="B29" i="2"/>
  <c r="FN17" i="2"/>
  <c r="FY17" i="2"/>
  <c r="FN87" i="2"/>
  <c r="FW87" i="2" s="1"/>
  <c r="EF62" i="2"/>
  <c r="CE61" i="2"/>
  <c r="AJ78" i="2"/>
  <c r="AI76" i="2"/>
  <c r="CD55" i="2"/>
  <c r="EC55" i="2" s="1"/>
  <c r="GB55" i="2" s="1"/>
  <c r="AN55" i="2"/>
  <c r="FR39" i="2"/>
  <c r="EE32" i="2"/>
  <c r="BP10" i="2"/>
  <c r="U79" i="2"/>
  <c r="K79" i="2"/>
  <c r="BH75" i="2"/>
  <c r="BG75" i="2" s="1"/>
  <c r="AX75" i="2"/>
  <c r="BG74" i="2"/>
  <c r="ED79" i="2"/>
  <c r="DP73" i="2"/>
  <c r="DY73" i="2" s="1"/>
  <c r="DF73" i="2"/>
  <c r="EE75" i="2"/>
  <c r="EF72" i="2"/>
  <c r="U69" i="2"/>
  <c r="T69" i="2" s="1"/>
  <c r="K69" i="2"/>
  <c r="EF68" i="2"/>
  <c r="U65" i="2"/>
  <c r="T65" i="2" s="1"/>
  <c r="K65" i="2"/>
  <c r="FN72" i="2"/>
  <c r="FW72" i="2" s="1"/>
  <c r="AM73" i="2"/>
  <c r="CF73" i="2"/>
  <c r="BY72" i="2"/>
  <c r="CE72" i="2"/>
  <c r="BQ71" i="2"/>
  <c r="CM71" i="2"/>
  <c r="EF71" i="2"/>
  <c r="CF67" i="2"/>
  <c r="AM67" i="2"/>
  <c r="CE66" i="2"/>
  <c r="AD68" i="2"/>
  <c r="T68" i="2"/>
  <c r="DF66" i="2"/>
  <c r="AD66" i="2"/>
  <c r="BQ63" i="2"/>
  <c r="BZ63" i="2" s="1"/>
  <c r="BG63" i="2"/>
  <c r="FN62" i="2"/>
  <c r="FW62" i="2" s="1"/>
  <c r="DR70" i="2"/>
  <c r="DX70" i="2" s="1"/>
  <c r="FE65" i="2"/>
  <c r="FW64" i="2"/>
  <c r="CA63" i="2"/>
  <c r="BH59" i="2"/>
  <c r="BG59" i="2" s="1"/>
  <c r="AX59" i="2"/>
  <c r="BP59" i="2" s="1"/>
  <c r="EK70" i="2"/>
  <c r="GD70" i="2"/>
  <c r="GJ70" i="2" s="1"/>
  <c r="DO69" i="2"/>
  <c r="DP66" i="2"/>
  <c r="AC64" i="2"/>
  <c r="DG61" i="2"/>
  <c r="DF61" i="2" s="1"/>
  <c r="CW61" i="2"/>
  <c r="DO61" i="2" s="1"/>
  <c r="DX61" i="2" s="1"/>
  <c r="CA60" i="2"/>
  <c r="GF62" i="2"/>
  <c r="AM61" i="2"/>
  <c r="DT54" i="2"/>
  <c r="DZ53" i="2"/>
  <c r="AR54" i="2"/>
  <c r="BS53" i="2"/>
  <c r="T60" i="2"/>
  <c r="AE59" i="2"/>
  <c r="Z81" i="2"/>
  <c r="DS54" i="2"/>
  <c r="CD53" i="2"/>
  <c r="AE54" i="2"/>
  <c r="BH58" i="2"/>
  <c r="BG58" i="2" s="1"/>
  <c r="AX58" i="2"/>
  <c r="EF56" i="2"/>
  <c r="FU81" i="2"/>
  <c r="ES81" i="2"/>
  <c r="DN83" i="2"/>
  <c r="DN84" i="2" s="1"/>
  <c r="BM81" i="2"/>
  <c r="AK81" i="2"/>
  <c r="CJ81" i="2" s="1"/>
  <c r="EI81" i="2" s="1"/>
  <c r="GH81" i="2" s="1"/>
  <c r="DR53" i="2"/>
  <c r="CL53" i="2"/>
  <c r="CF54" i="2"/>
  <c r="EE53" i="2"/>
  <c r="CC53" i="2"/>
  <c r="AD54" i="2"/>
  <c r="AM60" i="2"/>
  <c r="BQ59" i="2"/>
  <c r="BZ59" i="2" s="1"/>
  <c r="DG56" i="2"/>
  <c r="DF56" i="2" s="1"/>
  <c r="CW56" i="2"/>
  <c r="DO56" i="2" s="1"/>
  <c r="DX56" i="2" s="1"/>
  <c r="BX81" i="2"/>
  <c r="H81" i="2"/>
  <c r="AJ81" i="2"/>
  <c r="CI54" i="2"/>
  <c r="EH53" i="2"/>
  <c r="EE55" i="2"/>
  <c r="U49" i="2"/>
  <c r="K49" i="2"/>
  <c r="EY76" i="2"/>
  <c r="EZ81" i="2"/>
  <c r="EZ78" i="2"/>
  <c r="AZ76" i="2"/>
  <c r="BI47" i="2"/>
  <c r="AX47" i="2"/>
  <c r="CC47" i="2"/>
  <c r="D81" i="2"/>
  <c r="D78" i="2"/>
  <c r="CE55" i="2"/>
  <c r="BQ54" i="2"/>
  <c r="CE52" i="2"/>
  <c r="AL52" i="2"/>
  <c r="CD51" i="2"/>
  <c r="EC51" i="2" s="1"/>
  <c r="GB51" i="2" s="1"/>
  <c r="EE49" i="2"/>
  <c r="FS76" i="2"/>
  <c r="FY47" i="2"/>
  <c r="CL56" i="2"/>
  <c r="EE56" i="2"/>
  <c r="AO54" i="2"/>
  <c r="EF51" i="2"/>
  <c r="GA50" i="2"/>
  <c r="FR76" i="2"/>
  <c r="DI81" i="2"/>
  <c r="DJ83" i="2"/>
  <c r="L76" i="2"/>
  <c r="FS42" i="2"/>
  <c r="FY42" i="2" s="1"/>
  <c r="ER82" i="2"/>
  <c r="FW57" i="2"/>
  <c r="U54" i="2"/>
  <c r="T53" i="2"/>
  <c r="T54" i="2" s="1"/>
  <c r="CB51" i="2"/>
  <c r="EA51" i="2" s="1"/>
  <c r="FZ51" i="2" s="1"/>
  <c r="FY48" i="2"/>
  <c r="EP89" i="2"/>
  <c r="CN89" i="2"/>
  <c r="EG47" i="2"/>
  <c r="GF47" i="2" s="1"/>
  <c r="N89" i="2"/>
  <c r="FV42" i="2"/>
  <c r="GH42" i="2" s="1"/>
  <c r="O82" i="2"/>
  <c r="N82" i="2" s="1"/>
  <c r="N35" i="2"/>
  <c r="O42" i="2"/>
  <c r="N42" i="2" s="1"/>
  <c r="EE28" i="2"/>
  <c r="AY34" i="2"/>
  <c r="AX34" i="2" s="1"/>
  <c r="CW22" i="2"/>
  <c r="CX33" i="2"/>
  <c r="CX21" i="2"/>
  <c r="T21" i="2"/>
  <c r="U14" i="2"/>
  <c r="DD82" i="2"/>
  <c r="DD42" i="2"/>
  <c r="DC42" i="2" s="1"/>
  <c r="DD36" i="2"/>
  <c r="DC35" i="2"/>
  <c r="DC36" i="2" s="1"/>
  <c r="BB82" i="2"/>
  <c r="BA82" i="2" s="1"/>
  <c r="BB42" i="2"/>
  <c r="BA42" i="2" s="1"/>
  <c r="BA35" i="2"/>
  <c r="BA36" i="2" s="1"/>
  <c r="BB36" i="2"/>
  <c r="ED28" i="2"/>
  <c r="FQ23" i="2"/>
  <c r="FX23" i="2"/>
  <c r="FW23" i="2" s="1"/>
  <c r="FS21" i="2"/>
  <c r="FY22" i="2"/>
  <c r="CA21" i="2"/>
  <c r="CA14" i="2" s="1"/>
  <c r="DR20" i="2"/>
  <c r="U33" i="2"/>
  <c r="AD33" i="2" s="1"/>
  <c r="FQ40" i="2"/>
  <c r="DY23" i="2"/>
  <c r="DR23" i="2"/>
  <c r="EF23" i="2"/>
  <c r="BR23" i="2"/>
  <c r="DZ22" i="2"/>
  <c r="DT21" i="2"/>
  <c r="DS21" i="2"/>
  <c r="BQ20" i="2"/>
  <c r="BP20" i="2" s="1"/>
  <c r="AO20" i="2"/>
  <c r="GM20" i="2" s="1"/>
  <c r="FC82" i="2"/>
  <c r="FB35" i="2"/>
  <c r="FB36" i="2" s="1"/>
  <c r="FC42" i="2"/>
  <c r="FB42" i="2" s="1"/>
  <c r="FC36" i="2"/>
  <c r="DA82" i="2"/>
  <c r="DA36" i="2"/>
  <c r="CZ35" i="2"/>
  <c r="CZ36" i="2" s="1"/>
  <c r="DA42" i="2"/>
  <c r="CZ42" i="2" s="1"/>
  <c r="CH40" i="2"/>
  <c r="EG31" i="2"/>
  <c r="ED30" i="2"/>
  <c r="Z39" i="2"/>
  <c r="CM28" i="2"/>
  <c r="EF28" i="2"/>
  <c r="AP33" i="2"/>
  <c r="EN30" i="2"/>
  <c r="V31" i="2"/>
  <c r="DG28" i="2"/>
  <c r="AX28" i="2"/>
  <c r="AF15" i="2"/>
  <c r="AF37" i="2" s="1"/>
  <c r="AM15" i="2"/>
  <c r="AL15" i="2" s="1"/>
  <c r="CF15" i="2"/>
  <c r="FR11" i="2"/>
  <c r="FQ8" i="2"/>
  <c r="FX8" i="2"/>
  <c r="CI77" i="2"/>
  <c r="CH77" i="2" s="1"/>
  <c r="CH14" i="2"/>
  <c r="CC21" i="2"/>
  <c r="FP19" i="2"/>
  <c r="FY19" i="2" s="1"/>
  <c r="GF17" i="2"/>
  <c r="EN28" i="2"/>
  <c r="BG28" i="2"/>
  <c r="K28" i="2"/>
  <c r="K14" i="2"/>
  <c r="BT10" i="2"/>
  <c r="BZ10" i="2" s="1"/>
  <c r="BS9" i="2"/>
  <c r="BZ9" i="2"/>
  <c r="CE23" i="2"/>
  <c r="CL23" i="2"/>
  <c r="EE23" i="2"/>
  <c r="FF33" i="2"/>
  <c r="AZ31" i="2"/>
  <c r="FY9" i="2"/>
  <c r="FS10" i="2"/>
  <c r="EM9" i="2"/>
  <c r="EM10" i="2" s="1"/>
  <c r="FP9" i="2"/>
  <c r="FP10" i="2" s="1"/>
  <c r="EO10" i="2"/>
  <c r="AC9" i="2"/>
  <c r="BZ8" i="2"/>
  <c r="BT11" i="2"/>
  <c r="BS8" i="2"/>
  <c r="AD11" i="2"/>
  <c r="CC8" i="2"/>
  <c r="AC8" i="2"/>
  <c r="DP18" i="2"/>
  <c r="EO31" i="2"/>
  <c r="AY30" i="2"/>
  <c r="AX30" i="2" s="1"/>
  <c r="CX28" i="2"/>
  <c r="CW15" i="2"/>
  <c r="AO28" i="2"/>
  <c r="BP28" i="2" s="1"/>
  <c r="BQ28" i="2"/>
  <c r="DT10" i="2"/>
  <c r="DZ10" i="2" s="1"/>
  <c r="DZ9" i="2"/>
  <c r="AN9" i="2"/>
  <c r="GD17" i="2"/>
  <c r="EB17" i="2"/>
  <c r="CB17" i="2"/>
  <c r="AX12" i="2"/>
  <c r="AX13" i="2" s="1"/>
  <c r="AY13" i="2"/>
  <c r="EV17" i="2"/>
  <c r="CA16" i="2"/>
  <c r="EO11" i="2"/>
  <c r="BA12" i="2"/>
  <c r="BA13" i="2" s="1"/>
  <c r="BB13" i="2"/>
  <c r="H13" i="2"/>
  <c r="FT11" i="2"/>
  <c r="FT12" i="2" s="1"/>
  <c r="FT13" i="2" s="1"/>
  <c r="EE18" i="2"/>
  <c r="CE18" i="2"/>
  <c r="FZ12" i="2"/>
  <c r="FZ13" i="2" s="1"/>
  <c r="GA13" i="2"/>
  <c r="AP13" i="2"/>
  <c r="BP87" i="2"/>
  <c r="BY87" i="2" s="1"/>
  <c r="AX87" i="2"/>
  <c r="BG87" i="2" s="1"/>
  <c r="CE88" i="2"/>
  <c r="DF86" i="2"/>
  <c r="DF85" i="2" s="1"/>
  <c r="CW85" i="2"/>
  <c r="AN79" i="2"/>
  <c r="CE75" i="2"/>
  <c r="DG74" i="2"/>
  <c r="DF74" i="2" s="1"/>
  <c r="CW74" i="2"/>
  <c r="DO74" i="2" s="1"/>
  <c r="DX74" i="2" s="1"/>
  <c r="FE72" i="2"/>
  <c r="FO72" i="2"/>
  <c r="FX72" i="2" s="1"/>
  <c r="CM75" i="2"/>
  <c r="EF75" i="2"/>
  <c r="EB73" i="2"/>
  <c r="CE74" i="2"/>
  <c r="CW75" i="2"/>
  <c r="DX72" i="2"/>
  <c r="DX65" i="2"/>
  <c r="CW71" i="2"/>
  <c r="CE73" i="2"/>
  <c r="CH68" i="2"/>
  <c r="EG68" i="2" s="1"/>
  <c r="GF68" i="2" s="1"/>
  <c r="CF66" i="2"/>
  <c r="AM66" i="2"/>
  <c r="CA65" i="2"/>
  <c r="DP69" i="2"/>
  <c r="BQ67" i="2"/>
  <c r="BG67" i="2"/>
  <c r="CW66" i="2"/>
  <c r="DO66" i="2" s="1"/>
  <c r="DX66" i="2" s="1"/>
  <c r="GD63" i="2"/>
  <c r="AX70" i="2"/>
  <c r="GM70" i="2" s="1"/>
  <c r="DZ61" i="2"/>
  <c r="BQ65" i="2"/>
  <c r="CF59" i="2"/>
  <c r="FW58" i="2"/>
  <c r="DU66" i="2"/>
  <c r="EG66" i="2" s="1"/>
  <c r="GF66" i="2" s="1"/>
  <c r="DY66" i="2"/>
  <c r="AN66" i="2"/>
  <c r="DR62" i="2"/>
  <c r="DX62" i="2" s="1"/>
  <c r="AM62" i="2"/>
  <c r="CF62" i="2"/>
  <c r="CE60" i="2"/>
  <c r="BY59" i="2"/>
  <c r="FE59" i="2"/>
  <c r="FN59" i="2" s="1"/>
  <c r="FW59" i="2" s="1"/>
  <c r="AL59" i="2"/>
  <c r="CE59" i="2"/>
  <c r="CV83" i="2"/>
  <c r="DW81" i="2"/>
  <c r="BW81" i="2"/>
  <c r="AU81" i="2"/>
  <c r="CD61" i="2"/>
  <c r="EC61" i="2" s="1"/>
  <c r="GB61" i="2" s="1"/>
  <c r="K60" i="2"/>
  <c r="EU83" i="2"/>
  <c r="FV81" i="2"/>
  <c r="AC52" i="2"/>
  <c r="CB52" i="2" s="1"/>
  <c r="EA52" i="2" s="1"/>
  <c r="FZ52" i="2" s="1"/>
  <c r="GM52" i="2"/>
  <c r="AM58" i="2"/>
  <c r="CF58" i="2"/>
  <c r="CG57" i="2"/>
  <c r="CA56" i="2"/>
  <c r="DG55" i="2"/>
  <c r="DF55" i="2" s="1"/>
  <c r="CW55" i="2"/>
  <c r="DH54" i="2"/>
  <c r="DQ53" i="2"/>
  <c r="DQ54" i="2" s="1"/>
  <c r="BZ53" i="2"/>
  <c r="BT54" i="2"/>
  <c r="BZ54" i="2" s="1"/>
  <c r="AC62" i="2"/>
  <c r="DP61" i="2"/>
  <c r="DY61" i="2" s="1"/>
  <c r="EE60" i="2"/>
  <c r="CL60" i="2"/>
  <c r="DL81" i="2"/>
  <c r="CJ55" i="2"/>
  <c r="EI55" i="2" s="1"/>
  <c r="GH55" i="2" s="1"/>
  <c r="GM50" i="2"/>
  <c r="T57" i="2"/>
  <c r="GM57" i="2" s="1"/>
  <c r="AF54" i="2"/>
  <c r="CE53" i="2"/>
  <c r="DX49" i="2"/>
  <c r="DB81" i="2"/>
  <c r="DB78" i="2"/>
  <c r="CR83" i="2"/>
  <c r="DS81" i="2"/>
  <c r="CQ81" i="2"/>
  <c r="BT76" i="2"/>
  <c r="BZ47" i="2"/>
  <c r="AT81" i="2"/>
  <c r="AT78" i="2"/>
  <c r="X81" i="2"/>
  <c r="X78" i="2"/>
  <c r="W76" i="2"/>
  <c r="FQ53" i="2"/>
  <c r="AM54" i="2"/>
  <c r="FW48" i="2"/>
  <c r="EH47" i="2"/>
  <c r="AG76" i="2"/>
  <c r="CF47" i="2"/>
  <c r="AM47" i="2"/>
  <c r="M76" i="2"/>
  <c r="B76" i="2"/>
  <c r="BU36" i="2"/>
  <c r="CF57" i="2"/>
  <c r="AX56" i="2"/>
  <c r="BP56" i="2" s="1"/>
  <c r="BY56" i="2" s="1"/>
  <c r="DT76" i="2"/>
  <c r="CT76" i="2"/>
  <c r="BB83" i="2"/>
  <c r="BA81" i="2"/>
  <c r="V76" i="2"/>
  <c r="E89" i="2"/>
  <c r="E78" i="2"/>
  <c r="EE41" i="2"/>
  <c r="CL41" i="2"/>
  <c r="CV82" i="2"/>
  <c r="CE56" i="2"/>
  <c r="AL56" i="2"/>
  <c r="EF55" i="2"/>
  <c r="DS76" i="2"/>
  <c r="CY76" i="2"/>
  <c r="DH47" i="2"/>
  <c r="BJ89" i="2"/>
  <c r="AU76" i="2"/>
  <c r="O83" i="2"/>
  <c r="N81" i="2"/>
  <c r="EU82" i="2"/>
  <c r="CA49" i="2"/>
  <c r="FQ32" i="2"/>
  <c r="BS32" i="2"/>
  <c r="EP39" i="2"/>
  <c r="AI39" i="2"/>
  <c r="CH30" i="2"/>
  <c r="DG34" i="2"/>
  <c r="DF34" i="2" s="1"/>
  <c r="EW14" i="2"/>
  <c r="EM20" i="2"/>
  <c r="FO20" i="2"/>
  <c r="CG35" i="2"/>
  <c r="AH36" i="2"/>
  <c r="FL82" i="2"/>
  <c r="FK82" i="2" s="1"/>
  <c r="FL42" i="2"/>
  <c r="FK42" i="2" s="1"/>
  <c r="FL36" i="2"/>
  <c r="FK35" i="2"/>
  <c r="FK36" i="2" s="1"/>
  <c r="ET82" i="2"/>
  <c r="ET42" i="2"/>
  <c r="FU35" i="2"/>
  <c r="FU36" i="2" s="1"/>
  <c r="ES35" i="2"/>
  <c r="ET36" i="2"/>
  <c r="F82" i="2"/>
  <c r="F42" i="2"/>
  <c r="AG35" i="2"/>
  <c r="E35" i="2"/>
  <c r="F36" i="2"/>
  <c r="CJ40" i="2"/>
  <c r="EI31" i="2"/>
  <c r="EV23" i="2"/>
  <c r="EX21" i="2"/>
  <c r="EX14" i="2" s="1"/>
  <c r="EX77" i="2" s="1"/>
  <c r="DQ23" i="2"/>
  <c r="CN23" i="2"/>
  <c r="CP21" i="2"/>
  <c r="CP14" i="2" s="1"/>
  <c r="CF22" i="2"/>
  <c r="AG21" i="2"/>
  <c r="AF22" i="2"/>
  <c r="AM22" i="2"/>
  <c r="DP20" i="2"/>
  <c r="DO20" i="2" s="1"/>
  <c r="CN20" i="2"/>
  <c r="AX48" i="2"/>
  <c r="B33" i="2"/>
  <c r="C32" i="2"/>
  <c r="DR40" i="2"/>
  <c r="CM29" i="2"/>
  <c r="EF29" i="2"/>
  <c r="EB23" i="2"/>
  <c r="AE23" i="2"/>
  <c r="DP22" i="2"/>
  <c r="AN20" i="2"/>
  <c r="CG20" i="2"/>
  <c r="X82" i="2"/>
  <c r="W82" i="2" s="1"/>
  <c r="X42" i="2"/>
  <c r="W42" i="2" s="1"/>
  <c r="X36" i="2"/>
  <c r="W35" i="2"/>
  <c r="W36" i="2" s="1"/>
  <c r="EE33" i="2"/>
  <c r="CU82" i="2"/>
  <c r="DV35" i="2"/>
  <c r="DV36" i="2" s="1"/>
  <c r="CT35" i="2"/>
  <c r="CU42" i="2"/>
  <c r="CU36" i="2"/>
  <c r="BE82" i="2"/>
  <c r="BD82" i="2" s="1"/>
  <c r="BE36" i="2"/>
  <c r="BE42" i="2"/>
  <c r="BD42" i="2" s="1"/>
  <c r="BD35" i="2"/>
  <c r="BD36" i="2" s="1"/>
  <c r="EE29" i="2"/>
  <c r="FF34" i="2"/>
  <c r="FE34" i="2" s="1"/>
  <c r="ED33" i="2"/>
  <c r="CD22" i="2"/>
  <c r="CP36" i="2"/>
  <c r="B28" i="2"/>
  <c r="DS10" i="2"/>
  <c r="DY10" i="2" s="1"/>
  <c r="DR9" i="2"/>
  <c r="DR10" i="2" s="1"/>
  <c r="DX10" i="2" s="1"/>
  <c r="DY9" i="2"/>
  <c r="DX9" i="2" s="1"/>
  <c r="EG8" i="2"/>
  <c r="GG22" i="2"/>
  <c r="GG21" i="2" s="1"/>
  <c r="GG14" i="2" s="1"/>
  <c r="EH21" i="2"/>
  <c r="EH14" i="2" s="1"/>
  <c r="CG21" i="2"/>
  <c r="EF22" i="2"/>
  <c r="FG31" i="2"/>
  <c r="GE32" i="2"/>
  <c r="GK32" i="2" s="1"/>
  <c r="EL32" i="2"/>
  <c r="BY22" i="2"/>
  <c r="BZ21" i="2"/>
  <c r="BZ19" i="2"/>
  <c r="FO18" i="2"/>
  <c r="FN18" i="2" s="1"/>
  <c r="EM18" i="2"/>
  <c r="DH31" i="2"/>
  <c r="AP30" i="2"/>
  <c r="D82" i="2"/>
  <c r="D36" i="2"/>
  <c r="CO12" i="2"/>
  <c r="CN11" i="2"/>
  <c r="FO10" i="2"/>
  <c r="FN9" i="2"/>
  <c r="CI10" i="2"/>
  <c r="EH9" i="2"/>
  <c r="BP8" i="2"/>
  <c r="FX18" i="2"/>
  <c r="FW18" i="2" s="1"/>
  <c r="FQ18" i="2"/>
  <c r="DQ17" i="2"/>
  <c r="AF16" i="2"/>
  <c r="AM16" i="2"/>
  <c r="AL16" i="2" s="1"/>
  <c r="CF16" i="2"/>
  <c r="FF28" i="2"/>
  <c r="FE15" i="2"/>
  <c r="FB12" i="2"/>
  <c r="FB13" i="2" s="1"/>
  <c r="FC13" i="2"/>
  <c r="FQ9" i="2"/>
  <c r="FQ10" i="2" s="1"/>
  <c r="FX9" i="2"/>
  <c r="FW9" i="2" s="1"/>
  <c r="FR10" i="2"/>
  <c r="FX10" i="2" s="1"/>
  <c r="DP10" i="2"/>
  <c r="DO9" i="2"/>
  <c r="DO10" i="2" s="1"/>
  <c r="BR10" i="2"/>
  <c r="CA10" i="2" s="1"/>
  <c r="B10" i="2"/>
  <c r="AG11" i="2"/>
  <c r="CF8" i="2"/>
  <c r="AF8" i="2"/>
  <c r="AM8" i="2"/>
  <c r="Q13" i="2"/>
  <c r="DA13" i="2"/>
  <c r="CZ12" i="2"/>
  <c r="CZ13" i="2" s="1"/>
  <c r="L13" i="2"/>
  <c r="EF9" i="2"/>
  <c r="FI13" i="2"/>
  <c r="FH12" i="2"/>
  <c r="FH13" i="2" s="1"/>
  <c r="BH13" i="2"/>
  <c r="EF18" i="2"/>
  <c r="CM18" i="2"/>
  <c r="BP16" i="2"/>
  <c r="CM15" i="2"/>
  <c r="EF15" i="2"/>
  <c r="ES13" i="2"/>
  <c r="EB9" i="2"/>
  <c r="CR13" i="2"/>
  <c r="CQ12" i="2"/>
  <c r="AN80" i="2"/>
  <c r="FE87" i="2"/>
  <c r="FE85" i="2" s="1"/>
  <c r="EV85" i="2"/>
  <c r="CY79" i="2"/>
  <c r="DH79" i="2" s="1"/>
  <c r="EO79" i="2" s="1"/>
  <c r="GE80" i="2"/>
  <c r="AC75" i="2"/>
  <c r="CB75" i="2" s="1"/>
  <c r="BR79" i="2"/>
  <c r="CA79" i="2" s="1"/>
  <c r="BQ74" i="2"/>
  <c r="BZ74" i="2" s="1"/>
  <c r="T73" i="2"/>
  <c r="BQ75" i="2"/>
  <c r="BZ75" i="2" s="1"/>
  <c r="AN75" i="2"/>
  <c r="EE74" i="2"/>
  <c r="V72" i="2"/>
  <c r="K72" i="2"/>
  <c r="DF75" i="2"/>
  <c r="CC72" i="2"/>
  <c r="EB72" i="2" s="1"/>
  <c r="GA72" i="2" s="1"/>
  <c r="AD69" i="2"/>
  <c r="BP67" i="2"/>
  <c r="BY67" i="2" s="1"/>
  <c r="DQ66" i="2"/>
  <c r="AD65" i="2"/>
  <c r="DX64" i="2"/>
  <c r="BH64" i="2"/>
  <c r="AX64" i="2"/>
  <c r="DF71" i="2"/>
  <c r="DZ71" i="2"/>
  <c r="EE71" i="2"/>
  <c r="FF69" i="2"/>
  <c r="EV69" i="2"/>
  <c r="CE69" i="2"/>
  <c r="FY67" i="2"/>
  <c r="CD67" i="2"/>
  <c r="EC67" i="2" s="1"/>
  <c r="GB67" i="2" s="1"/>
  <c r="FP65" i="2"/>
  <c r="FY65" i="2" s="1"/>
  <c r="AL70" i="2"/>
  <c r="EE68" i="2"/>
  <c r="AL67" i="2"/>
  <c r="CE67" i="2"/>
  <c r="BZ65" i="2"/>
  <c r="BG70" i="2"/>
  <c r="FW67" i="2"/>
  <c r="AN63" i="2"/>
  <c r="CG63" i="2"/>
  <c r="CA62" i="2"/>
  <c r="EF70" i="2"/>
  <c r="AC66" i="2"/>
  <c r="CF65" i="2"/>
  <c r="ED64" i="2"/>
  <c r="FW68" i="2"/>
  <c r="EF66" i="2"/>
  <c r="CM66" i="2"/>
  <c r="FX63" i="2"/>
  <c r="AL63" i="2"/>
  <c r="CE63" i="2"/>
  <c r="FQ61" i="2"/>
  <c r="FW61" i="2" s="1"/>
  <c r="U59" i="2"/>
  <c r="T59" i="2" s="1"/>
  <c r="K59" i="2"/>
  <c r="AE60" i="2"/>
  <c r="AE76" i="2" s="1"/>
  <c r="DX59" i="2"/>
  <c r="DO55" i="2"/>
  <c r="B54" i="2"/>
  <c r="AC53" i="2"/>
  <c r="EE64" i="2"/>
  <c r="FC83" i="2"/>
  <c r="FB81" i="2"/>
  <c r="CU83" i="2"/>
  <c r="DV81" i="2"/>
  <c r="CT81" i="2"/>
  <c r="DU81" i="2" s="1"/>
  <c r="S83" i="2"/>
  <c r="S84" i="2" s="1"/>
  <c r="DP62" i="2"/>
  <c r="DY62" i="2" s="1"/>
  <c r="T61" i="2"/>
  <c r="AC61" i="2" s="1"/>
  <c r="CG60" i="2"/>
  <c r="BF83" i="2"/>
  <c r="BF84" i="2" s="1"/>
  <c r="Q81" i="2"/>
  <c r="CX54" i="2"/>
  <c r="DG53" i="2"/>
  <c r="CW53" i="2"/>
  <c r="BP53" i="2"/>
  <c r="BP54" i="2" s="1"/>
  <c r="CM52" i="2"/>
  <c r="EF52" i="2"/>
  <c r="GM51" i="2"/>
  <c r="AM50" i="2"/>
  <c r="CF50" i="2"/>
  <c r="AD64" i="2"/>
  <c r="FW60" i="2"/>
  <c r="EF59" i="2"/>
  <c r="U58" i="2"/>
  <c r="T58" i="2" s="1"/>
  <c r="K58" i="2"/>
  <c r="GM58" i="2" s="1"/>
  <c r="FM83" i="2"/>
  <c r="FM84" i="2" s="1"/>
  <c r="BE83" i="2"/>
  <c r="BD81" i="2"/>
  <c r="CE58" i="2"/>
  <c r="BG54" i="2"/>
  <c r="CC52" i="2"/>
  <c r="EB52" i="2" s="1"/>
  <c r="GA52" i="2" s="1"/>
  <c r="DY51" i="2"/>
  <c r="AL51" i="2"/>
  <c r="CE51" i="2"/>
  <c r="AL50" i="2"/>
  <c r="CE50" i="2"/>
  <c r="AD49" i="2"/>
  <c r="AD76" i="2" s="1"/>
  <c r="CX76" i="2"/>
  <c r="DG47" i="2"/>
  <c r="CW47" i="2"/>
  <c r="DP47" i="2"/>
  <c r="AP78" i="2"/>
  <c r="AO76" i="2"/>
  <c r="BQ58" i="2"/>
  <c r="BZ58" i="2" s="1"/>
  <c r="CE57" i="2"/>
  <c r="BZ56" i="2"/>
  <c r="DP55" i="2"/>
  <c r="DY55" i="2" s="1"/>
  <c r="DX50" i="2"/>
  <c r="AN49" i="2"/>
  <c r="CG49" i="2"/>
  <c r="DG48" i="2"/>
  <c r="DF48" i="2" s="1"/>
  <c r="GM48" i="2" s="1"/>
  <c r="CW48" i="2"/>
  <c r="ES76" i="2"/>
  <c r="CZ76" i="2"/>
  <c r="BC83" i="2"/>
  <c r="BC84" i="2" s="1"/>
  <c r="BT81" i="2"/>
  <c r="AR81" i="2"/>
  <c r="B81" i="2"/>
  <c r="AW82" i="2"/>
  <c r="AM57" i="2"/>
  <c r="BG56" i="2"/>
  <c r="DI89" i="2"/>
  <c r="DI78" i="2"/>
  <c r="BH76" i="2"/>
  <c r="EF58" i="2"/>
  <c r="CM58" i="2"/>
  <c r="CM50" i="2"/>
  <c r="EF50" i="2"/>
  <c r="BY49" i="2"/>
  <c r="FA83" i="2"/>
  <c r="FA84" i="2" s="1"/>
  <c r="FR81" i="2"/>
  <c r="EP81" i="2"/>
  <c r="BJ81" i="2"/>
  <c r="Y83" i="2"/>
  <c r="Y84" i="2" s="1"/>
  <c r="DK82" i="2"/>
  <c r="DK83" i="2" s="1"/>
  <c r="DK84" i="2" s="1"/>
  <c r="CL48" i="2"/>
  <c r="EE48" i="2"/>
  <c r="GE41" i="2"/>
  <c r="GK41" i="2" s="1"/>
  <c r="EL41" i="2"/>
  <c r="BL82" i="2"/>
  <c r="BL83" i="2" s="1"/>
  <c r="BL84" i="2" s="1"/>
  <c r="EF31" i="2"/>
  <c r="FQ38" i="2"/>
  <c r="AF38" i="2"/>
  <c r="CE29" i="2"/>
  <c r="CN21" i="2"/>
  <c r="CO14" i="2"/>
  <c r="AH42" i="2"/>
  <c r="CR82" i="2"/>
  <c r="CR42" i="2"/>
  <c r="CR36" i="2"/>
  <c r="DS35" i="2"/>
  <c r="CQ35" i="2"/>
  <c r="BN82" i="2"/>
  <c r="BN42" i="2"/>
  <c r="BM42" i="2" s="1"/>
  <c r="BM35" i="2"/>
  <c r="BM36" i="2" s="1"/>
  <c r="BN36" i="2"/>
  <c r="CH38" i="2"/>
  <c r="EG29" i="2"/>
  <c r="EN34" i="2"/>
  <c r="DQ19" i="2"/>
  <c r="CN19" i="2"/>
  <c r="BG48" i="2"/>
  <c r="ED41" i="2"/>
  <c r="CK41" i="2"/>
  <c r="DR32" i="2"/>
  <c r="BS40" i="2"/>
  <c r="EE30" i="2"/>
  <c r="CA23" i="2"/>
  <c r="BY23" i="2" s="1"/>
  <c r="U34" i="2"/>
  <c r="FQ22" i="2"/>
  <c r="FR21" i="2"/>
  <c r="GM22" i="2"/>
  <c r="BJ21" i="2"/>
  <c r="BK14" i="2"/>
  <c r="N21" i="2"/>
  <c r="N39" i="2" s="1"/>
  <c r="O14" i="2"/>
  <c r="O36" i="2" s="1"/>
  <c r="EE20" i="2"/>
  <c r="CE20" i="2"/>
  <c r="AD20" i="2"/>
  <c r="BR19" i="2"/>
  <c r="CD19" i="2" s="1"/>
  <c r="EF48" i="2"/>
  <c r="FI82" i="2"/>
  <c r="FI36" i="2"/>
  <c r="FH35" i="2"/>
  <c r="FH36" i="2" s="1"/>
  <c r="FI42" i="2"/>
  <c r="FH42" i="2" s="1"/>
  <c r="EQ82" i="2"/>
  <c r="EQ83" i="2" s="1"/>
  <c r="FR35" i="2"/>
  <c r="EP35" i="2"/>
  <c r="EQ42" i="2"/>
  <c r="DM82" i="2"/>
  <c r="DM83" i="2" s="1"/>
  <c r="DM36" i="2"/>
  <c r="DM42" i="2"/>
  <c r="DL42" i="2" s="1"/>
  <c r="DL35" i="2"/>
  <c r="DL36" i="2" s="1"/>
  <c r="CI32" i="2"/>
  <c r="EH32" i="2" s="1"/>
  <c r="GG32" i="2" s="1"/>
  <c r="AJ39" i="2"/>
  <c r="CX34" i="2"/>
  <c r="EL33" i="2"/>
  <c r="GE33" i="2"/>
  <c r="GK33" i="2" s="1"/>
  <c r="DR22" i="2"/>
  <c r="K21" i="2"/>
  <c r="FQ19" i="2"/>
  <c r="FX19" i="2"/>
  <c r="FW19" i="2" s="1"/>
  <c r="K19" i="2"/>
  <c r="GM19" i="2" s="1"/>
  <c r="AI10" i="2"/>
  <c r="CH9" i="2"/>
  <c r="CH11" i="2" s="1"/>
  <c r="CH12" i="2" s="1"/>
  <c r="CH13" i="2" s="1"/>
  <c r="EC8" i="2"/>
  <c r="ED34" i="2"/>
  <c r="GH22" i="2"/>
  <c r="GH21" i="2" s="1"/>
  <c r="GH14" i="2" s="1"/>
  <c r="GH77" i="2" s="1"/>
  <c r="EI21" i="2"/>
  <c r="EI14" i="2" s="1"/>
  <c r="EI77" i="2" s="1"/>
  <c r="EF19" i="2"/>
  <c r="EW30" i="2"/>
  <c r="EV30" i="2" s="1"/>
  <c r="AQ31" i="2"/>
  <c r="BG14" i="2"/>
  <c r="AU42" i="2"/>
  <c r="DG33" i="2"/>
  <c r="BS21" i="2"/>
  <c r="BT14" i="2"/>
  <c r="BG21" i="2"/>
  <c r="GM18" i="2"/>
  <c r="CX30" i="2"/>
  <c r="AN16" i="2"/>
  <c r="CG16" i="2"/>
  <c r="DR15" i="2"/>
  <c r="DR37" i="2" s="1"/>
  <c r="FP11" i="2"/>
  <c r="FP12" i="2" s="1"/>
  <c r="FP13" i="2" s="1"/>
  <c r="BG23" i="2"/>
  <c r="AY33" i="2"/>
  <c r="FN19" i="2"/>
  <c r="GM17" i="2"/>
  <c r="DG30" i="2"/>
  <c r="DF30" i="2" s="1"/>
  <c r="M31" i="2"/>
  <c r="CT12" i="2"/>
  <c r="CT13" i="2" s="1"/>
  <c r="CU13" i="2"/>
  <c r="FS11" i="2"/>
  <c r="FY8" i="2"/>
  <c r="DX8" i="2"/>
  <c r="CI11" i="2"/>
  <c r="CI12" i="2" s="1"/>
  <c r="CI13" i="2" s="1"/>
  <c r="EH8" i="2"/>
  <c r="CL17" i="2"/>
  <c r="CK17" i="2" s="1"/>
  <c r="EF17" i="2"/>
  <c r="ED17" i="2" s="1"/>
  <c r="CM17" i="2"/>
  <c r="DL13" i="2"/>
  <c r="DF12" i="2"/>
  <c r="DF13" i="2" s="1"/>
  <c r="DG13" i="2"/>
  <c r="DU11" i="2"/>
  <c r="DU12" i="2" s="1"/>
  <c r="DU13" i="2" s="1"/>
  <c r="M12" i="2"/>
  <c r="M13" i="2" s="1"/>
  <c r="CC18" i="2"/>
  <c r="CL18" i="2" s="1"/>
  <c r="CK18" i="2" s="1"/>
  <c r="BY16" i="2"/>
  <c r="DI12" i="2"/>
  <c r="DI13" i="2" s="1"/>
  <c r="DJ13" i="2"/>
  <c r="E12" i="2"/>
  <c r="E13" i="2" s="1"/>
  <c r="F13" i="2"/>
  <c r="CQ11" i="2"/>
  <c r="AL18" i="2"/>
  <c r="DY16" i="2"/>
  <c r="DX16" i="2" s="1"/>
  <c r="BM13" i="2"/>
  <c r="BS85" i="2"/>
  <c r="AM80" i="2"/>
  <c r="BP73" i="2"/>
  <c r="BY73" i="2" s="1"/>
  <c r="AC87" i="2"/>
  <c r="EE79" i="2"/>
  <c r="BP88" i="2"/>
  <c r="BY88" i="2" s="1"/>
  <c r="AX88" i="2"/>
  <c r="BG88" i="2" s="1"/>
  <c r="K85" i="2"/>
  <c r="T86" i="2"/>
  <c r="DO86" i="2"/>
  <c r="DO85" i="2" s="1"/>
  <c r="AC88" i="2"/>
  <c r="AL88" i="2" s="1"/>
  <c r="GF86" i="2"/>
  <c r="GF85" i="2" s="1"/>
  <c r="EG85" i="2"/>
  <c r="DR85" i="2"/>
  <c r="AP80" i="2"/>
  <c r="T80" i="2"/>
  <c r="AC80" i="2" s="1"/>
  <c r="CE80" i="2"/>
  <c r="AD79" i="2"/>
  <c r="GE79" i="2"/>
  <c r="CC74" i="2"/>
  <c r="EB74" i="2" s="1"/>
  <c r="GA74" i="2" s="1"/>
  <c r="FF73" i="2"/>
  <c r="EV73" i="2"/>
  <c r="EV74" i="2"/>
  <c r="FN74" i="2" s="1"/>
  <c r="FW74" i="2" s="1"/>
  <c r="DX88" i="2"/>
  <c r="FN88" i="2"/>
  <c r="FW88" i="2" s="1"/>
  <c r="GC87" i="2"/>
  <c r="ED86" i="2"/>
  <c r="CE85" i="2"/>
  <c r="EE80" i="2"/>
  <c r="BR80" i="2"/>
  <c r="CA80" i="2" s="1"/>
  <c r="AZ80" i="2"/>
  <c r="BI80" i="2" s="1"/>
  <c r="CP80" i="2" s="1"/>
  <c r="BP74" i="2"/>
  <c r="FN75" i="2"/>
  <c r="FW75" i="2" s="1"/>
  <c r="AC74" i="2"/>
  <c r="AL74" i="2" s="1"/>
  <c r="DP74" i="2"/>
  <c r="DY74" i="2" s="1"/>
  <c r="BR74" i="2"/>
  <c r="CA74" i="2" s="1"/>
  <c r="BP75" i="2"/>
  <c r="BY75" i="2" s="1"/>
  <c r="AX74" i="2"/>
  <c r="GM74" i="2" s="1"/>
  <c r="DQ73" i="2"/>
  <c r="DZ73" i="2" s="1"/>
  <c r="DO71" i="2"/>
  <c r="DX71" i="2" s="1"/>
  <c r="AD75" i="2"/>
  <c r="FE74" i="2"/>
  <c r="BY74" i="2"/>
  <c r="CW73" i="2"/>
  <c r="DO73" i="2" s="1"/>
  <c r="DX73" i="2" s="1"/>
  <c r="DQ75" i="2"/>
  <c r="DZ75" i="2" s="1"/>
  <c r="K75" i="2"/>
  <c r="GM75" i="2" s="1"/>
  <c r="GE74" i="2"/>
  <c r="FF71" i="2"/>
  <c r="EV71" i="2"/>
  <c r="AM72" i="2"/>
  <c r="CF72" i="2"/>
  <c r="BR70" i="2"/>
  <c r="CD70" i="2" s="1"/>
  <c r="EC70" i="2" s="1"/>
  <c r="GB70" i="2" s="1"/>
  <c r="AC69" i="2"/>
  <c r="CB69" i="2" s="1"/>
  <c r="EA69" i="2" s="1"/>
  <c r="DX68" i="2"/>
  <c r="BH68" i="2"/>
  <c r="AX68" i="2"/>
  <c r="AC65" i="2"/>
  <c r="CB65" i="2" s="1"/>
  <c r="EA65" i="2" s="1"/>
  <c r="EF64" i="2"/>
  <c r="BR73" i="2"/>
  <c r="CA73" i="2" s="1"/>
  <c r="BZ72" i="2"/>
  <c r="DX69" i="2"/>
  <c r="DP68" i="2"/>
  <c r="DY68" i="2" s="1"/>
  <c r="AE68" i="2"/>
  <c r="CE65" i="2"/>
  <c r="K68" i="2"/>
  <c r="AC68" i="2" s="1"/>
  <c r="DG67" i="2"/>
  <c r="CW67" i="2"/>
  <c r="EC66" i="2"/>
  <c r="GB66" i="2" s="1"/>
  <c r="BS65" i="2"/>
  <c r="BY65" i="2" s="1"/>
  <c r="U71" i="2"/>
  <c r="K71" i="2"/>
  <c r="DY69" i="2"/>
  <c r="CM67" i="2"/>
  <c r="EF67" i="2"/>
  <c r="CG65" i="2"/>
  <c r="AX63" i="2"/>
  <c r="BP63" i="2" s="1"/>
  <c r="CC63" i="2"/>
  <c r="AE62" i="2"/>
  <c r="DY70" i="2"/>
  <c r="CE68" i="2"/>
  <c r="BH66" i="2"/>
  <c r="AX66" i="2"/>
  <c r="EV65" i="2"/>
  <c r="FN65" i="2" s="1"/>
  <c r="FW65" i="2" s="1"/>
  <c r="DQ69" i="2"/>
  <c r="DZ69" i="2" s="1"/>
  <c r="BQ69" i="2"/>
  <c r="FO67" i="2"/>
  <c r="FX67" i="2" s="1"/>
  <c r="DZ66" i="2"/>
  <c r="AE64" i="2"/>
  <c r="FW63" i="2"/>
  <c r="DG63" i="2"/>
  <c r="CW63" i="2"/>
  <c r="FO62" i="2"/>
  <c r="FX62" i="2" s="1"/>
  <c r="BH62" i="2"/>
  <c r="BG62" i="2" s="1"/>
  <c r="AX62" i="2"/>
  <c r="BP62" i="2" s="1"/>
  <c r="BY62" i="2" s="1"/>
  <c r="DP59" i="2"/>
  <c r="DY59" i="2" s="1"/>
  <c r="AC59" i="2"/>
  <c r="CB59" i="2" s="1"/>
  <c r="EA59" i="2" s="1"/>
  <c r="GM59" i="2"/>
  <c r="BQ62" i="2"/>
  <c r="BZ62" i="2" s="1"/>
  <c r="CF61" i="2"/>
  <c r="FL83" i="2"/>
  <c r="FK81" i="2"/>
  <c r="DD83" i="2"/>
  <c r="DC81" i="2"/>
  <c r="CI55" i="2"/>
  <c r="EH55" i="2" s="1"/>
  <c r="GG55" i="2" s="1"/>
  <c r="FG53" i="2"/>
  <c r="EV53" i="2"/>
  <c r="EV54" i="2" s="1"/>
  <c r="EX54" i="2"/>
  <c r="FO61" i="2"/>
  <c r="FX61" i="2" s="1"/>
  <c r="AC56" i="2"/>
  <c r="GM56" i="2"/>
  <c r="DX55" i="2"/>
  <c r="EM54" i="2"/>
  <c r="CH53" i="2"/>
  <c r="AI54" i="2"/>
  <c r="CM61" i="2"/>
  <c r="EF61" i="2"/>
  <c r="DG57" i="2"/>
  <c r="DF57" i="2" s="1"/>
  <c r="CW57" i="2"/>
  <c r="CC55" i="2"/>
  <c r="FP53" i="2"/>
  <c r="CJ54" i="2"/>
  <c r="EI53" i="2"/>
  <c r="AN53" i="2"/>
  <c r="CG53" i="2"/>
  <c r="AH54" i="2"/>
  <c r="AN54" i="2" s="1"/>
  <c r="FX51" i="2"/>
  <c r="BH57" i="2"/>
  <c r="BG57" i="2" s="1"/>
  <c r="AX57" i="2"/>
  <c r="BP57" i="2" s="1"/>
  <c r="BY57" i="2" s="1"/>
  <c r="FW56" i="2"/>
  <c r="DP56" i="2"/>
  <c r="EB56" i="2" s="1"/>
  <c r="GA56" i="2" s="1"/>
  <c r="EV55" i="2"/>
  <c r="FN55" i="2" s="1"/>
  <c r="FW55" i="2" s="1"/>
  <c r="AM55" i="2"/>
  <c r="BH54" i="2"/>
  <c r="DX52" i="2"/>
  <c r="CL52" i="2"/>
  <c r="EE52" i="2"/>
  <c r="BP48" i="2"/>
  <c r="BY48" i="2" s="1"/>
  <c r="FJ81" i="2"/>
  <c r="FJ78" i="2"/>
  <c r="CQ89" i="2"/>
  <c r="CQ78" i="2"/>
  <c r="CJ76" i="2"/>
  <c r="CJ78" i="2" s="1"/>
  <c r="EI47" i="2"/>
  <c r="BD89" i="2"/>
  <c r="BD78" i="2"/>
  <c r="AH76" i="2"/>
  <c r="AN47" i="2"/>
  <c r="CG47" i="2"/>
  <c r="H76" i="2"/>
  <c r="DT42" i="2"/>
  <c r="DZ42" i="2" s="1"/>
  <c r="DN82" i="2"/>
  <c r="J82" i="2"/>
  <c r="AK82" i="2" s="1"/>
  <c r="BR56" i="2"/>
  <c r="CD56" i="2" s="1"/>
  <c r="BQ49" i="2"/>
  <c r="BZ49" i="2" s="1"/>
  <c r="CE49" i="2"/>
  <c r="AC48" i="2"/>
  <c r="FH76" i="2"/>
  <c r="DA83" i="2"/>
  <c r="CZ81" i="2"/>
  <c r="AY76" i="2"/>
  <c r="G83" i="2"/>
  <c r="AH81" i="2"/>
  <c r="AY38" i="2"/>
  <c r="U38" i="2"/>
  <c r="BH38" i="2"/>
  <c r="AP38" i="2"/>
  <c r="B38" i="2"/>
  <c r="L38" i="2"/>
  <c r="DE82" i="2"/>
  <c r="DE83" i="2" s="1"/>
  <c r="DE84" i="2" s="1"/>
  <c r="AD58" i="2"/>
  <c r="FP55" i="2"/>
  <c r="FY55" i="2" s="1"/>
  <c r="BU54" i="2"/>
  <c r="CA54" i="2" s="1"/>
  <c r="DP48" i="2"/>
  <c r="DY48" i="2" s="1"/>
  <c r="EX76" i="2"/>
  <c r="EM89" i="2"/>
  <c r="CP81" i="2"/>
  <c r="BA89" i="2"/>
  <c r="BA78" i="2"/>
  <c r="P83" i="2"/>
  <c r="P84" i="2" s="1"/>
  <c r="F83" i="2"/>
  <c r="AG81" i="2"/>
  <c r="E81" i="2"/>
  <c r="EW38" i="2"/>
  <c r="EV38" i="2" s="1"/>
  <c r="CX38" i="2"/>
  <c r="CW38" i="2" s="1"/>
  <c r="FF38" i="2"/>
  <c r="FE38" i="2" s="1"/>
  <c r="EN38" i="2"/>
  <c r="DG38" i="2"/>
  <c r="CN38" i="2"/>
  <c r="FD82" i="2"/>
  <c r="FD83" i="2" s="1"/>
  <c r="FD84" i="2" s="1"/>
  <c r="AE57" i="2"/>
  <c r="CD57" i="2" s="1"/>
  <c r="EC57" i="2" s="1"/>
  <c r="GB57" i="2" s="1"/>
  <c r="T55" i="2"/>
  <c r="K54" i="2"/>
  <c r="AN52" i="2"/>
  <c r="CL51" i="2"/>
  <c r="EE51" i="2"/>
  <c r="EW76" i="2"/>
  <c r="FF47" i="2"/>
  <c r="EV47" i="2"/>
  <c r="CS83" i="2"/>
  <c r="DT81" i="2"/>
  <c r="BU76" i="2"/>
  <c r="AF47" i="2"/>
  <c r="BO82" i="2"/>
  <c r="BO83" i="2" s="1"/>
  <c r="BO84" i="2" s="1"/>
  <c r="AR39" i="2"/>
  <c r="DR38" i="2"/>
  <c r="CI38" i="2"/>
  <c r="EH29" i="2"/>
  <c r="FN23" i="2"/>
  <c r="BQ14" i="2"/>
  <c r="BR48" i="2"/>
  <c r="CA48" i="2" s="1"/>
  <c r="AB82" i="2"/>
  <c r="AB83" i="2" s="1"/>
  <c r="AB84" i="2" s="1"/>
  <c r="G82" i="2"/>
  <c r="AH82" i="2" s="1"/>
  <c r="EZ82" i="2"/>
  <c r="EY82" i="2" s="1"/>
  <c r="EZ42" i="2"/>
  <c r="EY42" i="2" s="1"/>
  <c r="EZ36" i="2"/>
  <c r="EY35" i="2"/>
  <c r="EY36" i="2" s="1"/>
  <c r="DJ82" i="2"/>
  <c r="DI82" i="2" s="1"/>
  <c r="DJ42" i="2"/>
  <c r="DI42" i="2" s="1"/>
  <c r="DI35" i="2"/>
  <c r="DI36" i="2" s="1"/>
  <c r="DJ36" i="2"/>
  <c r="R82" i="2"/>
  <c r="Q82" i="2" s="1"/>
  <c r="R42" i="2"/>
  <c r="Q42" i="2" s="1"/>
  <c r="Q35" i="2"/>
  <c r="Q36" i="2" s="1"/>
  <c r="R36" i="2"/>
  <c r="CI37" i="2"/>
  <c r="EH28" i="2"/>
  <c r="BH34" i="2"/>
  <c r="BG34" i="2" s="1"/>
  <c r="AK36" i="2"/>
  <c r="CJ35" i="2"/>
  <c r="CN33" i="2"/>
  <c r="CO32" i="2"/>
  <c r="AF32" i="2"/>
  <c r="AF40" i="2"/>
  <c r="CE31" i="2"/>
  <c r="BT39" i="2"/>
  <c r="EW34" i="2"/>
  <c r="EV34" i="2" s="1"/>
  <c r="BP23" i="2"/>
  <c r="K23" i="2"/>
  <c r="GM23" i="2" s="1"/>
  <c r="FO22" i="2"/>
  <c r="EN21" i="2"/>
  <c r="EN33" i="2"/>
  <c r="EM22" i="2"/>
  <c r="BR21" i="2"/>
  <c r="BR14" i="2" s="1"/>
  <c r="BR77" i="2" s="1"/>
  <c r="EP21" i="2"/>
  <c r="EQ14" i="2"/>
  <c r="EQ36" i="2" s="1"/>
  <c r="AQ21" i="2"/>
  <c r="BZ20" i="2"/>
  <c r="BY20" i="2" s="1"/>
  <c r="BS20" i="2"/>
  <c r="AN48" i="2"/>
  <c r="EW33" i="2"/>
  <c r="EQ39" i="2"/>
  <c r="BK82" i="2"/>
  <c r="BJ82" i="2" s="1"/>
  <c r="BJ35" i="2"/>
  <c r="BK36" i="2"/>
  <c r="BK42" i="2"/>
  <c r="BJ42" i="2" s="1"/>
  <c r="AS82" i="2"/>
  <c r="AS83" i="2" s="1"/>
  <c r="AS36" i="2"/>
  <c r="AS42" i="2"/>
  <c r="BT35" i="2"/>
  <c r="AR35" i="2"/>
  <c r="AA82" i="2"/>
  <c r="Z82" i="2" s="1"/>
  <c r="Z35" i="2"/>
  <c r="Z36" i="2" s="1"/>
  <c r="AA42" i="2"/>
  <c r="Z42" i="2" s="1"/>
  <c r="AA36" i="2"/>
  <c r="I82" i="2"/>
  <c r="I83" i="2" s="1"/>
  <c r="I36" i="2"/>
  <c r="I42" i="2"/>
  <c r="H35" i="2"/>
  <c r="AJ35" i="2"/>
  <c r="CI39" i="2"/>
  <c r="EH30" i="2"/>
  <c r="AG38" i="2"/>
  <c r="AP34" i="2"/>
  <c r="CM33" i="2"/>
  <c r="BH33" i="2"/>
  <c r="EX31" i="2"/>
  <c r="BH30" i="2"/>
  <c r="BG30" i="2" s="1"/>
  <c r="AE10" i="2"/>
  <c r="AN10" i="2" s="1"/>
  <c r="CD9" i="2"/>
  <c r="CD11" i="2" s="1"/>
  <c r="GE30" i="2"/>
  <c r="GK30" i="2" s="1"/>
  <c r="EL30" i="2"/>
  <c r="CH37" i="2"/>
  <c r="EG28" i="2"/>
  <c r="AD14" i="2"/>
  <c r="AF20" i="2"/>
  <c r="DZ19" i="2"/>
  <c r="CY31" i="2"/>
  <c r="U30" i="2"/>
  <c r="CJ10" i="2"/>
  <c r="EI9" i="2"/>
  <c r="AU36" i="2"/>
  <c r="AV82" i="2"/>
  <c r="AV83" i="2" s="1"/>
  <c r="BS23" i="2"/>
  <c r="FE21" i="2"/>
  <c r="FF14" i="2"/>
  <c r="DY19" i="2"/>
  <c r="DR19" i="2"/>
  <c r="CC19" i="2"/>
  <c r="FF30" i="2"/>
  <c r="FE30" i="2" s="1"/>
  <c r="CC16" i="2"/>
  <c r="AC16" i="2"/>
  <c r="EW29" i="2"/>
  <c r="EV29" i="2" s="1"/>
  <c r="EW28" i="2"/>
  <c r="EV15" i="2"/>
  <c r="CO29" i="2"/>
  <c r="CO28" i="2"/>
  <c r="DP15" i="2"/>
  <c r="DO15" i="2" s="1"/>
  <c r="CN15" i="2"/>
  <c r="U28" i="2"/>
  <c r="AD10" i="2"/>
  <c r="AM9" i="2"/>
  <c r="AL9" i="2" s="1"/>
  <c r="CF9" i="2"/>
  <c r="AG10" i="2"/>
  <c r="AM10" i="2" s="1"/>
  <c r="AF9" i="2"/>
  <c r="AF10" i="2" s="1"/>
  <c r="EI8" i="2"/>
  <c r="CJ11" i="2"/>
  <c r="CJ12" i="2" s="1"/>
  <c r="CJ13" i="2" s="1"/>
  <c r="AH11" i="2"/>
  <c r="AH12" i="2" s="1"/>
  <c r="AH13" i="2" s="1"/>
  <c r="CG8" i="2"/>
  <c r="AN8" i="2"/>
  <c r="AN11" i="2" s="1"/>
  <c r="GD31" i="2"/>
  <c r="GJ31" i="2" s="1"/>
  <c r="EK31" i="2"/>
  <c r="EG22" i="2"/>
  <c r="CH21" i="2"/>
  <c r="DO19" i="2"/>
  <c r="AF19" i="2"/>
  <c r="AM19" i="2"/>
  <c r="AL19" i="2" s="1"/>
  <c r="CF19" i="2"/>
  <c r="FY16" i="2"/>
  <c r="FW16" i="2" s="1"/>
  <c r="BI31" i="2"/>
  <c r="BS15" i="2"/>
  <c r="BS37" i="2" s="1"/>
  <c r="BZ15" i="2"/>
  <c r="BY15" i="2" s="1"/>
  <c r="Z12" i="2"/>
  <c r="Z13" i="2" s="1"/>
  <c r="AA13" i="2"/>
  <c r="EV9" i="2"/>
  <c r="EV10" i="2" s="1"/>
  <c r="EX10" i="2"/>
  <c r="FO11" i="2"/>
  <c r="FN8" i="2"/>
  <c r="DQ11" i="2"/>
  <c r="CA8" i="2"/>
  <c r="CA11" i="2" s="1"/>
  <c r="BZ18" i="2"/>
  <c r="BY18" i="2" s="1"/>
  <c r="CE17" i="2"/>
  <c r="T10" i="2"/>
  <c r="EX11" i="2"/>
  <c r="DP11" i="2"/>
  <c r="BI12" i="2"/>
  <c r="BI13" i="2" s="1"/>
  <c r="AS13" i="2"/>
  <c r="AR12" i="2"/>
  <c r="AR13" i="2" s="1"/>
  <c r="B12" i="2"/>
  <c r="C13" i="2"/>
  <c r="CC15" i="2"/>
  <c r="BD13" i="2"/>
  <c r="DT11" i="2"/>
  <c r="X13" i="2"/>
  <c r="W12" i="2"/>
  <c r="W13" i="2" s="1"/>
  <c r="FW17" i="2"/>
  <c r="FX15" i="2"/>
  <c r="FW15" i="2" s="1"/>
  <c r="DS11" i="2"/>
  <c r="BV11" i="2"/>
  <c r="BV12" i="2" s="1"/>
  <c r="BV13" i="2" s="1"/>
  <c r="DR16" i="2"/>
  <c r="CA9" i="2"/>
  <c r="EZ13" i="2"/>
  <c r="EY12" i="2"/>
  <c r="EY13" i="2" s="1"/>
  <c r="BH64" i="3" l="1"/>
  <c r="BQ62" i="3"/>
  <c r="BQ64" i="3" s="1"/>
  <c r="CB60" i="3"/>
  <c r="EA60" i="3" s="1"/>
  <c r="FZ60" i="3" s="1"/>
  <c r="AL60" i="3"/>
  <c r="CP68" i="3"/>
  <c r="AD42" i="3"/>
  <c r="AM41" i="3"/>
  <c r="AL50" i="3"/>
  <c r="CV70" i="3"/>
  <c r="CB51" i="3"/>
  <c r="AL51" i="3"/>
  <c r="EA53" i="3"/>
  <c r="FZ53" i="3" s="1"/>
  <c r="DH64" i="3"/>
  <c r="CB46" i="3"/>
  <c r="EA46" i="3" s="1"/>
  <c r="FZ46" i="3" s="1"/>
  <c r="AL46" i="3"/>
  <c r="FO42" i="3"/>
  <c r="FX41" i="3"/>
  <c r="AO67" i="3"/>
  <c r="BS26" i="3"/>
  <c r="EH27" i="3"/>
  <c r="GG21" i="3"/>
  <c r="GG27" i="3" s="1"/>
  <c r="CZ75" i="3"/>
  <c r="CZ64" i="3"/>
  <c r="DS67" i="3"/>
  <c r="CQ67" i="3"/>
  <c r="CR68" i="3"/>
  <c r="CR69" i="3" s="1"/>
  <c r="AW70" i="3"/>
  <c r="BX69" i="3"/>
  <c r="BX70" i="3" s="1"/>
  <c r="DN68" i="3"/>
  <c r="DL68" i="3" s="1"/>
  <c r="DX56" i="3"/>
  <c r="DA69" i="3"/>
  <c r="CZ67" i="3"/>
  <c r="DA68" i="3"/>
  <c r="T22" i="3"/>
  <c r="U25" i="3"/>
  <c r="EE37" i="3"/>
  <c r="AX62" i="3"/>
  <c r="FP23" i="3"/>
  <c r="EO25" i="3"/>
  <c r="EM23" i="3"/>
  <c r="FN23" i="3" s="1"/>
  <c r="CG42" i="3"/>
  <c r="EF41" i="3"/>
  <c r="FA69" i="3"/>
  <c r="FA70" i="3" s="1"/>
  <c r="FA68" i="3"/>
  <c r="EX25" i="3"/>
  <c r="EV23" i="3"/>
  <c r="FZ55" i="3"/>
  <c r="AC71" i="3"/>
  <c r="AL71" i="3" s="1"/>
  <c r="AL72" i="3"/>
  <c r="FE58" i="3"/>
  <c r="GM58" i="3" s="1"/>
  <c r="FO58" i="3"/>
  <c r="FX58" i="3" s="1"/>
  <c r="AO72" i="3"/>
  <c r="T71" i="3"/>
  <c r="DK68" i="3"/>
  <c r="DK69" i="3" s="1"/>
  <c r="DK70" i="3" s="1"/>
  <c r="CL46" i="3"/>
  <c r="EE46" i="3"/>
  <c r="BN69" i="3"/>
  <c r="BM67" i="3"/>
  <c r="BN68" i="3"/>
  <c r="AL65" i="3"/>
  <c r="AE26" i="3"/>
  <c r="AN26" i="3" s="1"/>
  <c r="BG52" i="3"/>
  <c r="BQ52" i="3"/>
  <c r="ED43" i="3"/>
  <c r="GE50" i="3"/>
  <c r="GK50" i="3" s="1"/>
  <c r="EL50" i="3"/>
  <c r="ED38" i="3"/>
  <c r="GD54" i="3"/>
  <c r="EX64" i="3"/>
  <c r="B75" i="3"/>
  <c r="B64" i="3"/>
  <c r="EE36" i="3"/>
  <c r="GE46" i="3"/>
  <c r="EL46" i="3"/>
  <c r="FS67" i="3"/>
  <c r="ER68" i="3"/>
  <c r="FC70" i="3"/>
  <c r="FB69" i="3"/>
  <c r="FB70" i="3" s="1"/>
  <c r="J69" i="3"/>
  <c r="AK67" i="3"/>
  <c r="CJ67" i="3" s="1"/>
  <c r="EI67" i="3" s="1"/>
  <c r="J68" i="3"/>
  <c r="EE49" i="3"/>
  <c r="CL49" i="3"/>
  <c r="CY66" i="3"/>
  <c r="DH66" i="3" s="1"/>
  <c r="EO66" i="3" s="1"/>
  <c r="AP68" i="3"/>
  <c r="AP26" i="3"/>
  <c r="AO25" i="3"/>
  <c r="AF42" i="3"/>
  <c r="CE41" i="3"/>
  <c r="BT64" i="3"/>
  <c r="BZ64" i="3" s="1"/>
  <c r="CE12" i="3"/>
  <c r="CE30" i="3" s="1"/>
  <c r="CL12" i="3"/>
  <c r="CK12" i="3" s="1"/>
  <c r="EE12" i="3"/>
  <c r="CF30" i="3"/>
  <c r="EP75" i="3"/>
  <c r="EP64" i="3"/>
  <c r="FQ62" i="3"/>
  <c r="GD55" i="3"/>
  <c r="GM53" i="3"/>
  <c r="CD41" i="3"/>
  <c r="CM41" i="3" s="1"/>
  <c r="AE42" i="3"/>
  <c r="CC51" i="3"/>
  <c r="EB51" i="3" s="1"/>
  <c r="GA51" i="3" s="1"/>
  <c r="AM51" i="3"/>
  <c r="GE10" i="3"/>
  <c r="GK10" i="3" s="1"/>
  <c r="EL10" i="3"/>
  <c r="CM11" i="3"/>
  <c r="EF11" i="3"/>
  <c r="EB12" i="3"/>
  <c r="EA12" i="3" s="1"/>
  <c r="CB12" i="3"/>
  <c r="AN41" i="3"/>
  <c r="FO30" i="3"/>
  <c r="FX24" i="3"/>
  <c r="AQ68" i="3"/>
  <c r="BR25" i="3"/>
  <c r="AQ26" i="3"/>
  <c r="AA69" i="3"/>
  <c r="Z67" i="3"/>
  <c r="AA68" i="3"/>
  <c r="Z68" i="3" s="1"/>
  <c r="V64" i="3"/>
  <c r="V67" i="3"/>
  <c r="K22" i="3"/>
  <c r="L25" i="3"/>
  <c r="AH64" i="3"/>
  <c r="CG62" i="3"/>
  <c r="BJ75" i="3"/>
  <c r="BJ64" i="3"/>
  <c r="W67" i="3"/>
  <c r="X68" i="3"/>
  <c r="X69" i="3" s="1"/>
  <c r="CW28" i="3"/>
  <c r="CX22" i="3"/>
  <c r="FE28" i="3"/>
  <c r="FF22" i="3"/>
  <c r="FE22" i="3" s="1"/>
  <c r="DI67" i="3"/>
  <c r="DJ68" i="3"/>
  <c r="DI68" i="3" s="1"/>
  <c r="CK47" i="3"/>
  <c r="ED47" i="3"/>
  <c r="H67" i="3"/>
  <c r="CB57" i="3"/>
  <c r="EA57" i="3" s="1"/>
  <c r="FZ57" i="3" s="1"/>
  <c r="BR65" i="3"/>
  <c r="AL74" i="3"/>
  <c r="GC73" i="3"/>
  <c r="CK57" i="3"/>
  <c r="ED57" i="3"/>
  <c r="EE59" i="3"/>
  <c r="GM61" i="3"/>
  <c r="FH67" i="3"/>
  <c r="FI68" i="3"/>
  <c r="FI69" i="3" s="1"/>
  <c r="CY64" i="3"/>
  <c r="CW62" i="3"/>
  <c r="FB68" i="3"/>
  <c r="ED45" i="3"/>
  <c r="CK45" i="3"/>
  <c r="GE12" i="3"/>
  <c r="GK12" i="3" s="1"/>
  <c r="EL12" i="3"/>
  <c r="EE38" i="3"/>
  <c r="AO22" i="3"/>
  <c r="AC30" i="3"/>
  <c r="CB24" i="3"/>
  <c r="AL24" i="3"/>
  <c r="EY75" i="3"/>
  <c r="EY64" i="3"/>
  <c r="EE25" i="3"/>
  <c r="CF26" i="3"/>
  <c r="CH28" i="3"/>
  <c r="EG22" i="3"/>
  <c r="AO64" i="3"/>
  <c r="AM44" i="3"/>
  <c r="K62" i="3"/>
  <c r="DT67" i="3"/>
  <c r="CS68" i="3"/>
  <c r="CM36" i="3"/>
  <c r="EF36" i="3"/>
  <c r="AV70" i="3"/>
  <c r="AU69" i="3"/>
  <c r="CK46" i="3"/>
  <c r="ED46" i="3"/>
  <c r="DD70" i="3"/>
  <c r="DC69" i="3"/>
  <c r="DC70" i="3" s="1"/>
  <c r="ED53" i="3"/>
  <c r="CK53" i="3"/>
  <c r="AM54" i="3"/>
  <c r="CD58" i="3"/>
  <c r="AN58" i="3"/>
  <c r="GA47" i="3"/>
  <c r="CL56" i="3"/>
  <c r="EE56" i="3"/>
  <c r="AC54" i="3"/>
  <c r="BV26" i="3"/>
  <c r="CH9" i="3"/>
  <c r="EG9" i="3" s="1"/>
  <c r="GF9" i="3" s="1"/>
  <c r="CN25" i="3"/>
  <c r="CO26" i="3"/>
  <c r="AC29" i="3"/>
  <c r="CB23" i="3"/>
  <c r="AL23" i="3"/>
  <c r="CE11" i="3"/>
  <c r="CE29" i="3" s="1"/>
  <c r="CL11" i="3"/>
  <c r="EE11" i="3"/>
  <c r="GD13" i="3"/>
  <c r="EK13" i="3"/>
  <c r="ED13" i="3"/>
  <c r="GD35" i="3"/>
  <c r="ED22" i="3"/>
  <c r="EV62" i="3"/>
  <c r="FO21" i="3"/>
  <c r="EM21" i="3"/>
  <c r="O69" i="3"/>
  <c r="N67" i="3"/>
  <c r="O68" i="3"/>
  <c r="D69" i="3"/>
  <c r="AC41" i="3"/>
  <c r="AL41" i="3" s="1"/>
  <c r="EE43" i="3"/>
  <c r="CA41" i="3"/>
  <c r="AC43" i="3"/>
  <c r="DW67" i="3"/>
  <c r="GE57" i="3"/>
  <c r="BE69" i="3"/>
  <c r="CK61" i="3"/>
  <c r="ED61" i="3"/>
  <c r="ET70" i="3"/>
  <c r="GD66" i="3"/>
  <c r="GF72" i="3"/>
  <c r="GF71" i="3" s="1"/>
  <c r="EG71" i="3"/>
  <c r="CH30" i="3"/>
  <c r="EG24" i="3"/>
  <c r="EF9" i="3"/>
  <c r="ED9" i="3" s="1"/>
  <c r="CM9" i="3"/>
  <c r="BQ27" i="3"/>
  <c r="BZ27" i="3" s="1"/>
  <c r="BZ21" i="3"/>
  <c r="FX30" i="3"/>
  <c r="Y68" i="3"/>
  <c r="Y69" i="3" s="1"/>
  <c r="Y70" i="3" s="1"/>
  <c r="GD9" i="3"/>
  <c r="AC27" i="3"/>
  <c r="CB21" i="3"/>
  <c r="AS69" i="3"/>
  <c r="BT67" i="3"/>
  <c r="AR67" i="3"/>
  <c r="AS68" i="3"/>
  <c r="AM30" i="3"/>
  <c r="CE35" i="3"/>
  <c r="M64" i="3"/>
  <c r="M67" i="3"/>
  <c r="AE67" i="3" s="1"/>
  <c r="BJ67" i="3"/>
  <c r="BK68" i="3"/>
  <c r="GE38" i="3"/>
  <c r="GK38" i="3" s="1"/>
  <c r="EL38" i="3"/>
  <c r="AI75" i="3"/>
  <c r="AI64" i="3"/>
  <c r="CH62" i="3"/>
  <c r="BY53" i="3"/>
  <c r="CE55" i="3"/>
  <c r="AD57" i="3"/>
  <c r="BQ38" i="3"/>
  <c r="BZ38" i="3" s="1"/>
  <c r="EA61" i="3"/>
  <c r="FZ61" i="3" s="1"/>
  <c r="AD43" i="3"/>
  <c r="EA44" i="3"/>
  <c r="EC56" i="3"/>
  <c r="GB56" i="3" s="1"/>
  <c r="EI29" i="3"/>
  <c r="GH23" i="3"/>
  <c r="GH29" i="3" s="1"/>
  <c r="AU75" i="3"/>
  <c r="AU64" i="3"/>
  <c r="BV62" i="3"/>
  <c r="CH42" i="3"/>
  <c r="EG41" i="3"/>
  <c r="S69" i="3"/>
  <c r="S70" i="3" s="1"/>
  <c r="S68" i="3"/>
  <c r="I70" i="3"/>
  <c r="AJ69" i="3"/>
  <c r="H69" i="3"/>
  <c r="GM46" i="3"/>
  <c r="CY65" i="3"/>
  <c r="DH65" i="3" s="1"/>
  <c r="EO65" i="3" s="1"/>
  <c r="CL45" i="3"/>
  <c r="EE45" i="3"/>
  <c r="EE44" i="3"/>
  <c r="CL44" i="3"/>
  <c r="EF35" i="3"/>
  <c r="FR64" i="3"/>
  <c r="CF42" i="3"/>
  <c r="EE41" i="3"/>
  <c r="BW67" i="3"/>
  <c r="E67" i="3"/>
  <c r="AF67" i="3" s="1"/>
  <c r="AG67" i="3"/>
  <c r="F68" i="3"/>
  <c r="F69" i="3" s="1"/>
  <c r="CC55" i="3"/>
  <c r="AM55" i="3"/>
  <c r="GE48" i="3"/>
  <c r="BP24" i="3"/>
  <c r="CI26" i="3"/>
  <c r="EH25" i="3"/>
  <c r="EE8" i="3"/>
  <c r="CL8" i="3"/>
  <c r="CK8" i="3" s="1"/>
  <c r="CE8" i="3"/>
  <c r="E75" i="3"/>
  <c r="E64" i="3"/>
  <c r="AF62" i="3"/>
  <c r="EF29" i="3"/>
  <c r="GE23" i="3"/>
  <c r="FG42" i="3"/>
  <c r="FP41" i="3"/>
  <c r="EE48" i="3"/>
  <c r="EF8" i="3"/>
  <c r="CM8" i="3"/>
  <c r="ED63" i="3"/>
  <c r="CK63" i="3"/>
  <c r="BY29" i="3"/>
  <c r="AC22" i="3"/>
  <c r="EA49" i="3"/>
  <c r="FZ49" i="3" s="1"/>
  <c r="FO61" i="3"/>
  <c r="FX61" i="3" s="1"/>
  <c r="CH27" i="3"/>
  <c r="EG21" i="3"/>
  <c r="W75" i="3"/>
  <c r="W64" i="3"/>
  <c r="EF39" i="3"/>
  <c r="CM39" i="3"/>
  <c r="DI75" i="3"/>
  <c r="DI64" i="3"/>
  <c r="ED37" i="3"/>
  <c r="CE15" i="3"/>
  <c r="EE15" i="3"/>
  <c r="CL15" i="3"/>
  <c r="CK15" i="3" s="1"/>
  <c r="G69" i="3"/>
  <c r="AH67" i="3"/>
  <c r="G68" i="3"/>
  <c r="ED23" i="3"/>
  <c r="CK23" i="3"/>
  <c r="Q68" i="3"/>
  <c r="T37" i="3"/>
  <c r="AD37" i="3"/>
  <c r="GM38" i="3"/>
  <c r="FJ68" i="3"/>
  <c r="FJ69" i="3" s="1"/>
  <c r="FJ70" i="3" s="1"/>
  <c r="GH41" i="3"/>
  <c r="GH42" i="3" s="1"/>
  <c r="EI42" i="3"/>
  <c r="FP46" i="3"/>
  <c r="EF43" i="3"/>
  <c r="EV28" i="3"/>
  <c r="EW22" i="3"/>
  <c r="EV22" i="3" s="1"/>
  <c r="BA67" i="3"/>
  <c r="BB68" i="3"/>
  <c r="BB69" i="3" s="1"/>
  <c r="GC51" i="3"/>
  <c r="GE54" i="3"/>
  <c r="EB56" i="3"/>
  <c r="AJ67" i="3"/>
  <c r="CI67" i="3" s="1"/>
  <c r="EH67" i="3" s="1"/>
  <c r="GG67" i="3" s="1"/>
  <c r="Q67" i="3"/>
  <c r="GB47" i="3"/>
  <c r="CK56" i="3"/>
  <c r="ED56" i="3"/>
  <c r="GM57" i="3"/>
  <c r="DF57" i="3"/>
  <c r="DO57" i="3" s="1"/>
  <c r="DX57" i="3" s="1"/>
  <c r="DP57" i="3"/>
  <c r="DY57" i="3" s="1"/>
  <c r="DF71" i="3"/>
  <c r="DO72" i="3"/>
  <c r="AL57" i="3"/>
  <c r="FN71" i="3"/>
  <c r="FW71" i="3" s="1"/>
  <c r="FW72" i="3"/>
  <c r="CE14" i="3"/>
  <c r="EE14" i="3"/>
  <c r="CL14" i="3"/>
  <c r="CK14" i="3" s="1"/>
  <c r="DG62" i="3"/>
  <c r="DF35" i="3"/>
  <c r="EZ69" i="3"/>
  <c r="EY67" i="3"/>
  <c r="EZ68" i="3"/>
  <c r="EY68" i="3" s="1"/>
  <c r="DU75" i="3"/>
  <c r="DU64" i="3"/>
  <c r="AL45" i="3"/>
  <c r="CI64" i="3"/>
  <c r="EH62" i="3"/>
  <c r="EE61" i="3"/>
  <c r="CL61" i="3"/>
  <c r="EE60" i="3"/>
  <c r="CM61" i="3"/>
  <c r="EF61" i="3"/>
  <c r="FE21" i="3"/>
  <c r="FF25" i="3"/>
  <c r="CE25" i="3"/>
  <c r="AF26" i="3"/>
  <c r="FN30" i="3"/>
  <c r="FW24" i="3"/>
  <c r="AN25" i="3"/>
  <c r="FF62" i="3"/>
  <c r="DV67" i="3"/>
  <c r="CT67" i="3"/>
  <c r="CU68" i="3"/>
  <c r="U62" i="3"/>
  <c r="T35" i="3"/>
  <c r="AD35" i="3"/>
  <c r="DT64" i="3"/>
  <c r="EQ69" i="3"/>
  <c r="FR67" i="3"/>
  <c r="EP67" i="3"/>
  <c r="FQ67" i="3" s="1"/>
  <c r="EQ68" i="3"/>
  <c r="C68" i="3"/>
  <c r="C26" i="3"/>
  <c r="AD25" i="3"/>
  <c r="B25" i="3"/>
  <c r="ED36" i="3"/>
  <c r="U42" i="3"/>
  <c r="T41" i="3"/>
  <c r="T42" i="3" s="1"/>
  <c r="AM42" i="3"/>
  <c r="CA57" i="3"/>
  <c r="CD57" i="3"/>
  <c r="EE47" i="3"/>
  <c r="CL47" i="3"/>
  <c r="EE52" i="3"/>
  <c r="BG54" i="3"/>
  <c r="GM54" i="3" s="1"/>
  <c r="BQ54" i="3"/>
  <c r="EL59" i="3"/>
  <c r="GE59" i="3"/>
  <c r="GK59" i="3" s="1"/>
  <c r="FZ47" i="3"/>
  <c r="BG48" i="3"/>
  <c r="BQ48" i="3"/>
  <c r="AM56" i="3"/>
  <c r="AC58" i="3"/>
  <c r="GM59" i="3"/>
  <c r="BP74" i="3"/>
  <c r="GC72" i="3"/>
  <c r="ED71" i="3"/>
  <c r="DR26" i="3"/>
  <c r="CH63" i="3"/>
  <c r="EG63" i="3" s="1"/>
  <c r="GF63" i="3" s="1"/>
  <c r="DO21" i="3"/>
  <c r="FY11" i="3"/>
  <c r="FE44" i="3"/>
  <c r="GM44" i="3" s="1"/>
  <c r="FO44" i="3"/>
  <c r="AL29" i="3"/>
  <c r="GC24" i="3"/>
  <c r="EE63" i="3"/>
  <c r="CL63" i="3"/>
  <c r="EI25" i="3"/>
  <c r="CJ26" i="3"/>
  <c r="CK21" i="3"/>
  <c r="ED21" i="3"/>
  <c r="CG29" i="3"/>
  <c r="CM29" i="3" s="1"/>
  <c r="BH42" i="3"/>
  <c r="BG41" i="3"/>
  <c r="BQ41" i="3"/>
  <c r="EL13" i="3"/>
  <c r="GE13" i="3"/>
  <c r="GK13" i="3" s="1"/>
  <c r="BI62" i="3"/>
  <c r="BR35" i="3"/>
  <c r="EE40" i="3"/>
  <c r="CL40" i="3"/>
  <c r="BU64" i="3"/>
  <c r="EC55" i="3"/>
  <c r="GB55" i="3" s="1"/>
  <c r="DZ55" i="3"/>
  <c r="P68" i="3"/>
  <c r="P69" i="3" s="1"/>
  <c r="P70" i="3" s="1"/>
  <c r="FS64" i="3"/>
  <c r="CA42" i="3"/>
  <c r="AL52" i="3"/>
  <c r="DL67" i="3"/>
  <c r="CD53" i="3"/>
  <c r="FG26" i="3"/>
  <c r="DO24" i="3"/>
  <c r="FW30" i="3"/>
  <c r="EL15" i="3"/>
  <c r="GE15" i="3"/>
  <c r="GK15" i="3" s="1"/>
  <c r="BZ8" i="3"/>
  <c r="BY8" i="3" s="1"/>
  <c r="GE40" i="3"/>
  <c r="GC49" i="3"/>
  <c r="GI49" i="3" s="1"/>
  <c r="EJ49" i="3"/>
  <c r="AL30" i="3"/>
  <c r="FN35" i="3"/>
  <c r="H64" i="3"/>
  <c r="AL55" i="3"/>
  <c r="EC61" i="3"/>
  <c r="GB61" i="3" s="1"/>
  <c r="BP73" i="3"/>
  <c r="BY73" i="3" s="1"/>
  <c r="FO36" i="3"/>
  <c r="FX36" i="3" s="1"/>
  <c r="DP37" i="3"/>
  <c r="DY37" i="3" s="1"/>
  <c r="EC48" i="3"/>
  <c r="DP49" i="3"/>
  <c r="DY49" i="3" s="1"/>
  <c r="DW68" i="3"/>
  <c r="FF42" i="3"/>
  <c r="FE41" i="3"/>
  <c r="FE42" i="3" s="1"/>
  <c r="FE56" i="3"/>
  <c r="FN56" i="3" s="1"/>
  <c r="FO56" i="3"/>
  <c r="FX56" i="3" s="1"/>
  <c r="GK24" i="3"/>
  <c r="GE30" i="3"/>
  <c r="GK30" i="3" s="1"/>
  <c r="EB49" i="3"/>
  <c r="GA49" i="3" s="1"/>
  <c r="CC8" i="3"/>
  <c r="AC8" i="3"/>
  <c r="FQ26" i="3"/>
  <c r="DO8" i="3"/>
  <c r="DY8" i="3"/>
  <c r="DX8" i="3" s="1"/>
  <c r="EW25" i="3"/>
  <c r="EV21" i="3"/>
  <c r="GM21" i="3" s="1"/>
  <c r="CD29" i="3"/>
  <c r="EC23" i="3"/>
  <c r="CY25" i="3"/>
  <c r="CW23" i="3"/>
  <c r="DQ23" i="3"/>
  <c r="AN42" i="3"/>
  <c r="BR29" i="3"/>
  <c r="CA29" i="3" s="1"/>
  <c r="CA23" i="3"/>
  <c r="AR75" i="3"/>
  <c r="BS62" i="3"/>
  <c r="AR64" i="3"/>
  <c r="EL16" i="3"/>
  <c r="GE16" i="3"/>
  <c r="GK16" i="3" s="1"/>
  <c r="FH75" i="3"/>
  <c r="FH64" i="3"/>
  <c r="FW11" i="3"/>
  <c r="CD37" i="3"/>
  <c r="EC37" i="3" s="1"/>
  <c r="GB37" i="3" s="1"/>
  <c r="CA37" i="3"/>
  <c r="EW64" i="3"/>
  <c r="CK44" i="3"/>
  <c r="ED44" i="3"/>
  <c r="AX28" i="3"/>
  <c r="AY22" i="3"/>
  <c r="C69" i="3"/>
  <c r="B67" i="3"/>
  <c r="CN75" i="3"/>
  <c r="CN64" i="3"/>
  <c r="BG62" i="3"/>
  <c r="BG36" i="3"/>
  <c r="GM36" i="3" s="1"/>
  <c r="BQ36" i="3"/>
  <c r="CK40" i="3"/>
  <c r="ED40" i="3"/>
  <c r="DF40" i="3"/>
  <c r="DH42" i="3"/>
  <c r="DQ40" i="3"/>
  <c r="EB45" i="3"/>
  <c r="GA45" i="3" s="1"/>
  <c r="DS64" i="3"/>
  <c r="ED54" i="3"/>
  <c r="EF55" i="3"/>
  <c r="CM55" i="3"/>
  <c r="DF28" i="3"/>
  <c r="DG22" i="3"/>
  <c r="DF42" i="3"/>
  <c r="DO41" i="3"/>
  <c r="R70" i="3"/>
  <c r="CL53" i="3"/>
  <c r="EE53" i="3"/>
  <c r="EE58" i="3"/>
  <c r="CL58" i="3"/>
  <c r="ED59" i="3"/>
  <c r="GC66" i="3"/>
  <c r="GC74" i="3"/>
  <c r="AY65" i="3"/>
  <c r="AO65" i="3"/>
  <c r="CX64" i="3"/>
  <c r="BS42" i="3"/>
  <c r="ED48" i="3"/>
  <c r="EL49" i="3"/>
  <c r="GE49" i="3"/>
  <c r="GK49" i="3" s="1"/>
  <c r="EL51" i="3"/>
  <c r="GE51" i="3"/>
  <c r="GK51" i="3" s="1"/>
  <c r="ED58" i="3"/>
  <c r="EE39" i="3"/>
  <c r="GM8" i="3"/>
  <c r="CH25" i="3"/>
  <c r="AI26" i="3"/>
  <c r="EG29" i="3"/>
  <c r="GF23" i="3"/>
  <c r="GF29" i="3" s="1"/>
  <c r="ES75" i="3"/>
  <c r="ES64" i="3"/>
  <c r="FT62" i="3"/>
  <c r="EF25" i="3"/>
  <c r="CG26" i="3"/>
  <c r="T39" i="3"/>
  <c r="AD39" i="3"/>
  <c r="CE16" i="3"/>
  <c r="EE16" i="3"/>
  <c r="CL16" i="3"/>
  <c r="CK16" i="3" s="1"/>
  <c r="L67" i="3"/>
  <c r="L64" i="3"/>
  <c r="GD21" i="3"/>
  <c r="EK21" i="3"/>
  <c r="CD43" i="3"/>
  <c r="DB68" i="3"/>
  <c r="DB69" i="3" s="1"/>
  <c r="DB70" i="3" s="1"/>
  <c r="BV67" i="3"/>
  <c r="AG64" i="3"/>
  <c r="CF62" i="3"/>
  <c r="BL68" i="3"/>
  <c r="BL69" i="3" s="1"/>
  <c r="BL70" i="3" s="1"/>
  <c r="FL69" i="3"/>
  <c r="CL51" i="3"/>
  <c r="EE51" i="3"/>
  <c r="GE52" i="3"/>
  <c r="GK52" i="3" s="1"/>
  <c r="EL52" i="3"/>
  <c r="CC59" i="3"/>
  <c r="EB58" i="3"/>
  <c r="GA58" i="3" s="1"/>
  <c r="CB59" i="3"/>
  <c r="BH66" i="3"/>
  <c r="AX66" i="3"/>
  <c r="BQ24" i="3"/>
  <c r="AY64" i="3"/>
  <c r="AY67" i="3"/>
  <c r="CM14" i="3"/>
  <c r="EF14" i="3"/>
  <c r="EB10" i="3"/>
  <c r="EA10" i="3" s="1"/>
  <c r="CB10" i="3"/>
  <c r="DP27" i="3"/>
  <c r="DY27" i="3" s="1"/>
  <c r="DY21" i="3"/>
  <c r="CQ75" i="3"/>
  <c r="CQ64" i="3"/>
  <c r="DR62" i="3"/>
  <c r="EB9" i="3"/>
  <c r="EA9" i="3" s="1"/>
  <c r="CB9" i="3"/>
  <c r="AL27" i="3"/>
  <c r="BG22" i="3"/>
  <c r="BH25" i="3"/>
  <c r="FG62" i="3"/>
  <c r="FP62" i="3" s="1"/>
  <c r="FP64" i="3" s="1"/>
  <c r="FP35" i="3"/>
  <c r="FY35" i="3" s="1"/>
  <c r="CM63" i="3"/>
  <c r="EF63" i="3"/>
  <c r="EN22" i="3"/>
  <c r="GM35" i="3"/>
  <c r="BC68" i="3"/>
  <c r="BC69" i="3" s="1"/>
  <c r="BC70" i="3" s="1"/>
  <c r="EF47" i="3"/>
  <c r="CM47" i="3"/>
  <c r="CC27" i="3"/>
  <c r="CL27" i="3" s="1"/>
  <c r="EB21" i="3"/>
  <c r="AZ67" i="3"/>
  <c r="AZ64" i="3"/>
  <c r="EF37" i="3"/>
  <c r="CM37" i="3"/>
  <c r="AM40" i="3"/>
  <c r="AE62" i="3"/>
  <c r="BU67" i="3"/>
  <c r="AT68" i="3"/>
  <c r="BU68" i="3" s="1"/>
  <c r="GM41" i="3"/>
  <c r="EU69" i="3"/>
  <c r="FV67" i="3"/>
  <c r="EU68" i="3"/>
  <c r="DQ62" i="3"/>
  <c r="DQ64" i="3" s="1"/>
  <c r="ED52" i="3"/>
  <c r="GC65" i="3"/>
  <c r="DM69" i="3"/>
  <c r="ED50" i="3"/>
  <c r="AK64" i="3"/>
  <c r="CJ62" i="3"/>
  <c r="ES67" i="3"/>
  <c r="FT67" i="3" s="1"/>
  <c r="BG50" i="3"/>
  <c r="BP50" i="3" s="1"/>
  <c r="BQ50" i="3"/>
  <c r="CD54" i="3"/>
  <c r="AN54" i="3"/>
  <c r="GE58" i="3"/>
  <c r="CC60" i="3"/>
  <c r="EB60" i="3" s="1"/>
  <c r="GA60" i="3" s="1"/>
  <c r="EL60" i="3"/>
  <c r="GE60" i="3"/>
  <c r="GK60" i="3" s="1"/>
  <c r="BR66" i="3"/>
  <c r="CB73" i="3"/>
  <c r="AL73" i="3"/>
  <c r="BP27" i="3"/>
  <c r="BY27" i="3" s="1"/>
  <c r="BY21" i="3"/>
  <c r="DP24" i="3"/>
  <c r="CL9" i="3"/>
  <c r="CK9" i="3" s="1"/>
  <c r="CE10" i="3"/>
  <c r="CL10" i="3"/>
  <c r="CK10" i="3" s="1"/>
  <c r="CF28" i="3"/>
  <c r="EE10" i="3"/>
  <c r="DH26" i="3"/>
  <c r="ED39" i="3"/>
  <c r="DX41" i="3"/>
  <c r="DR42" i="3"/>
  <c r="BY23" i="3"/>
  <c r="AD22" i="3"/>
  <c r="FW35" i="3"/>
  <c r="EM75" i="3"/>
  <c r="EM64" i="3"/>
  <c r="GD57" i="3"/>
  <c r="BP35" i="3"/>
  <c r="BY35" i="3" s="1"/>
  <c r="DP53" i="3"/>
  <c r="FP39" i="3"/>
  <c r="AC38" i="3"/>
  <c r="GE56" i="3"/>
  <c r="GK56" i="3" s="1"/>
  <c r="EL56" i="3"/>
  <c r="DP35" i="3"/>
  <c r="DY35" i="3" s="1"/>
  <c r="AJ68" i="3"/>
  <c r="GM56" i="3"/>
  <c r="ED60" i="3"/>
  <c r="CK60" i="3"/>
  <c r="AL68" i="2"/>
  <c r="AV84" i="2"/>
  <c r="BY63" i="2"/>
  <c r="CB63" i="2"/>
  <c r="DM84" i="2"/>
  <c r="DL83" i="2"/>
  <c r="DL84" i="2" s="1"/>
  <c r="I84" i="2"/>
  <c r="EC56" i="2"/>
  <c r="GB56" i="2" s="1"/>
  <c r="CM56" i="2"/>
  <c r="AS84" i="2"/>
  <c r="AC76" i="2"/>
  <c r="EC19" i="2"/>
  <c r="EL19" i="2" s="1"/>
  <c r="CM19" i="2"/>
  <c r="CB61" i="2"/>
  <c r="EA61" i="2" s="1"/>
  <c r="FZ61" i="2" s="1"/>
  <c r="AL61" i="2"/>
  <c r="GM73" i="2"/>
  <c r="AM33" i="2"/>
  <c r="DR11" i="2"/>
  <c r="DY11" i="2"/>
  <c r="DX11" i="2" s="1"/>
  <c r="CE19" i="2"/>
  <c r="CL19" i="2"/>
  <c r="EE19" i="2"/>
  <c r="T30" i="2"/>
  <c r="AD30" i="2"/>
  <c r="EH37" i="2"/>
  <c r="GG28" i="2"/>
  <c r="GG37" i="2" s="1"/>
  <c r="ED49" i="2"/>
  <c r="GM21" i="2"/>
  <c r="T34" i="2"/>
  <c r="AD34" i="2"/>
  <c r="EL50" i="2"/>
  <c r="GE50" i="2"/>
  <c r="GK50" i="2" s="1"/>
  <c r="CM63" i="2"/>
  <c r="EF63" i="2"/>
  <c r="BQ30" i="2"/>
  <c r="AO30" i="2"/>
  <c r="BP30" i="2" s="1"/>
  <c r="EC22" i="2"/>
  <c r="CD21" i="2"/>
  <c r="CD14" i="2" s="1"/>
  <c r="CD77" i="2" s="1"/>
  <c r="DV42" i="2"/>
  <c r="CT42" i="2"/>
  <c r="DU42" i="2" s="1"/>
  <c r="EL29" i="2"/>
  <c r="GE29" i="2"/>
  <c r="GK29" i="2" s="1"/>
  <c r="AF21" i="2"/>
  <c r="AG14" i="2"/>
  <c r="AG39" i="2"/>
  <c r="DR76" i="2"/>
  <c r="GD41" i="2"/>
  <c r="GJ41" i="2" s="1"/>
  <c r="EK41" i="2"/>
  <c r="CF76" i="2"/>
  <c r="CL47" i="2"/>
  <c r="EE47" i="2"/>
  <c r="CR84" i="2"/>
  <c r="DS83" i="2"/>
  <c r="CQ83" i="2"/>
  <c r="BV81" i="2"/>
  <c r="ED18" i="2"/>
  <c r="GD18" i="2"/>
  <c r="BQ37" i="2"/>
  <c r="BZ37" i="2" s="1"/>
  <c r="BZ28" i="2"/>
  <c r="CE15" i="2"/>
  <c r="CE37" i="2" s="1"/>
  <c r="CL15" i="2"/>
  <c r="CK15" i="2" s="1"/>
  <c r="EE15" i="2"/>
  <c r="FQ76" i="2"/>
  <c r="GD55" i="2"/>
  <c r="GE56" i="2"/>
  <c r="GK56" i="2" s="1"/>
  <c r="EL56" i="2"/>
  <c r="CD59" i="2"/>
  <c r="AN59" i="2"/>
  <c r="ED72" i="2"/>
  <c r="CK61" i="2"/>
  <c r="ED61" i="2"/>
  <c r="ED48" i="2"/>
  <c r="FF77" i="2"/>
  <c r="FE77" i="2" s="1"/>
  <c r="FE14" i="2"/>
  <c r="FF12" i="2"/>
  <c r="CE32" i="2"/>
  <c r="AF39" i="2"/>
  <c r="CS84" i="2"/>
  <c r="BG38" i="2"/>
  <c r="BH29" i="2"/>
  <c r="DA84" i="2"/>
  <c r="CG76" i="2"/>
  <c r="EF47" i="2"/>
  <c r="DF63" i="2"/>
  <c r="GM63" i="2" s="1"/>
  <c r="DP63" i="2"/>
  <c r="DY63" i="2" s="1"/>
  <c r="GM65" i="2"/>
  <c r="ED80" i="2"/>
  <c r="AX33" i="2"/>
  <c r="AY32" i="2"/>
  <c r="AX32" i="2" s="1"/>
  <c r="DF33" i="2"/>
  <c r="DG32" i="2"/>
  <c r="DF32" i="2" s="1"/>
  <c r="CW34" i="2"/>
  <c r="DO34" i="2" s="1"/>
  <c r="DX34" i="2" s="1"/>
  <c r="DP34" i="2"/>
  <c r="DY34" i="2" s="1"/>
  <c r="BH78" i="2"/>
  <c r="CW76" i="2"/>
  <c r="CW54" i="2"/>
  <c r="CL8" i="2"/>
  <c r="EE8" i="2"/>
  <c r="CF11" i="2"/>
  <c r="CE8" i="2"/>
  <c r="EL22" i="2"/>
  <c r="GE22" i="2"/>
  <c r="EF21" i="2"/>
  <c r="B32" i="2"/>
  <c r="FV83" i="2"/>
  <c r="FV84" i="2" s="1"/>
  <c r="EU84" i="2"/>
  <c r="ED74" i="2"/>
  <c r="CK74" i="2"/>
  <c r="DO18" i="2"/>
  <c r="DY18" i="2"/>
  <c r="DX18" i="2" s="1"/>
  <c r="CB21" i="2"/>
  <c r="CC14" i="2"/>
  <c r="FO30" i="2"/>
  <c r="EM30" i="2"/>
  <c r="FN30" i="2" s="1"/>
  <c r="EB48" i="2"/>
  <c r="GA48" i="2" s="1"/>
  <c r="EE37" i="2"/>
  <c r="GD28" i="2"/>
  <c r="EY89" i="2"/>
  <c r="EY78" i="2"/>
  <c r="GM62" i="2"/>
  <c r="DZ11" i="2"/>
  <c r="DT12" i="2"/>
  <c r="B13" i="2"/>
  <c r="DO11" i="2"/>
  <c r="FN11" i="2"/>
  <c r="GF22" i="2"/>
  <c r="GF21" i="2" s="1"/>
  <c r="EG21" i="2"/>
  <c r="EF8" i="2"/>
  <c r="CG11" i="2"/>
  <c r="CM8" i="2"/>
  <c r="CG10" i="2"/>
  <c r="CM10" i="2" s="1"/>
  <c r="CO35" i="2"/>
  <c r="CN28" i="2"/>
  <c r="DP28" i="2"/>
  <c r="EB19" i="2"/>
  <c r="CB19" i="2"/>
  <c r="BV35" i="2"/>
  <c r="BV36" i="2" s="1"/>
  <c r="CY35" i="2"/>
  <c r="CW31" i="2"/>
  <c r="DQ31" i="2"/>
  <c r="BQ34" i="2"/>
  <c r="BZ34" i="2" s="1"/>
  <c r="AO34" i="2"/>
  <c r="BP34" i="2" s="1"/>
  <c r="BY34" i="2" s="1"/>
  <c r="AR42" i="2"/>
  <c r="BS42" i="2" s="1"/>
  <c r="BY42" i="2" s="1"/>
  <c r="BT42" i="2"/>
  <c r="BZ42" i="2" s="1"/>
  <c r="EV33" i="2"/>
  <c r="EW32" i="2"/>
  <c r="EV32" i="2" s="1"/>
  <c r="AQ14" i="2"/>
  <c r="AO21" i="2"/>
  <c r="CE40" i="2"/>
  <c r="ED31" i="2"/>
  <c r="CN32" i="2"/>
  <c r="BQ77" i="2"/>
  <c r="BP77" i="2" s="1"/>
  <c r="BP14" i="2"/>
  <c r="BQ12" i="2"/>
  <c r="EH38" i="2"/>
  <c r="GG29" i="2"/>
  <c r="GG38" i="2" s="1"/>
  <c r="EK51" i="2"/>
  <c r="GD51" i="2"/>
  <c r="GJ51" i="2" s="1"/>
  <c r="AC55" i="2"/>
  <c r="GM55" i="2"/>
  <c r="DF38" i="2"/>
  <c r="DG29" i="2"/>
  <c r="DF29" i="2" s="1"/>
  <c r="K38" i="2"/>
  <c r="L29" i="2"/>
  <c r="T38" i="2"/>
  <c r="U29" i="2"/>
  <c r="T29" i="2" s="1"/>
  <c r="FH89" i="2"/>
  <c r="FH78" i="2"/>
  <c r="EI76" i="2"/>
  <c r="EI78" i="2" s="1"/>
  <c r="GH47" i="2"/>
  <c r="AC58" i="2"/>
  <c r="CG54" i="2"/>
  <c r="CM54" i="2" s="1"/>
  <c r="EF53" i="2"/>
  <c r="CM53" i="2"/>
  <c r="FP54" i="2"/>
  <c r="FY54" i="2" s="1"/>
  <c r="FY53" i="2"/>
  <c r="DO57" i="2"/>
  <c r="DX57" i="2" s="1"/>
  <c r="ED62" i="2"/>
  <c r="CB56" i="2"/>
  <c r="EA56" i="2" s="1"/>
  <c r="FZ56" i="2" s="1"/>
  <c r="FG54" i="2"/>
  <c r="FE53" i="2"/>
  <c r="FE54" i="2" s="1"/>
  <c r="FG76" i="2"/>
  <c r="CD62" i="2"/>
  <c r="AN62" i="2"/>
  <c r="EL67" i="2"/>
  <c r="GE67" i="2"/>
  <c r="GK67" i="2" s="1"/>
  <c r="T71" i="2"/>
  <c r="AC71" i="2" s="1"/>
  <c r="AD71" i="2"/>
  <c r="DF67" i="2"/>
  <c r="GM67" i="2" s="1"/>
  <c r="DP67" i="2"/>
  <c r="DY67" i="2" s="1"/>
  <c r="CK65" i="2"/>
  <c r="ED65" i="2"/>
  <c r="GE64" i="2"/>
  <c r="GD80" i="2"/>
  <c r="AL80" i="2"/>
  <c r="AO86" i="2"/>
  <c r="T85" i="2"/>
  <c r="EH11" i="2"/>
  <c r="EH12" i="2" s="1"/>
  <c r="EH13" i="2" s="1"/>
  <c r="GG8" i="2"/>
  <c r="FY11" i="2"/>
  <c r="FS12" i="2"/>
  <c r="EF16" i="2"/>
  <c r="CM16" i="2"/>
  <c r="BW42" i="2"/>
  <c r="GE48" i="2"/>
  <c r="FQ21" i="2"/>
  <c r="FQ39" i="2" s="1"/>
  <c r="FR14" i="2"/>
  <c r="EG38" i="2"/>
  <c r="GF29" i="2"/>
  <c r="GF38" i="2" s="1"/>
  <c r="CG40" i="2"/>
  <c r="GD48" i="2"/>
  <c r="BX82" i="2"/>
  <c r="CJ82" i="2" s="1"/>
  <c r="EI82" i="2" s="1"/>
  <c r="GH82" i="2" s="1"/>
  <c r="BS81" i="2"/>
  <c r="CZ89" i="2"/>
  <c r="CZ78" i="2"/>
  <c r="EF49" i="2"/>
  <c r="CM49" i="2"/>
  <c r="DP76" i="2"/>
  <c r="DY76" i="2" s="1"/>
  <c r="FP76" i="2"/>
  <c r="FP78" i="2" s="1"/>
  <c r="BD83" i="2"/>
  <c r="BD84" i="2" s="1"/>
  <c r="BE84" i="2"/>
  <c r="AM64" i="2"/>
  <c r="GE52" i="2"/>
  <c r="GK52" i="2" s="1"/>
  <c r="EL52" i="2"/>
  <c r="DF53" i="2"/>
  <c r="DF54" i="2" s="1"/>
  <c r="GM54" i="2" s="1"/>
  <c r="DG54" i="2"/>
  <c r="DP53" i="2"/>
  <c r="FC84" i="2"/>
  <c r="FB83" i="2"/>
  <c r="FB84" i="2" s="1"/>
  <c r="ED63" i="2"/>
  <c r="CK63" i="2"/>
  <c r="GC64" i="2"/>
  <c r="GE70" i="2"/>
  <c r="GK70" i="2" s="1"/>
  <c r="EL70" i="2"/>
  <c r="GM71" i="2"/>
  <c r="FE69" i="2"/>
  <c r="GM69" i="2" s="1"/>
  <c r="FO69" i="2"/>
  <c r="FX69" i="2" s="1"/>
  <c r="CC65" i="2"/>
  <c r="EB65" i="2" s="1"/>
  <c r="GA65" i="2" s="1"/>
  <c r="AM65" i="2"/>
  <c r="CL74" i="2"/>
  <c r="DQ79" i="2"/>
  <c r="DZ79" i="2" s="1"/>
  <c r="CD80" i="2"/>
  <c r="EB10" i="2"/>
  <c r="K12" i="2"/>
  <c r="K13" i="2" s="1"/>
  <c r="AG12" i="2"/>
  <c r="AF11" i="2"/>
  <c r="FE28" i="2"/>
  <c r="CA19" i="2"/>
  <c r="BY19" i="2" s="1"/>
  <c r="FN10" i="2"/>
  <c r="FW10" i="2" s="1"/>
  <c r="DH35" i="2"/>
  <c r="DF31" i="2"/>
  <c r="BY21" i="2"/>
  <c r="BZ14" i="2"/>
  <c r="BY14" i="2" s="1"/>
  <c r="CM22" i="2"/>
  <c r="GF8" i="2"/>
  <c r="GC33" i="2"/>
  <c r="DU35" i="2"/>
  <c r="DU36" i="2" s="1"/>
  <c r="CT36" i="2"/>
  <c r="CD23" i="2"/>
  <c r="AN23" i="2"/>
  <c r="AE21" i="2"/>
  <c r="AC23" i="2"/>
  <c r="CE22" i="2"/>
  <c r="CF21" i="2"/>
  <c r="CL22" i="2"/>
  <c r="CK22" i="2" s="1"/>
  <c r="EE22" i="2"/>
  <c r="AG82" i="2"/>
  <c r="E82" i="2"/>
  <c r="AF82" i="2" s="1"/>
  <c r="ES42" i="2"/>
  <c r="FT42" i="2" s="1"/>
  <c r="FU42" i="2"/>
  <c r="EF35" i="2"/>
  <c r="EV21" i="2"/>
  <c r="BS38" i="2"/>
  <c r="O84" i="2"/>
  <c r="N83" i="2"/>
  <c r="DH76" i="2"/>
  <c r="DQ47" i="2"/>
  <c r="CK56" i="2"/>
  <c r="ED56" i="2"/>
  <c r="BB84" i="2"/>
  <c r="BA83" i="2"/>
  <c r="BA84" i="2" s="1"/>
  <c r="B89" i="2"/>
  <c r="B78" i="2"/>
  <c r="AF76" i="2"/>
  <c r="AM76" i="2"/>
  <c r="X83" i="2"/>
  <c r="W81" i="2"/>
  <c r="BT78" i="2"/>
  <c r="BS76" i="2"/>
  <c r="GD60" i="2"/>
  <c r="GJ60" i="2" s="1"/>
  <c r="EK60" i="2"/>
  <c r="EF57" i="2"/>
  <c r="CM57" i="2"/>
  <c r="AC60" i="2"/>
  <c r="GM60" i="2"/>
  <c r="CD79" i="2"/>
  <c r="ED88" i="2"/>
  <c r="EO12" i="2"/>
  <c r="EO13" i="2" s="1"/>
  <c r="EM11" i="2"/>
  <c r="BP37" i="2"/>
  <c r="BY28" i="2"/>
  <c r="CX29" i="2"/>
  <c r="CW29" i="2" s="1"/>
  <c r="BS11" i="2"/>
  <c r="BT12" i="2"/>
  <c r="AZ35" i="2"/>
  <c r="AX31" i="2"/>
  <c r="BP19" i="2"/>
  <c r="CB22" i="2"/>
  <c r="FW8" i="2"/>
  <c r="DG35" i="2"/>
  <c r="DF28" i="2"/>
  <c r="CD48" i="2"/>
  <c r="U77" i="2"/>
  <c r="T77" i="2" s="1"/>
  <c r="T14" i="2"/>
  <c r="U12" i="2"/>
  <c r="CF37" i="2"/>
  <c r="FS82" i="2"/>
  <c r="EK56" i="2"/>
  <c r="GD56" i="2"/>
  <c r="GJ56" i="2" s="1"/>
  <c r="FY76" i="2"/>
  <c r="ED55" i="2"/>
  <c r="AZ78" i="2"/>
  <c r="AZ81" i="2"/>
  <c r="GG53" i="2"/>
  <c r="GG54" i="2" s="1"/>
  <c r="EH54" i="2"/>
  <c r="CC62" i="2"/>
  <c r="EB62" i="2" s="1"/>
  <c r="GA62" i="2" s="1"/>
  <c r="CL54" i="2"/>
  <c r="J83" i="2"/>
  <c r="FT81" i="2"/>
  <c r="DZ54" i="2"/>
  <c r="AL64" i="2"/>
  <c r="GM61" i="2"/>
  <c r="AM68" i="2"/>
  <c r="EE67" i="2"/>
  <c r="EL71" i="2"/>
  <c r="GE71" i="2"/>
  <c r="GK71" i="2" s="1"/>
  <c r="EC75" i="2"/>
  <c r="GB75" i="2" s="1"/>
  <c r="AI89" i="2"/>
  <c r="AI78" i="2"/>
  <c r="CD73" i="2"/>
  <c r="DP57" i="2"/>
  <c r="DY57" i="2" s="1"/>
  <c r="GD69" i="2"/>
  <c r="CA13" i="2"/>
  <c r="EL69" i="2"/>
  <c r="GE69" i="2"/>
  <c r="GK69" i="2" s="1"/>
  <c r="EI11" i="2"/>
  <c r="EI12" i="2" s="1"/>
  <c r="EI13" i="2" s="1"/>
  <c r="GH8" i="2"/>
  <c r="GH11" i="2" s="1"/>
  <c r="GH12" i="2" s="1"/>
  <c r="GH13" i="2" s="1"/>
  <c r="AD77" i="2"/>
  <c r="AD78" i="2" s="1"/>
  <c r="EH39" i="2"/>
  <c r="GG30" i="2"/>
  <c r="GG39" i="2" s="1"/>
  <c r="BT36" i="2"/>
  <c r="EV76" i="2"/>
  <c r="DY56" i="2"/>
  <c r="CH54" i="2"/>
  <c r="EG53" i="2"/>
  <c r="DD84" i="2"/>
  <c r="DC83" i="2"/>
  <c r="DC84" i="2" s="1"/>
  <c r="EF65" i="2"/>
  <c r="CM65" i="2"/>
  <c r="CD68" i="2"/>
  <c r="AN68" i="2"/>
  <c r="M35" i="2"/>
  <c r="K31" i="2"/>
  <c r="AE31" i="2"/>
  <c r="FR82" i="2"/>
  <c r="EP82" i="2"/>
  <c r="CC20" i="2"/>
  <c r="AC20" i="2"/>
  <c r="AM20" i="2"/>
  <c r="AL20" i="2" s="1"/>
  <c r="CG42" i="2"/>
  <c r="AN42" i="2"/>
  <c r="EK74" i="2"/>
  <c r="GD74" i="2"/>
  <c r="GJ74" i="2" s="1"/>
  <c r="BG12" i="2"/>
  <c r="BG13" i="2" s="1"/>
  <c r="CO13" i="2"/>
  <c r="EE38" i="2"/>
  <c r="GD29" i="2"/>
  <c r="GD33" i="2"/>
  <c r="EW77" i="2"/>
  <c r="EV77" i="2" s="1"/>
  <c r="EV14" i="2"/>
  <c r="EW12" i="2"/>
  <c r="CV84" i="2"/>
  <c r="DW83" i="2"/>
  <c r="DW84" i="2" s="1"/>
  <c r="CW28" i="2"/>
  <c r="EB47" i="2"/>
  <c r="BP70" i="2"/>
  <c r="CB70" i="2" s="1"/>
  <c r="CA12" i="2"/>
  <c r="T28" i="2"/>
  <c r="AC28" i="2" s="1"/>
  <c r="BR12" i="2"/>
  <c r="BR13" i="2" s="1"/>
  <c r="EQ77" i="2"/>
  <c r="EQ84" i="2" s="1"/>
  <c r="EP14" i="2"/>
  <c r="EQ12" i="2"/>
  <c r="BU78" i="2"/>
  <c r="AF81" i="2"/>
  <c r="AX38" i="2"/>
  <c r="AY29" i="2"/>
  <c r="AH78" i="2"/>
  <c r="AN76" i="2"/>
  <c r="FJ83" i="2"/>
  <c r="FJ84" i="2" s="1"/>
  <c r="FJ82" i="2"/>
  <c r="FH82" i="2" s="1"/>
  <c r="FN53" i="2"/>
  <c r="FN54" i="2" s="1"/>
  <c r="FL84" i="2"/>
  <c r="FK83" i="2"/>
  <c r="FK84" i="2" s="1"/>
  <c r="FZ59" i="2"/>
  <c r="CD64" i="2"/>
  <c r="AN64" i="2"/>
  <c r="BG66" i="2"/>
  <c r="GM66" i="2" s="1"/>
  <c r="BQ66" i="2"/>
  <c r="BZ66" i="2" s="1"/>
  <c r="EB63" i="2"/>
  <c r="CL63" i="2"/>
  <c r="AL65" i="2"/>
  <c r="BG68" i="2"/>
  <c r="BP68" i="2" s="1"/>
  <c r="BY68" i="2" s="1"/>
  <c r="BQ68" i="2"/>
  <c r="BZ68" i="2" s="1"/>
  <c r="FE71" i="2"/>
  <c r="FN71" i="2" s="1"/>
  <c r="FW71" i="2" s="1"/>
  <c r="FO71" i="2"/>
  <c r="FX71" i="2" s="1"/>
  <c r="CY80" i="2"/>
  <c r="DH80" i="2" s="1"/>
  <c r="EO80" i="2" s="1"/>
  <c r="AC86" i="2"/>
  <c r="AY80" i="2"/>
  <c r="AO80" i="2"/>
  <c r="CB87" i="2"/>
  <c r="AL87" i="2"/>
  <c r="DY15" i="2"/>
  <c r="DX15" i="2" s="1"/>
  <c r="BT77" i="2"/>
  <c r="BS14" i="2"/>
  <c r="BV42" i="2"/>
  <c r="GE19" i="2"/>
  <c r="GK19" i="2" s="1"/>
  <c r="FQ35" i="2"/>
  <c r="EP36" i="2"/>
  <c r="GD20" i="2"/>
  <c r="BK77" i="2"/>
  <c r="BJ14" i="2"/>
  <c r="BJ36" i="2" s="1"/>
  <c r="BK12" i="2"/>
  <c r="GC41" i="2"/>
  <c r="GI41" i="2" s="1"/>
  <c r="EJ41" i="2"/>
  <c r="BM82" i="2"/>
  <c r="DS42" i="2"/>
  <c r="DY42" i="2" s="1"/>
  <c r="CQ42" i="2"/>
  <c r="DR42" i="2" s="1"/>
  <c r="DX42" i="2" s="1"/>
  <c r="CO77" i="2"/>
  <c r="CN14" i="2"/>
  <c r="BK83" i="2"/>
  <c r="ES89" i="2"/>
  <c r="ES78" i="2"/>
  <c r="ED57" i="2"/>
  <c r="ED51" i="2"/>
  <c r="CK51" i="2"/>
  <c r="GE59" i="2"/>
  <c r="EE50" i="2"/>
  <c r="CL50" i="2"/>
  <c r="CU84" i="2"/>
  <c r="DV83" i="2"/>
  <c r="DV84" i="2" s="1"/>
  <c r="CT83" i="2"/>
  <c r="GD64" i="2"/>
  <c r="GE66" i="2"/>
  <c r="GK66" i="2" s="1"/>
  <c r="EL66" i="2"/>
  <c r="CM70" i="2"/>
  <c r="DO67" i="2"/>
  <c r="DX67" i="2" s="1"/>
  <c r="AL69" i="2"/>
  <c r="CC69" i="2"/>
  <c r="AM69" i="2"/>
  <c r="GM72" i="2"/>
  <c r="AM11" i="2"/>
  <c r="AL8" i="2"/>
  <c r="GM9" i="2"/>
  <c r="FF29" i="2"/>
  <c r="FE29" i="2" s="1"/>
  <c r="EC17" i="2"/>
  <c r="EA17" i="2" s="1"/>
  <c r="DZ17" i="2"/>
  <c r="DX17" i="2" s="1"/>
  <c r="DO17" i="2"/>
  <c r="CG14" i="2"/>
  <c r="AD28" i="2"/>
  <c r="CF38" i="2"/>
  <c r="EF20" i="2"/>
  <c r="ED20" i="2" s="1"/>
  <c r="CM20" i="2"/>
  <c r="AL22" i="2"/>
  <c r="AM21" i="2"/>
  <c r="CP77" i="2"/>
  <c r="CP78" i="2" s="1"/>
  <c r="CP12" i="2"/>
  <c r="CP13" i="2" s="1"/>
  <c r="E36" i="2"/>
  <c r="AF35" i="2"/>
  <c r="FU82" i="2"/>
  <c r="ES82" i="2"/>
  <c r="FN20" i="2"/>
  <c r="FX20" i="2"/>
  <c r="FW20" i="2" s="1"/>
  <c r="CH39" i="2"/>
  <c r="EG30" i="2"/>
  <c r="BS39" i="2"/>
  <c r="AU89" i="2"/>
  <c r="AU78" i="2"/>
  <c r="CY81" i="2"/>
  <c r="CY78" i="2"/>
  <c r="CM55" i="2"/>
  <c r="DW82" i="2"/>
  <c r="EE57" i="2"/>
  <c r="M81" i="2"/>
  <c r="M78" i="2"/>
  <c r="EH76" i="2"/>
  <c r="GG47" i="2"/>
  <c r="GG76" i="2" s="1"/>
  <c r="FQ54" i="2"/>
  <c r="FW54" i="2" s="1"/>
  <c r="FW53" i="2"/>
  <c r="DR81" i="2"/>
  <c r="DB83" i="2"/>
  <c r="DB84" i="2" s="1"/>
  <c r="DB82" i="2"/>
  <c r="DT82" i="2" s="1"/>
  <c r="CE54" i="2"/>
  <c r="ED53" i="2"/>
  <c r="AN57" i="2"/>
  <c r="CL62" i="2"/>
  <c r="EE62" i="2"/>
  <c r="EE59" i="2"/>
  <c r="CC67" i="2"/>
  <c r="EB67" i="2" s="1"/>
  <c r="GA67" i="2" s="1"/>
  <c r="BZ67" i="2"/>
  <c r="EE66" i="2"/>
  <c r="ED73" i="2"/>
  <c r="DO75" i="2"/>
  <c r="DX75" i="2" s="1"/>
  <c r="AL75" i="2"/>
  <c r="GJ17" i="2"/>
  <c r="GI17" i="2" s="1"/>
  <c r="EB8" i="2"/>
  <c r="CC11" i="2"/>
  <c r="CB8" i="2"/>
  <c r="CC10" i="2"/>
  <c r="BZ11" i="2"/>
  <c r="BY8" i="2"/>
  <c r="FE33" i="2"/>
  <c r="FF32" i="2"/>
  <c r="FE32" i="2" s="1"/>
  <c r="BY9" i="2"/>
  <c r="EM28" i="2"/>
  <c r="FO28" i="2"/>
  <c r="V35" i="2"/>
  <c r="T31" i="2"/>
  <c r="AP32" i="2"/>
  <c r="BQ33" i="2"/>
  <c r="BZ33" i="2" s="1"/>
  <c r="AO33" i="2"/>
  <c r="EG40" i="2"/>
  <c r="GF31" i="2"/>
  <c r="GF40" i="2" s="1"/>
  <c r="DR21" i="2"/>
  <c r="DS14" i="2"/>
  <c r="DS12" i="2" s="1"/>
  <c r="DS39" i="2"/>
  <c r="GE23" i="2"/>
  <c r="GK23" i="2" s="1"/>
  <c r="DY20" i="2"/>
  <c r="DX20" i="2" s="1"/>
  <c r="FY21" i="2"/>
  <c r="FS14" i="2"/>
  <c r="GC28" i="2"/>
  <c r="FS81" i="2"/>
  <c r="EL51" i="2"/>
  <c r="GE51" i="2"/>
  <c r="GK51" i="2" s="1"/>
  <c r="FH81" i="2"/>
  <c r="GD49" i="2"/>
  <c r="CK52" i="2"/>
  <c r="ED52" i="2"/>
  <c r="T49" i="2"/>
  <c r="U76" i="2"/>
  <c r="BN83" i="2"/>
  <c r="BW83" i="2" s="1"/>
  <c r="BW84" i="2" s="1"/>
  <c r="CD54" i="2"/>
  <c r="EC53" i="2"/>
  <c r="AA83" i="2"/>
  <c r="BY53" i="2"/>
  <c r="BS54" i="2"/>
  <c r="BY54" i="2" s="1"/>
  <c r="AC57" i="2"/>
  <c r="CC66" i="2"/>
  <c r="EB66" i="2" s="1"/>
  <c r="GA66" i="2" s="1"/>
  <c r="AL66" i="2"/>
  <c r="EE73" i="2"/>
  <c r="CL73" i="2"/>
  <c r="GE72" i="2"/>
  <c r="AC73" i="2"/>
  <c r="AP79" i="2"/>
  <c r="T79" i="2"/>
  <c r="BQ57" i="2"/>
  <c r="GE62" i="2"/>
  <c r="DU89" i="2"/>
  <c r="DU78" i="2"/>
  <c r="CA77" i="2"/>
  <c r="EV28" i="2"/>
  <c r="AJ42" i="2"/>
  <c r="H42" i="2"/>
  <c r="AI42" i="2" s="1"/>
  <c r="CH42" i="2" s="1"/>
  <c r="EG42" i="2" s="1"/>
  <c r="GF42" i="2" s="1"/>
  <c r="FN22" i="2"/>
  <c r="FO21" i="2"/>
  <c r="CJ36" i="2"/>
  <c r="EI35" i="2"/>
  <c r="AG83" i="2"/>
  <c r="F84" i="2"/>
  <c r="E83" i="2"/>
  <c r="G84" i="2"/>
  <c r="AH83" i="2"/>
  <c r="DX85" i="2"/>
  <c r="EB18" i="2"/>
  <c r="EA18" i="2" s="1"/>
  <c r="CB18" i="2"/>
  <c r="AQ35" i="2"/>
  <c r="AO31" i="2"/>
  <c r="BR31" i="2"/>
  <c r="EP42" i="2"/>
  <c r="FQ42" i="2" s="1"/>
  <c r="FW42" i="2" s="1"/>
  <c r="FR42" i="2"/>
  <c r="FX42" i="2" s="1"/>
  <c r="O77" i="2"/>
  <c r="N14" i="2"/>
  <c r="N36" i="2" s="1"/>
  <c r="O12" i="2"/>
  <c r="DR39" i="2"/>
  <c r="DS36" i="2"/>
  <c r="EF40" i="2"/>
  <c r="GE31" i="2"/>
  <c r="CK50" i="2"/>
  <c r="ED50" i="2"/>
  <c r="CD60" i="2"/>
  <c r="EC60" i="2" s="1"/>
  <c r="GB60" i="2" s="1"/>
  <c r="AN60" i="2"/>
  <c r="ED67" i="2"/>
  <c r="EX79" i="2"/>
  <c r="FG79" i="2" s="1"/>
  <c r="EO81" i="2"/>
  <c r="EF10" i="2"/>
  <c r="GE9" i="2"/>
  <c r="GG77" i="2"/>
  <c r="GF77" i="2" s="1"/>
  <c r="GF14" i="2"/>
  <c r="DP21" i="2"/>
  <c r="DO22" i="2"/>
  <c r="DY22" i="2"/>
  <c r="DX22" i="2" s="1"/>
  <c r="DQ21" i="2"/>
  <c r="DQ14" i="2" s="1"/>
  <c r="DQ77" i="2" s="1"/>
  <c r="DZ23" i="2"/>
  <c r="DX23" i="2" s="1"/>
  <c r="AG42" i="2"/>
  <c r="E42" i="2"/>
  <c r="AF42" i="2" s="1"/>
  <c r="ED60" i="2"/>
  <c r="T33" i="2"/>
  <c r="GM33" i="2" s="1"/>
  <c r="U32" i="2"/>
  <c r="T32" i="2" s="1"/>
  <c r="CX32" i="2"/>
  <c r="CW32" i="2" s="1"/>
  <c r="CW33" i="2"/>
  <c r="DO33" i="2" s="1"/>
  <c r="DX33" i="2" s="1"/>
  <c r="DJ84" i="2"/>
  <c r="DI83" i="2"/>
  <c r="DI84" i="2" s="1"/>
  <c r="BI76" i="2"/>
  <c r="BG47" i="2"/>
  <c r="BP47" i="2" s="1"/>
  <c r="AI81" i="2"/>
  <c r="GD53" i="2"/>
  <c r="EE54" i="2"/>
  <c r="EK53" i="2"/>
  <c r="GE68" i="2"/>
  <c r="GD75" i="2"/>
  <c r="EX12" i="2"/>
  <c r="EX13" i="2" s="1"/>
  <c r="EV11" i="2"/>
  <c r="BI35" i="2"/>
  <c r="BG31" i="2"/>
  <c r="CN29" i="2"/>
  <c r="DO29" i="2" s="1"/>
  <c r="EI10" i="2"/>
  <c r="GH9" i="2"/>
  <c r="EG37" i="2"/>
  <c r="GF28" i="2"/>
  <c r="GF37" i="2" s="1"/>
  <c r="EX35" i="2"/>
  <c r="EV31" i="2"/>
  <c r="AJ36" i="2"/>
  <c r="CI35" i="2"/>
  <c r="H82" i="2"/>
  <c r="AI82" i="2" s="1"/>
  <c r="CH82" i="2" s="1"/>
  <c r="AJ82" i="2"/>
  <c r="EM33" i="2"/>
  <c r="FN33" i="2" s="1"/>
  <c r="FW33" i="2" s="1"/>
  <c r="EN32" i="2"/>
  <c r="FO33" i="2"/>
  <c r="FX33" i="2" s="1"/>
  <c r="BP21" i="2"/>
  <c r="AL47" i="2"/>
  <c r="CE47" i="2"/>
  <c r="EM38" i="2"/>
  <c r="EN29" i="2"/>
  <c r="EN35" i="2" s="1"/>
  <c r="AX76" i="2"/>
  <c r="AY78" i="2"/>
  <c r="CB48" i="2"/>
  <c r="EA48" i="2" s="1"/>
  <c r="FZ48" i="2" s="1"/>
  <c r="AL48" i="2"/>
  <c r="EK52" i="2"/>
  <c r="GD52" i="2"/>
  <c r="GJ52" i="2" s="1"/>
  <c r="EB55" i="2"/>
  <c r="GA55" i="2" s="1"/>
  <c r="EB15" i="2"/>
  <c r="EA15" i="2" s="1"/>
  <c r="CB15" i="2"/>
  <c r="DQ12" i="2"/>
  <c r="DQ13" i="2" s="1"/>
  <c r="BY37" i="2"/>
  <c r="CF10" i="2"/>
  <c r="EE9" i="2"/>
  <c r="CE9" i="2"/>
  <c r="CE10" i="2" s="1"/>
  <c r="CL9" i="2"/>
  <c r="CK9" i="2" s="1"/>
  <c r="GM15" i="2"/>
  <c r="EB16" i="2"/>
  <c r="EA16" i="2" s="1"/>
  <c r="CB16" i="2"/>
  <c r="DX19" i="2"/>
  <c r="BW82" i="2"/>
  <c r="AU82" i="2"/>
  <c r="BV82" i="2" s="1"/>
  <c r="CD10" i="2"/>
  <c r="EC9" i="2"/>
  <c r="EC10" i="2" s="1"/>
  <c r="CB9" i="2"/>
  <c r="CB10" i="2" s="1"/>
  <c r="CM9" i="2"/>
  <c r="BH32" i="2"/>
  <c r="BG32" i="2" s="1"/>
  <c r="BG33" i="2"/>
  <c r="H36" i="2"/>
  <c r="AI35" i="2"/>
  <c r="AR36" i="2"/>
  <c r="BS35" i="2"/>
  <c r="BT82" i="2"/>
  <c r="EM21" i="2"/>
  <c r="EN14" i="2"/>
  <c r="DP33" i="2"/>
  <c r="DY33" i="2" s="1"/>
  <c r="DO23" i="2"/>
  <c r="FF76" i="2"/>
  <c r="FE47" i="2"/>
  <c r="FN47" i="2" s="1"/>
  <c r="FW47" i="2" s="1"/>
  <c r="FO47" i="2"/>
  <c r="CF81" i="2"/>
  <c r="EX78" i="2"/>
  <c r="CC58" i="2"/>
  <c r="EB58" i="2" s="1"/>
  <c r="GA58" i="2" s="1"/>
  <c r="AO38" i="2"/>
  <c r="AP29" i="2"/>
  <c r="CG81" i="2"/>
  <c r="H89" i="2"/>
  <c r="H78" i="2"/>
  <c r="GH53" i="2"/>
  <c r="GH54" i="2" s="1"/>
  <c r="EI54" i="2"/>
  <c r="GE61" i="2"/>
  <c r="GK61" i="2" s="1"/>
  <c r="EL61" i="2"/>
  <c r="CL61" i="2"/>
  <c r="EE61" i="2"/>
  <c r="ED68" i="2"/>
  <c r="ED70" i="2"/>
  <c r="FZ65" i="2"/>
  <c r="CL72" i="2"/>
  <c r="EE72" i="2"/>
  <c r="CC75" i="2"/>
  <c r="AM75" i="2"/>
  <c r="CB74" i="2"/>
  <c r="EA74" i="2" s="1"/>
  <c r="FZ74" i="2" s="1"/>
  <c r="ED85" i="2"/>
  <c r="GC86" i="2"/>
  <c r="FE73" i="2"/>
  <c r="FN73" i="2" s="1"/>
  <c r="FW73" i="2" s="1"/>
  <c r="FO73" i="2"/>
  <c r="FX73" i="2" s="1"/>
  <c r="AM79" i="2"/>
  <c r="DX86" i="2"/>
  <c r="CB88" i="2"/>
  <c r="EA88" i="2" s="1"/>
  <c r="FZ88" i="2" s="1"/>
  <c r="GD79" i="2"/>
  <c r="GE17" i="2"/>
  <c r="GK17" i="2" s="1"/>
  <c r="EL17" i="2"/>
  <c r="CW30" i="2"/>
  <c r="DO30" i="2" s="1"/>
  <c r="DP30" i="2"/>
  <c r="GC34" i="2"/>
  <c r="CH10" i="2"/>
  <c r="EG9" i="2"/>
  <c r="DL82" i="2"/>
  <c r="FR36" i="2"/>
  <c r="FX22" i="2"/>
  <c r="FW22" i="2" s="1"/>
  <c r="GD30" i="2"/>
  <c r="FO34" i="2"/>
  <c r="FX34" i="2" s="1"/>
  <c r="EM34" i="2"/>
  <c r="FN34" i="2" s="1"/>
  <c r="FW34" i="2" s="1"/>
  <c r="DR35" i="2"/>
  <c r="CQ36" i="2"/>
  <c r="DS82" i="2"/>
  <c r="CQ82" i="2"/>
  <c r="CE38" i="2"/>
  <c r="ED29" i="2"/>
  <c r="EL58" i="2"/>
  <c r="GE58" i="2"/>
  <c r="GK58" i="2" s="1"/>
  <c r="DO48" i="2"/>
  <c r="DX48" i="2" s="1"/>
  <c r="DG76" i="2"/>
  <c r="DF47" i="2"/>
  <c r="DO47" i="2" s="1"/>
  <c r="DX47" i="2" s="1"/>
  <c r="CC49" i="2"/>
  <c r="AM49" i="2"/>
  <c r="ED58" i="2"/>
  <c r="R83" i="2"/>
  <c r="EF60" i="2"/>
  <c r="CM60" i="2"/>
  <c r="AC54" i="2"/>
  <c r="AL54" i="2" s="1"/>
  <c r="CB53" i="2"/>
  <c r="CL65" i="2"/>
  <c r="EE65" i="2"/>
  <c r="GD68" i="2"/>
  <c r="CK69" i="2"/>
  <c r="ED69" i="2"/>
  <c r="GD71" i="2"/>
  <c r="BG64" i="2"/>
  <c r="GM64" i="2" s="1"/>
  <c r="BQ64" i="2"/>
  <c r="BZ64" i="2" s="1"/>
  <c r="T72" i="2"/>
  <c r="AC72" i="2" s="1"/>
  <c r="AE72" i="2"/>
  <c r="FN85" i="2"/>
  <c r="FW85" i="2" s="1"/>
  <c r="CQ13" i="2"/>
  <c r="GE15" i="2"/>
  <c r="GK15" i="2" s="1"/>
  <c r="EL15" i="2"/>
  <c r="EL18" i="2"/>
  <c r="GE18" i="2"/>
  <c r="GK18" i="2" s="1"/>
  <c r="GM10" i="2"/>
  <c r="CL16" i="2"/>
  <c r="CK16" i="2" s="1"/>
  <c r="EE16" i="2"/>
  <c r="CE16" i="2"/>
  <c r="GG9" i="2"/>
  <c r="GG10" i="2" s="1"/>
  <c r="EH10" i="2"/>
  <c r="FG35" i="2"/>
  <c r="FE31" i="2"/>
  <c r="EH77" i="2"/>
  <c r="EG14" i="2"/>
  <c r="EG77" i="2" s="1"/>
  <c r="C35" i="2"/>
  <c r="CP82" i="2"/>
  <c r="DV82" i="2"/>
  <c r="CT82" i="2"/>
  <c r="EI40" i="2"/>
  <c r="GH31" i="2"/>
  <c r="GH40" i="2" s="1"/>
  <c r="AG36" i="2"/>
  <c r="CF35" i="2"/>
  <c r="ES36" i="2"/>
  <c r="FT35" i="2"/>
  <c r="FT36" i="2" s="1"/>
  <c r="FV82" i="2"/>
  <c r="DY47" i="2"/>
  <c r="GE55" i="2"/>
  <c r="GK55" i="2" s="1"/>
  <c r="EL55" i="2"/>
  <c r="V81" i="2"/>
  <c r="V78" i="2"/>
  <c r="CT89" i="2"/>
  <c r="CT78" i="2"/>
  <c r="CI76" i="2"/>
  <c r="W89" i="2"/>
  <c r="W78" i="2"/>
  <c r="BU81" i="2"/>
  <c r="AT82" i="2"/>
  <c r="BU82" i="2" s="1"/>
  <c r="AL53" i="2"/>
  <c r="CB62" i="2"/>
  <c r="AL62" i="2"/>
  <c r="EE58" i="2"/>
  <c r="CK59" i="2"/>
  <c r="ED59" i="2"/>
  <c r="CB67" i="2"/>
  <c r="EA67" i="2" s="1"/>
  <c r="FZ67" i="2" s="1"/>
  <c r="CD74" i="2"/>
  <c r="GE75" i="2"/>
  <c r="GK75" i="2" s="1"/>
  <c r="EL75" i="2"/>
  <c r="CK75" i="2"/>
  <c r="ED75" i="2"/>
  <c r="EK17" i="2"/>
  <c r="EJ17" i="2" s="1"/>
  <c r="EO35" i="2"/>
  <c r="EM31" i="2"/>
  <c r="FN31" i="2" s="1"/>
  <c r="FP31" i="2"/>
  <c r="AD12" i="2"/>
  <c r="AC11" i="2"/>
  <c r="AC10" i="2"/>
  <c r="AL10" i="2" s="1"/>
  <c r="FY10" i="2"/>
  <c r="EK23" i="2"/>
  <c r="GD23" i="2"/>
  <c r="ED23" i="2"/>
  <c r="BS10" i="2"/>
  <c r="BY10" i="2" s="1"/>
  <c r="EB22" i="2"/>
  <c r="FR12" i="2"/>
  <c r="FQ11" i="2"/>
  <c r="FX11" i="2"/>
  <c r="FW11" i="2" s="1"/>
  <c r="EL28" i="2"/>
  <c r="GE28" i="2"/>
  <c r="GK28" i="2" s="1"/>
  <c r="GC30" i="2"/>
  <c r="CZ82" i="2"/>
  <c r="FB82" i="2"/>
  <c r="DZ21" i="2"/>
  <c r="DT14" i="2"/>
  <c r="DC82" i="2"/>
  <c r="CW21" i="2"/>
  <c r="CX14" i="2"/>
  <c r="L81" i="2"/>
  <c r="L78" i="2"/>
  <c r="K76" i="2"/>
  <c r="ER83" i="2"/>
  <c r="CM51" i="2"/>
  <c r="FI83" i="2"/>
  <c r="AE81" i="2"/>
  <c r="D83" i="2"/>
  <c r="BR47" i="2"/>
  <c r="EZ83" i="2"/>
  <c r="FR83" i="2" s="1"/>
  <c r="EY81" i="2"/>
  <c r="FQ81" i="2" s="1"/>
  <c r="CL55" i="2"/>
  <c r="CI81" i="2"/>
  <c r="EH81" i="2" s="1"/>
  <c r="GG81" i="2" s="1"/>
  <c r="AW83" i="2"/>
  <c r="CC54" i="2"/>
  <c r="EB53" i="2"/>
  <c r="DR54" i="2"/>
  <c r="ET83" i="2"/>
  <c r="BP58" i="2"/>
  <c r="BY58" i="2" s="1"/>
  <c r="EB61" i="2"/>
  <c r="GA61" i="2" s="1"/>
  <c r="BP66" i="2"/>
  <c r="BY66" i="2" s="1"/>
  <c r="ED66" i="2"/>
  <c r="GC79" i="2"/>
  <c r="GD32" i="2"/>
  <c r="GB65" i="2"/>
  <c r="BV89" i="2"/>
  <c r="BV78" i="2"/>
  <c r="GC71" i="2"/>
  <c r="AD59" i="2"/>
  <c r="FT89" i="2"/>
  <c r="FT78" i="2"/>
  <c r="BA69" i="3" l="1"/>
  <c r="BA70" i="3" s="1"/>
  <c r="BB70" i="3"/>
  <c r="CB38" i="3"/>
  <c r="AL38" i="3"/>
  <c r="EA73" i="3"/>
  <c r="CK73" i="3"/>
  <c r="CJ64" i="3"/>
  <c r="EI62" i="3"/>
  <c r="EJ60" i="3"/>
  <c r="GC60" i="3"/>
  <c r="GI60" i="3" s="1"/>
  <c r="FY39" i="3"/>
  <c r="GB39" i="3"/>
  <c r="CE28" i="3"/>
  <c r="CE27" i="3"/>
  <c r="CA66" i="3"/>
  <c r="CD66" i="3"/>
  <c r="BZ50" i="3"/>
  <c r="CC50" i="3"/>
  <c r="AE64" i="3"/>
  <c r="CD62" i="3"/>
  <c r="AN62" i="3"/>
  <c r="EM22" i="3"/>
  <c r="FN22" i="3" s="1"/>
  <c r="FO22" i="3"/>
  <c r="EN25" i="3"/>
  <c r="DR75" i="3"/>
  <c r="DR64" i="3"/>
  <c r="BP66" i="3"/>
  <c r="EB59" i="3"/>
  <c r="GA59" i="3" s="1"/>
  <c r="CL59" i="3"/>
  <c r="EC43" i="3"/>
  <c r="GB43" i="3" s="1"/>
  <c r="CM43" i="3"/>
  <c r="FT75" i="3"/>
  <c r="FT64" i="3"/>
  <c r="GD39" i="3"/>
  <c r="EK58" i="3"/>
  <c r="GD58" i="3"/>
  <c r="GJ58" i="3" s="1"/>
  <c r="GM40" i="3"/>
  <c r="DO40" i="3"/>
  <c r="GB48" i="3"/>
  <c r="EL48" i="3"/>
  <c r="BI64" i="3"/>
  <c r="BI67" i="3"/>
  <c r="BR67" i="3" s="1"/>
  <c r="BR62" i="3"/>
  <c r="FX44" i="3"/>
  <c r="GA44" i="3"/>
  <c r="EC57" i="3"/>
  <c r="CM57" i="3"/>
  <c r="AD26" i="3"/>
  <c r="AM26" i="3" s="1"/>
  <c r="AM25" i="3"/>
  <c r="DZ62" i="3"/>
  <c r="DV68" i="3"/>
  <c r="CT68" i="3"/>
  <c r="DU68" i="3" s="1"/>
  <c r="CU69" i="3"/>
  <c r="X70" i="3"/>
  <c r="W69" i="3"/>
  <c r="W70" i="3" s="1"/>
  <c r="EK10" i="3"/>
  <c r="EJ10" i="3" s="1"/>
  <c r="GD10" i="3"/>
  <c r="GD27" i="3" s="1"/>
  <c r="GJ27" i="3" s="1"/>
  <c r="ED10" i="3"/>
  <c r="EE28" i="3"/>
  <c r="EE27" i="3"/>
  <c r="BY50" i="3"/>
  <c r="CB50" i="3"/>
  <c r="GC50" i="3"/>
  <c r="FV68" i="3"/>
  <c r="ES68" i="3"/>
  <c r="FT68" i="3" s="1"/>
  <c r="AZ68" i="3"/>
  <c r="AZ69" i="3" s="1"/>
  <c r="AZ70" i="3" s="1"/>
  <c r="GE47" i="3"/>
  <c r="GK47" i="3" s="1"/>
  <c r="EL47" i="3"/>
  <c r="GE63" i="3"/>
  <c r="GK63" i="3" s="1"/>
  <c r="EL63" i="3"/>
  <c r="BG25" i="3"/>
  <c r="BG26" i="3" s="1"/>
  <c r="BH26" i="3"/>
  <c r="GM39" i="3"/>
  <c r="AC39" i="3"/>
  <c r="GC58" i="3"/>
  <c r="EL55" i="3"/>
  <c r="GE55" i="3"/>
  <c r="GK55" i="3" s="1"/>
  <c r="BG64" i="3"/>
  <c r="BP62" i="3"/>
  <c r="BS75" i="3"/>
  <c r="BS64" i="3"/>
  <c r="BY62" i="3"/>
  <c r="EC29" i="3"/>
  <c r="GB23" i="3"/>
  <c r="GB29" i="3" s="1"/>
  <c r="EL23" i="3"/>
  <c r="BY74" i="3"/>
  <c r="CB74" i="3"/>
  <c r="EL61" i="3"/>
  <c r="GE61" i="3"/>
  <c r="GK61" i="3" s="1"/>
  <c r="EJ56" i="3"/>
  <c r="GC56" i="3"/>
  <c r="GI56" i="3" s="1"/>
  <c r="GC23" i="3"/>
  <c r="FI70" i="3"/>
  <c r="FH69" i="3"/>
  <c r="FH70" i="3" s="1"/>
  <c r="DY53" i="3"/>
  <c r="EB53" i="3"/>
  <c r="GA53" i="3" s="1"/>
  <c r="AD28" i="3"/>
  <c r="AM28" i="3" s="1"/>
  <c r="AM22" i="3"/>
  <c r="GC39" i="3"/>
  <c r="CI68" i="3"/>
  <c r="EH68" i="3" s="1"/>
  <c r="GG68" i="3" s="1"/>
  <c r="DP30" i="3"/>
  <c r="DY30" i="3" s="1"/>
  <c r="DY24" i="3"/>
  <c r="GC52" i="3"/>
  <c r="EB27" i="3"/>
  <c r="GA21" i="3"/>
  <c r="GA27" i="3" s="1"/>
  <c r="EA59" i="3"/>
  <c r="FZ59" i="3" s="1"/>
  <c r="CK59" i="3"/>
  <c r="CH26" i="3"/>
  <c r="EG25" i="3"/>
  <c r="GC48" i="3"/>
  <c r="EJ59" i="3"/>
  <c r="GC59" i="3"/>
  <c r="GI59" i="3" s="1"/>
  <c r="DZ40" i="3"/>
  <c r="EC40" i="3"/>
  <c r="DQ42" i="3"/>
  <c r="DZ42" i="3" s="1"/>
  <c r="C70" i="3"/>
  <c r="B69" i="3"/>
  <c r="FW56" i="3"/>
  <c r="FZ56" i="3"/>
  <c r="EC53" i="3"/>
  <c r="CM53" i="3"/>
  <c r="FY62" i="3"/>
  <c r="EK40" i="3"/>
  <c r="GD40" i="3"/>
  <c r="GJ40" i="3" s="1"/>
  <c r="BP48" i="3"/>
  <c r="GM48" i="3"/>
  <c r="BZ54" i="3"/>
  <c r="CC54" i="3"/>
  <c r="B68" i="3"/>
  <c r="EQ70" i="3"/>
  <c r="FR69" i="3"/>
  <c r="T62" i="3"/>
  <c r="AC35" i="3"/>
  <c r="EZ70" i="3"/>
  <c r="EY69" i="3"/>
  <c r="EY70" i="3" s="1"/>
  <c r="BA68" i="3"/>
  <c r="GM37" i="3"/>
  <c r="AC37" i="3"/>
  <c r="F70" i="3"/>
  <c r="E69" i="3"/>
  <c r="AG69" i="3"/>
  <c r="CR70" i="3"/>
  <c r="CQ69" i="3"/>
  <c r="EC54" i="3"/>
  <c r="CM54" i="3"/>
  <c r="DM70" i="3"/>
  <c r="EU70" i="3"/>
  <c r="FV69" i="3"/>
  <c r="FV70" i="3" s="1"/>
  <c r="ES69" i="3"/>
  <c r="AT69" i="3"/>
  <c r="AR69" i="3" s="1"/>
  <c r="EL37" i="3"/>
  <c r="GE37" i="3"/>
  <c r="GK37" i="3" s="1"/>
  <c r="GE25" i="3"/>
  <c r="EF26" i="3"/>
  <c r="BZ36" i="3"/>
  <c r="CC36" i="3"/>
  <c r="DO23" i="3"/>
  <c r="GM23" i="3"/>
  <c r="BQ42" i="3"/>
  <c r="BZ42" i="3" s="1"/>
  <c r="BZ41" i="3"/>
  <c r="CC41" i="3"/>
  <c r="GC21" i="3"/>
  <c r="ED27" i="3"/>
  <c r="FF64" i="3"/>
  <c r="FO62" i="3"/>
  <c r="FF26" i="3"/>
  <c r="FE25" i="3"/>
  <c r="FE26" i="3" s="1"/>
  <c r="CL60" i="3"/>
  <c r="EH64" i="3"/>
  <c r="GG62" i="3"/>
  <c r="GG64" i="3" s="1"/>
  <c r="DF62" i="3"/>
  <c r="DO35" i="3"/>
  <c r="DX35" i="3" s="1"/>
  <c r="GM50" i="3"/>
  <c r="EL43" i="3"/>
  <c r="GE43" i="3"/>
  <c r="GK43" i="3" s="1"/>
  <c r="AN67" i="3"/>
  <c r="CG67" i="3"/>
  <c r="AX67" i="3"/>
  <c r="BG66" i="3"/>
  <c r="CO66" i="3"/>
  <c r="FL70" i="3"/>
  <c r="FK69" i="3"/>
  <c r="FK70" i="3" s="1"/>
  <c r="CF64" i="3"/>
  <c r="EE62" i="3"/>
  <c r="GJ21" i="3"/>
  <c r="EK16" i="3"/>
  <c r="EJ16" i="3" s="1"/>
  <c r="GD16" i="3"/>
  <c r="ED16" i="3"/>
  <c r="AX65" i="3"/>
  <c r="BH65" i="3"/>
  <c r="Q69" i="3"/>
  <c r="Q70" i="3" s="1"/>
  <c r="DF22" i="3"/>
  <c r="DG25" i="3"/>
  <c r="GC54" i="3"/>
  <c r="GC40" i="3"/>
  <c r="AX22" i="3"/>
  <c r="GM22" i="3" s="1"/>
  <c r="AY25" i="3"/>
  <c r="DQ29" i="3"/>
  <c r="DZ29" i="3" s="1"/>
  <c r="DZ23" i="3"/>
  <c r="CB8" i="3"/>
  <c r="EB8" i="3"/>
  <c r="EA8" i="3" s="1"/>
  <c r="CA35" i="3"/>
  <c r="CD35" i="3"/>
  <c r="GD63" i="3"/>
  <c r="GJ63" i="3" s="1"/>
  <c r="EK63" i="3"/>
  <c r="DO27" i="3"/>
  <c r="DX27" i="3" s="1"/>
  <c r="DX21" i="3"/>
  <c r="CC48" i="3"/>
  <c r="BZ48" i="3"/>
  <c r="GD52" i="3"/>
  <c r="GC36" i="3"/>
  <c r="CC35" i="3"/>
  <c r="AM35" i="3"/>
  <c r="DU67" i="3"/>
  <c r="CE26" i="3"/>
  <c r="ED25" i="3"/>
  <c r="GD60" i="3"/>
  <c r="GJ60" i="3" s="1"/>
  <c r="EK60" i="3"/>
  <c r="FN41" i="3"/>
  <c r="EK14" i="3"/>
  <c r="GD14" i="3"/>
  <c r="ED14" i="3"/>
  <c r="CC37" i="3"/>
  <c r="AM37" i="3"/>
  <c r="G70" i="3"/>
  <c r="AH69" i="3"/>
  <c r="GK23" i="3"/>
  <c r="ED8" i="3"/>
  <c r="EK8" i="3"/>
  <c r="EJ8" i="3" s="1"/>
  <c r="GD8" i="3"/>
  <c r="BY24" i="3"/>
  <c r="BP30" i="3"/>
  <c r="BY30" i="3" s="1"/>
  <c r="CF67" i="3"/>
  <c r="GD41" i="3"/>
  <c r="EE42" i="3"/>
  <c r="DQ65" i="3"/>
  <c r="DZ65" i="3" s="1"/>
  <c r="AJ70" i="3"/>
  <c r="EG42" i="3"/>
  <c r="GF41" i="3"/>
  <c r="GF42" i="3" s="1"/>
  <c r="FZ44" i="3"/>
  <c r="CC57" i="3"/>
  <c r="AM57" i="3"/>
  <c r="BJ68" i="3"/>
  <c r="BT68" i="3"/>
  <c r="AR68" i="3"/>
  <c r="EA21" i="3"/>
  <c r="CB27" i="3"/>
  <c r="EK9" i="3"/>
  <c r="EJ9" i="3" s="1"/>
  <c r="GF24" i="3"/>
  <c r="GF30" i="3" s="1"/>
  <c r="EG30" i="3"/>
  <c r="FU69" i="3"/>
  <c r="FU70" i="3" s="1"/>
  <c r="O70" i="3"/>
  <c r="N69" i="3"/>
  <c r="N70" i="3" s="1"/>
  <c r="EV75" i="3"/>
  <c r="EV64" i="3"/>
  <c r="GJ13" i="3"/>
  <c r="GI13" i="3" s="1"/>
  <c r="GC13" i="3"/>
  <c r="CK11" i="3"/>
  <c r="AL54" i="3"/>
  <c r="GC46" i="3"/>
  <c r="GI46" i="3" s="1"/>
  <c r="EJ46" i="3"/>
  <c r="K75" i="3"/>
  <c r="K64" i="3"/>
  <c r="GD38" i="3"/>
  <c r="CY67" i="3"/>
  <c r="CY68" i="3" s="1"/>
  <c r="EJ57" i="3"/>
  <c r="GC57" i="3"/>
  <c r="GI57" i="3" s="1"/>
  <c r="AI67" i="3"/>
  <c r="CH67" i="3" s="1"/>
  <c r="DJ69" i="3"/>
  <c r="DS69" i="3" s="1"/>
  <c r="CW22" i="3"/>
  <c r="DP22" i="3"/>
  <c r="CX25" i="3"/>
  <c r="L68" i="3"/>
  <c r="K25" i="3"/>
  <c r="K26" i="3" s="1"/>
  <c r="L26" i="3"/>
  <c r="BR26" i="3"/>
  <c r="CA26" i="3" s="1"/>
  <c r="CA25" i="3"/>
  <c r="GE11" i="3"/>
  <c r="GK11" i="3" s="1"/>
  <c r="EL11" i="3"/>
  <c r="DQ66" i="3"/>
  <c r="DZ66" i="3" s="1"/>
  <c r="AK68" i="3"/>
  <c r="CJ68" i="3" s="1"/>
  <c r="EI68" i="3" s="1"/>
  <c r="GH68" i="3" s="1"/>
  <c r="H68" i="3"/>
  <c r="AI68" i="3" s="1"/>
  <c r="GM62" i="3"/>
  <c r="GC43" i="3"/>
  <c r="CD25" i="3"/>
  <c r="BM68" i="3"/>
  <c r="BV68" i="3" s="1"/>
  <c r="BW68" i="3"/>
  <c r="AO71" i="3"/>
  <c r="AO75" i="3" s="1"/>
  <c r="AX72" i="3"/>
  <c r="EO26" i="3"/>
  <c r="FP25" i="3"/>
  <c r="DN69" i="3"/>
  <c r="DR67" i="3"/>
  <c r="FN58" i="3"/>
  <c r="FW58" i="3" s="1"/>
  <c r="FN44" i="3"/>
  <c r="FW44" i="3" s="1"/>
  <c r="BP54" i="3"/>
  <c r="BY54" i="3" s="1"/>
  <c r="GC37" i="3"/>
  <c r="EL39" i="3"/>
  <c r="GE39" i="3"/>
  <c r="EG27" i="3"/>
  <c r="GF21" i="3"/>
  <c r="GF27" i="3" s="1"/>
  <c r="AC28" i="3"/>
  <c r="AL28" i="3" s="1"/>
  <c r="AL22" i="3"/>
  <c r="GC63" i="3"/>
  <c r="GI63" i="3" s="1"/>
  <c r="EJ63" i="3"/>
  <c r="EL8" i="3"/>
  <c r="GE8" i="3"/>
  <c r="GK8" i="3" s="1"/>
  <c r="FP42" i="3"/>
  <c r="FY41" i="3"/>
  <c r="EH26" i="3"/>
  <c r="GG25" i="3"/>
  <c r="GG26" i="3" s="1"/>
  <c r="GA61" i="3"/>
  <c r="CE67" i="3"/>
  <c r="EK44" i="3"/>
  <c r="GD44" i="3"/>
  <c r="GJ44" i="3" s="1"/>
  <c r="EX65" i="3"/>
  <c r="EO67" i="3"/>
  <c r="EO68" i="3" s="1"/>
  <c r="CC43" i="3"/>
  <c r="AM43" i="3"/>
  <c r="CK55" i="3"/>
  <c r="ED55" i="3"/>
  <c r="ED35" i="3"/>
  <c r="BS67" i="3"/>
  <c r="GC61" i="3"/>
  <c r="GI61" i="3" s="1"/>
  <c r="EJ61" i="3"/>
  <c r="GD43" i="3"/>
  <c r="D70" i="3"/>
  <c r="EK56" i="3"/>
  <c r="GD56" i="3"/>
  <c r="EC58" i="3"/>
  <c r="CM58" i="3"/>
  <c r="EJ53" i="3"/>
  <c r="GC53" i="3"/>
  <c r="GI53" i="3" s="1"/>
  <c r="DT68" i="3"/>
  <c r="EJ45" i="3"/>
  <c r="GC45" i="3"/>
  <c r="GI45" i="3" s="1"/>
  <c r="GC47" i="3"/>
  <c r="GI47" i="3" s="1"/>
  <c r="EJ47" i="3"/>
  <c r="CG64" i="3"/>
  <c r="EF62" i="3"/>
  <c r="CM62" i="3"/>
  <c r="CK41" i="3"/>
  <c r="CE42" i="3"/>
  <c r="ED41" i="3"/>
  <c r="EX66" i="3"/>
  <c r="FG66" i="3" s="1"/>
  <c r="GH67" i="3"/>
  <c r="FS68" i="3"/>
  <c r="GC38" i="3"/>
  <c r="BZ52" i="3"/>
  <c r="CC52" i="3"/>
  <c r="EX26" i="3"/>
  <c r="EF42" i="3"/>
  <c r="GE41" i="3"/>
  <c r="EL41" i="3"/>
  <c r="FP29" i="3"/>
  <c r="FY29" i="3" s="1"/>
  <c r="FY23" i="3"/>
  <c r="T25" i="3"/>
  <c r="T26" i="3" s="1"/>
  <c r="U26" i="3"/>
  <c r="DA70" i="3"/>
  <c r="CZ69" i="3"/>
  <c r="CZ70" i="3" s="1"/>
  <c r="EA51" i="3"/>
  <c r="CK51" i="3"/>
  <c r="BQ66" i="3"/>
  <c r="FG64" i="3"/>
  <c r="EL14" i="3"/>
  <c r="GE14" i="3"/>
  <c r="GK14" i="3" s="1"/>
  <c r="BQ30" i="3"/>
  <c r="BZ30" i="3" s="1"/>
  <c r="BZ24" i="3"/>
  <c r="CC24" i="3"/>
  <c r="GD51" i="3"/>
  <c r="GJ51" i="3" s="1"/>
  <c r="EK51" i="3"/>
  <c r="L69" i="3"/>
  <c r="K67" i="3"/>
  <c r="CC39" i="3"/>
  <c r="AM39" i="3"/>
  <c r="EK53" i="3"/>
  <c r="GD53" i="3"/>
  <c r="GJ53" i="3" s="1"/>
  <c r="DO42" i="3"/>
  <c r="DX42" i="3" s="1"/>
  <c r="CC38" i="3"/>
  <c r="AD67" i="3"/>
  <c r="AM67" i="3" s="1"/>
  <c r="GC44" i="3"/>
  <c r="EJ44" i="3"/>
  <c r="CY26" i="3"/>
  <c r="DQ25" i="3"/>
  <c r="EW26" i="3"/>
  <c r="EV25" i="3"/>
  <c r="EV26" i="3" s="1"/>
  <c r="DO30" i="3"/>
  <c r="DX30" i="3" s="1"/>
  <c r="DX24" i="3"/>
  <c r="FY64" i="3"/>
  <c r="BG42" i="3"/>
  <c r="GM42" i="3" s="1"/>
  <c r="BP41" i="3"/>
  <c r="GH25" i="3"/>
  <c r="GH26" i="3" s="1"/>
  <c r="EI26" i="3"/>
  <c r="GC71" i="3"/>
  <c r="CB58" i="3"/>
  <c r="AL58" i="3"/>
  <c r="GD47" i="3"/>
  <c r="GJ47" i="3" s="1"/>
  <c r="EK47" i="3"/>
  <c r="B26" i="3"/>
  <c r="AC25" i="3"/>
  <c r="FR68" i="3"/>
  <c r="EP68" i="3"/>
  <c r="DZ64" i="3"/>
  <c r="U64" i="3"/>
  <c r="U67" i="3"/>
  <c r="U68" i="3" s="1"/>
  <c r="T68" i="3" s="1"/>
  <c r="AD62" i="3"/>
  <c r="EK61" i="3"/>
  <c r="GD61" i="3"/>
  <c r="GJ61" i="3" s="1"/>
  <c r="DG64" i="3"/>
  <c r="DO71" i="3"/>
  <c r="DX71" i="3" s="1"/>
  <c r="DX72" i="3"/>
  <c r="GA56" i="3"/>
  <c r="FY46" i="3"/>
  <c r="GB46" i="3"/>
  <c r="GK46" i="3" s="1"/>
  <c r="AH68" i="3"/>
  <c r="EK15" i="3"/>
  <c r="EJ15" i="3" s="1"/>
  <c r="GD15" i="3"/>
  <c r="ED15" i="3"/>
  <c r="EL29" i="3"/>
  <c r="EB55" i="3"/>
  <c r="CL55" i="3"/>
  <c r="EK45" i="3"/>
  <c r="GD45" i="3"/>
  <c r="GJ45" i="3" s="1"/>
  <c r="BV75" i="3"/>
  <c r="BV64" i="3"/>
  <c r="BK69" i="3"/>
  <c r="N68" i="3"/>
  <c r="FN21" i="3"/>
  <c r="ED28" i="3"/>
  <c r="GC22" i="3"/>
  <c r="AU70" i="3"/>
  <c r="FE62" i="3"/>
  <c r="BQ22" i="3"/>
  <c r="FH68" i="3"/>
  <c r="EK59" i="3"/>
  <c r="GD59" i="3"/>
  <c r="GJ59" i="3" s="1"/>
  <c r="CA65" i="3"/>
  <c r="CD65" i="3"/>
  <c r="W68" i="3"/>
  <c r="AQ69" i="3"/>
  <c r="V68" i="3"/>
  <c r="V69" i="3" s="1"/>
  <c r="V70" i="3" s="1"/>
  <c r="AA70" i="3"/>
  <c r="Z69" i="3"/>
  <c r="Z70" i="3" s="1"/>
  <c r="BZ62" i="3"/>
  <c r="AO68" i="3"/>
  <c r="J70" i="3"/>
  <c r="AK69" i="3"/>
  <c r="BP52" i="3"/>
  <c r="GM52" i="3"/>
  <c r="BM69" i="3"/>
  <c r="BM70" i="3" s="1"/>
  <c r="BN70" i="3"/>
  <c r="AX64" i="3"/>
  <c r="AP69" i="3"/>
  <c r="DP62" i="3"/>
  <c r="CP69" i="3"/>
  <c r="GD48" i="3"/>
  <c r="AF75" i="3"/>
  <c r="CE62" i="3"/>
  <c r="AF64" i="3"/>
  <c r="GK48" i="3"/>
  <c r="E68" i="3"/>
  <c r="AF68" i="3" s="1"/>
  <c r="AG68" i="3"/>
  <c r="GE35" i="3"/>
  <c r="H70" i="3"/>
  <c r="CH75" i="3"/>
  <c r="CH64" i="3"/>
  <c r="EG62" i="3"/>
  <c r="M68" i="3"/>
  <c r="AE68" i="3" s="1"/>
  <c r="AS70" i="3"/>
  <c r="BT69" i="3"/>
  <c r="GJ9" i="3"/>
  <c r="GE9" i="3"/>
  <c r="GK9" i="3" s="1"/>
  <c r="EL9" i="3"/>
  <c r="BE70" i="3"/>
  <c r="BD69" i="3"/>
  <c r="BD70" i="3" s="1"/>
  <c r="CB43" i="3"/>
  <c r="AL43" i="3"/>
  <c r="AC42" i="3"/>
  <c r="AL42" i="3" s="1"/>
  <c r="CB41" i="3"/>
  <c r="FO27" i="3"/>
  <c r="FX27" i="3" s="1"/>
  <c r="FX21" i="3"/>
  <c r="EJ13" i="3"/>
  <c r="EK11" i="3"/>
  <c r="ED11" i="3"/>
  <c r="ED29" i="3" s="1"/>
  <c r="GD11" i="3"/>
  <c r="CB29" i="3"/>
  <c r="CK29" i="3" s="1"/>
  <c r="EA23" i="3"/>
  <c r="EJ23" i="3" s="1"/>
  <c r="CN26" i="3"/>
  <c r="BW69" i="3"/>
  <c r="BW70" i="3" s="1"/>
  <c r="GE36" i="3"/>
  <c r="GK36" i="3" s="1"/>
  <c r="EL36" i="3"/>
  <c r="CS69" i="3"/>
  <c r="EG28" i="3"/>
  <c r="GF22" i="3"/>
  <c r="GF28" i="3" s="1"/>
  <c r="GD25" i="3"/>
  <c r="EE26" i="3"/>
  <c r="CB30" i="3"/>
  <c r="CK30" i="3" s="1"/>
  <c r="EA24" i="3"/>
  <c r="CK24" i="3"/>
  <c r="BP22" i="3"/>
  <c r="CW75" i="3"/>
  <c r="CW64" i="3"/>
  <c r="AN64" i="3"/>
  <c r="EC41" i="3"/>
  <c r="CD42" i="3"/>
  <c r="CM42" i="3" s="1"/>
  <c r="FQ75" i="3"/>
  <c r="FQ64" i="3"/>
  <c r="EK12" i="3"/>
  <c r="EJ12" i="3" s="1"/>
  <c r="GD12" i="3"/>
  <c r="ED12" i="3"/>
  <c r="ED30" i="3" s="1"/>
  <c r="EE30" i="3"/>
  <c r="AO26" i="3"/>
  <c r="EK49" i="3"/>
  <c r="GD49" i="3"/>
  <c r="GJ49" i="3" s="1"/>
  <c r="ER69" i="3"/>
  <c r="EP69" i="3" s="1"/>
  <c r="GD36" i="3"/>
  <c r="GD46" i="3"/>
  <c r="GJ46" i="3" s="1"/>
  <c r="EK46" i="3"/>
  <c r="FN29" i="3"/>
  <c r="FW29" i="3" s="1"/>
  <c r="FW23" i="3"/>
  <c r="GD37" i="3"/>
  <c r="CZ68" i="3"/>
  <c r="DS68" i="3"/>
  <c r="CQ68" i="3"/>
  <c r="DR68" i="3" s="1"/>
  <c r="BP36" i="3"/>
  <c r="DH67" i="3"/>
  <c r="EN36" i="2"/>
  <c r="EM35" i="2"/>
  <c r="AC37" i="2"/>
  <c r="AL37" i="2" s="1"/>
  <c r="CB28" i="2"/>
  <c r="AL28" i="2"/>
  <c r="CB71" i="2"/>
  <c r="AL71" i="2"/>
  <c r="CB72" i="2"/>
  <c r="AL72" i="2"/>
  <c r="DR12" i="2"/>
  <c r="DR13" i="2" s="1"/>
  <c r="DS13" i="2"/>
  <c r="GC23" i="2"/>
  <c r="GJ23" i="2"/>
  <c r="GI23" i="2" s="1"/>
  <c r="EO82" i="2"/>
  <c r="EO36" i="2"/>
  <c r="FP35" i="2"/>
  <c r="FG36" i="2"/>
  <c r="GD65" i="2"/>
  <c r="GJ65" i="2" s="1"/>
  <c r="EK65" i="2"/>
  <c r="GC58" i="2"/>
  <c r="EB75" i="2"/>
  <c r="CL75" i="2"/>
  <c r="EK61" i="2"/>
  <c r="GD61" i="2"/>
  <c r="GJ61" i="2" s="1"/>
  <c r="EN77" i="2"/>
  <c r="EM14" i="2"/>
  <c r="EN12" i="2"/>
  <c r="EH35" i="2"/>
  <c r="CI36" i="2"/>
  <c r="BI81" i="2"/>
  <c r="BI78" i="2"/>
  <c r="DO21" i="2"/>
  <c r="DP14" i="2"/>
  <c r="EL9" i="2"/>
  <c r="GH35" i="2"/>
  <c r="GH36" i="2" s="1"/>
  <c r="EI36" i="2"/>
  <c r="U81" i="2"/>
  <c r="U78" i="2"/>
  <c r="T76" i="2"/>
  <c r="FO37" i="2"/>
  <c r="FX37" i="2" s="1"/>
  <c r="FX28" i="2"/>
  <c r="GG78" i="2"/>
  <c r="CE35" i="2"/>
  <c r="AM14" i="2"/>
  <c r="GC57" i="2"/>
  <c r="AX80" i="2"/>
  <c r="BH80" i="2"/>
  <c r="FQ82" i="2"/>
  <c r="EL65" i="2"/>
  <c r="GE65" i="2"/>
  <c r="GK65" i="2" s="1"/>
  <c r="EV89" i="2"/>
  <c r="EV78" i="2"/>
  <c r="EC73" i="2"/>
  <c r="CM73" i="2"/>
  <c r="GE35" i="2"/>
  <c r="CE21" i="2"/>
  <c r="CL21" i="2"/>
  <c r="CF14" i="2"/>
  <c r="CF39" i="2"/>
  <c r="CC64" i="2"/>
  <c r="EL49" i="2"/>
  <c r="GE49" i="2"/>
  <c r="GK49" i="2" s="1"/>
  <c r="FY12" i="2"/>
  <c r="FS13" i="2"/>
  <c r="FY13" i="2" s="1"/>
  <c r="CC71" i="2"/>
  <c r="AM71" i="2"/>
  <c r="K29" i="2"/>
  <c r="L35" i="2"/>
  <c r="AD29" i="2"/>
  <c r="AC32" i="2"/>
  <c r="CE11" i="2"/>
  <c r="CL11" i="2"/>
  <c r="CF12" i="2"/>
  <c r="GC80" i="2"/>
  <c r="FQ89" i="2"/>
  <c r="EE76" i="2"/>
  <c r="EK47" i="2"/>
  <c r="GD47" i="2"/>
  <c r="EK19" i="2"/>
  <c r="EJ19" i="2" s="1"/>
  <c r="GD19" i="2"/>
  <c r="ED19" i="2"/>
  <c r="GC66" i="2"/>
  <c r="EB54" i="2"/>
  <c r="GA53" i="2"/>
  <c r="GA54" i="2" s="1"/>
  <c r="ET84" i="2"/>
  <c r="FU83" i="2"/>
  <c r="FU84" i="2" s="1"/>
  <c r="ES83" i="2"/>
  <c r="K89" i="2"/>
  <c r="K78" i="2"/>
  <c r="FP40" i="2"/>
  <c r="FY40" i="2" s="1"/>
  <c r="FY31" i="2"/>
  <c r="GC75" i="2"/>
  <c r="EC74" i="2"/>
  <c r="CM74" i="2"/>
  <c r="CL58" i="2"/>
  <c r="AT83" i="2"/>
  <c r="CF36" i="2"/>
  <c r="EE35" i="2"/>
  <c r="CD72" i="2"/>
  <c r="AN72" i="2"/>
  <c r="CB54" i="2"/>
  <c r="Q83" i="2"/>
  <c r="Q84" i="2" s="1"/>
  <c r="R84" i="2"/>
  <c r="EB49" i="2"/>
  <c r="CL49" i="2"/>
  <c r="GD72" i="2"/>
  <c r="GJ72" i="2" s="1"/>
  <c r="EK72" i="2"/>
  <c r="GC68" i="2"/>
  <c r="BQ29" i="2"/>
  <c r="AO29" i="2"/>
  <c r="AP35" i="2"/>
  <c r="EX81" i="2"/>
  <c r="AR82" i="2"/>
  <c r="BS82" i="2" s="1"/>
  <c r="CH35" i="2"/>
  <c r="AI36" i="2"/>
  <c r="EE10" i="2"/>
  <c r="EK10" i="2" s="1"/>
  <c r="ED9" i="2"/>
  <c r="EK9" i="2"/>
  <c r="EJ9" i="2" s="1"/>
  <c r="GD9" i="2"/>
  <c r="AX78" i="2"/>
  <c r="ED47" i="2"/>
  <c r="CI82" i="2"/>
  <c r="EH82" i="2" s="1"/>
  <c r="GG82" i="2" s="1"/>
  <c r="GH10" i="2"/>
  <c r="CH81" i="2"/>
  <c r="EG81" i="2" s="1"/>
  <c r="GF81" i="2" s="1"/>
  <c r="CE42" i="2"/>
  <c r="AL42" i="2"/>
  <c r="EO83" i="2"/>
  <c r="EJ67" i="2"/>
  <c r="GC67" i="2"/>
  <c r="GI67" i="2" s="1"/>
  <c r="AQ82" i="2"/>
  <c r="BR35" i="2"/>
  <c r="AQ36" i="2"/>
  <c r="FN21" i="2"/>
  <c r="FO14" i="2"/>
  <c r="BZ57" i="2"/>
  <c r="CC57" i="2"/>
  <c r="GM68" i="2"/>
  <c r="GM47" i="2"/>
  <c r="BP33" i="2"/>
  <c r="BY33" i="2" s="1"/>
  <c r="V82" i="2"/>
  <c r="V36" i="2"/>
  <c r="CC12" i="2"/>
  <c r="CB11" i="2"/>
  <c r="CL66" i="2"/>
  <c r="CK53" i="2"/>
  <c r="EG39" i="2"/>
  <c r="GF30" i="2"/>
  <c r="GF39" i="2" s="1"/>
  <c r="FT82" i="2"/>
  <c r="CG77" i="2"/>
  <c r="CM77" i="2" s="1"/>
  <c r="CM14" i="2"/>
  <c r="AL11" i="2"/>
  <c r="AM12" i="2"/>
  <c r="BJ12" i="2"/>
  <c r="BJ13" i="2" s="1"/>
  <c r="BK13" i="2"/>
  <c r="BS77" i="2"/>
  <c r="BY77" i="2" s="1"/>
  <c r="BZ77" i="2"/>
  <c r="DQ80" i="2"/>
  <c r="DZ80" i="2" s="1"/>
  <c r="GA63" i="2"/>
  <c r="GJ63" i="2" s="1"/>
  <c r="EK63" i="2"/>
  <c r="EC64" i="2"/>
  <c r="CM64" i="2"/>
  <c r="CE81" i="2"/>
  <c r="EP12" i="2"/>
  <c r="EP13" i="2" s="1"/>
  <c r="EQ13" i="2"/>
  <c r="EB76" i="2"/>
  <c r="GA47" i="2"/>
  <c r="CX35" i="2"/>
  <c r="CB66" i="2"/>
  <c r="AE40" i="2"/>
  <c r="AN40" i="2" s="1"/>
  <c r="AN31" i="2"/>
  <c r="CD31" i="2"/>
  <c r="EC68" i="2"/>
  <c r="CM68" i="2"/>
  <c r="EK67" i="2"/>
  <c r="GD67" i="2"/>
  <c r="GJ67" i="2" s="1"/>
  <c r="U13" i="2"/>
  <c r="T12" i="2"/>
  <c r="T13" i="2" s="1"/>
  <c r="BT13" i="2"/>
  <c r="BS12" i="2"/>
  <c r="BS13" i="2" s="1"/>
  <c r="GC88" i="2"/>
  <c r="GI88" i="2" s="1"/>
  <c r="EJ88" i="2"/>
  <c r="BS89" i="2"/>
  <c r="BS78" i="2"/>
  <c r="X84" i="2"/>
  <c r="W83" i="2"/>
  <c r="W84" i="2" s="1"/>
  <c r="DH81" i="2"/>
  <c r="DQ81" i="2" s="1"/>
  <c r="DZ81" i="2" s="1"/>
  <c r="DH78" i="2"/>
  <c r="ED22" i="2"/>
  <c r="EK22" i="2"/>
  <c r="EJ22" i="2" s="1"/>
  <c r="GD22" i="2"/>
  <c r="EE21" i="2"/>
  <c r="AC33" i="2"/>
  <c r="AL23" i="2"/>
  <c r="AN21" i="2"/>
  <c r="AN14" i="2" s="1"/>
  <c r="AN12" i="2" s="1"/>
  <c r="DH36" i="2"/>
  <c r="FF35" i="2"/>
  <c r="GC63" i="2"/>
  <c r="DP54" i="2"/>
  <c r="DY54" i="2" s="1"/>
  <c r="DY53" i="2"/>
  <c r="EK48" i="2"/>
  <c r="FR77" i="2"/>
  <c r="FX14" i="2"/>
  <c r="FQ14" i="2"/>
  <c r="EL16" i="2"/>
  <c r="GE16" i="2"/>
  <c r="GK16" i="2" s="1"/>
  <c r="GG11" i="2"/>
  <c r="GG12" i="2" s="1"/>
  <c r="GG13" i="2" s="1"/>
  <c r="AX86" i="2"/>
  <c r="AO85" i="2"/>
  <c r="AO89" i="2" s="1"/>
  <c r="FG81" i="2"/>
  <c r="FG78" i="2"/>
  <c r="GC62" i="2"/>
  <c r="GH76" i="2"/>
  <c r="GH78" i="2" s="1"/>
  <c r="BQ13" i="2"/>
  <c r="BP12" i="2"/>
  <c r="BP13" i="2" s="1"/>
  <c r="DO32" i="2"/>
  <c r="DX32" i="2" s="1"/>
  <c r="DQ40" i="2"/>
  <c r="DZ40" i="2" s="1"/>
  <c r="DZ31" i="2"/>
  <c r="CO36" i="2"/>
  <c r="DP35" i="2"/>
  <c r="CN35" i="2"/>
  <c r="CM11" i="2"/>
  <c r="CG12" i="2"/>
  <c r="FX30" i="2"/>
  <c r="GM28" i="2"/>
  <c r="GM37" i="2" s="1"/>
  <c r="CK8" i="2"/>
  <c r="BG76" i="2"/>
  <c r="GM76" i="2" s="1"/>
  <c r="CG78" i="2"/>
  <c r="ED32" i="2"/>
  <c r="CE39" i="2"/>
  <c r="EJ48" i="2"/>
  <c r="GC48" i="2"/>
  <c r="GI48" i="2" s="1"/>
  <c r="EJ61" i="2"/>
  <c r="GC61" i="2"/>
  <c r="GI61" i="2" s="1"/>
  <c r="EK55" i="2"/>
  <c r="CE76" i="2"/>
  <c r="AG77" i="2"/>
  <c r="AF14" i="2"/>
  <c r="AF36" i="2" s="1"/>
  <c r="BY30" i="2"/>
  <c r="AC34" i="2"/>
  <c r="GM34" i="2"/>
  <c r="CC30" i="2"/>
  <c r="AM30" i="2"/>
  <c r="FN69" i="2"/>
  <c r="DF76" i="2"/>
  <c r="DG78" i="2"/>
  <c r="GC85" i="2"/>
  <c r="EF81" i="2"/>
  <c r="GC60" i="2"/>
  <c r="BR40" i="2"/>
  <c r="CA40" i="2" s="1"/>
  <c r="CA31" i="2"/>
  <c r="CC59" i="2"/>
  <c r="AM59" i="2"/>
  <c r="BX83" i="2"/>
  <c r="BX84" i="2" s="1"/>
  <c r="AW84" i="2"/>
  <c r="EZ84" i="2"/>
  <c r="EY83" i="2"/>
  <c r="EY84" i="2" s="1"/>
  <c r="FI84" i="2"/>
  <c r="FH83" i="2"/>
  <c r="FH84" i="2" s="1"/>
  <c r="FN40" i="2"/>
  <c r="FW40" i="2" s="1"/>
  <c r="FW31" i="2"/>
  <c r="GD58" i="2"/>
  <c r="GJ58" i="2" s="1"/>
  <c r="EK58" i="2"/>
  <c r="GC29" i="2"/>
  <c r="GF9" i="2"/>
  <c r="GF10" i="2" s="1"/>
  <c r="EG10" i="2"/>
  <c r="DY30" i="2"/>
  <c r="EE81" i="2"/>
  <c r="FF78" i="2"/>
  <c r="FE76" i="2"/>
  <c r="CL10" i="2"/>
  <c r="EX82" i="2"/>
  <c r="EX36" i="2"/>
  <c r="BI82" i="2"/>
  <c r="BI36" i="2"/>
  <c r="BY47" i="2"/>
  <c r="CB47" i="2"/>
  <c r="EA47" i="2" s="1"/>
  <c r="FZ47" i="2" s="1"/>
  <c r="CF42" i="2"/>
  <c r="AM42" i="2"/>
  <c r="GK9" i="2"/>
  <c r="FP79" i="2"/>
  <c r="FY79" i="2" s="1"/>
  <c r="N12" i="2"/>
  <c r="N13" i="2" s="1"/>
  <c r="O13" i="2"/>
  <c r="AH84" i="2"/>
  <c r="AG84" i="2"/>
  <c r="EW35" i="2"/>
  <c r="AC79" i="2"/>
  <c r="BM83" i="2"/>
  <c r="BM84" i="2" s="1"/>
  <c r="BN84" i="2"/>
  <c r="EJ52" i="2"/>
  <c r="GC52" i="2"/>
  <c r="GI52" i="2" s="1"/>
  <c r="FS77" i="2"/>
  <c r="FY14" i="2"/>
  <c r="FS36" i="2"/>
  <c r="DY21" i="2"/>
  <c r="DX21" i="2" s="1"/>
  <c r="BZ12" i="2"/>
  <c r="BY12" i="2" s="1"/>
  <c r="BY11" i="2"/>
  <c r="EA8" i="2"/>
  <c r="EB11" i="2"/>
  <c r="EK66" i="2"/>
  <c r="GD66" i="2"/>
  <c r="GJ66" i="2" s="1"/>
  <c r="EL20" i="2"/>
  <c r="GE20" i="2"/>
  <c r="GK20" i="2" s="1"/>
  <c r="CM21" i="2"/>
  <c r="EB69" i="2"/>
  <c r="CL69" i="2"/>
  <c r="CT84" i="2"/>
  <c r="DU83" i="2"/>
  <c r="DU84" i="2" s="1"/>
  <c r="EK50" i="2"/>
  <c r="GD50" i="2"/>
  <c r="GJ50" i="2" s="1"/>
  <c r="EJ51" i="2"/>
  <c r="GC51" i="2"/>
  <c r="GI51" i="2" s="1"/>
  <c r="GC20" i="2"/>
  <c r="GJ20" i="2"/>
  <c r="GI20" i="2" s="1"/>
  <c r="BQ80" i="2"/>
  <c r="EX80" i="2"/>
  <c r="FG80" i="2" s="1"/>
  <c r="FP80" i="2"/>
  <c r="FY80" i="2" s="1"/>
  <c r="BQ76" i="2"/>
  <c r="CC76" i="2"/>
  <c r="EB20" i="2"/>
  <c r="CB20" i="2"/>
  <c r="CL20" i="2"/>
  <c r="CK20" i="2" s="1"/>
  <c r="AC31" i="2"/>
  <c r="GM31" i="2"/>
  <c r="EG54" i="2"/>
  <c r="GF53" i="2"/>
  <c r="GF54" i="2" s="1"/>
  <c r="EW78" i="2"/>
  <c r="CL67" i="2"/>
  <c r="AK83" i="2"/>
  <c r="J84" i="2"/>
  <c r="GC55" i="2"/>
  <c r="GM11" i="2"/>
  <c r="EC79" i="2"/>
  <c r="CM79" i="2"/>
  <c r="EL57" i="2"/>
  <c r="GE57" i="2"/>
  <c r="GK57" i="2" s="1"/>
  <c r="EJ56" i="2"/>
  <c r="GC56" i="2"/>
  <c r="GI56" i="2" s="1"/>
  <c r="EC23" i="2"/>
  <c r="CM23" i="2"/>
  <c r="CK23" i="2" s="1"/>
  <c r="CB23" i="2"/>
  <c r="EA9" i="2"/>
  <c r="EA10" i="2" s="1"/>
  <c r="GM53" i="2"/>
  <c r="FX21" i="2"/>
  <c r="FW21" i="2" s="1"/>
  <c r="EC11" i="2"/>
  <c r="EF54" i="2"/>
  <c r="EL53" i="2"/>
  <c r="GE53" i="2"/>
  <c r="ED40" i="2"/>
  <c r="GC31" i="2"/>
  <c r="AQ77" i="2"/>
  <c r="AO14" i="2"/>
  <c r="GM14" i="2" s="1"/>
  <c r="AQ12" i="2"/>
  <c r="DO31" i="2"/>
  <c r="EA19" i="2"/>
  <c r="EL8" i="2"/>
  <c r="EF11" i="2"/>
  <c r="GE8" i="2"/>
  <c r="CC77" i="2"/>
  <c r="CB77" i="2" s="1"/>
  <c r="CB14" i="2"/>
  <c r="AD32" i="2"/>
  <c r="EF14" i="2"/>
  <c r="EA75" i="2"/>
  <c r="FZ75" i="2" s="1"/>
  <c r="CW89" i="2"/>
  <c r="CZ83" i="2"/>
  <c r="CZ84" i="2" s="1"/>
  <c r="FE12" i="2"/>
  <c r="FE13" i="2" s="1"/>
  <c r="FF13" i="2"/>
  <c r="CK48" i="2"/>
  <c r="EC59" i="2"/>
  <c r="CM59" i="2"/>
  <c r="GJ55" i="2"/>
  <c r="EK15" i="2"/>
  <c r="EJ15" i="2" s="1"/>
  <c r="GD15" i="2"/>
  <c r="GD38" i="2" s="1"/>
  <c r="ED15" i="2"/>
  <c r="ED37" i="2" s="1"/>
  <c r="GA73" i="2"/>
  <c r="BZ30" i="2"/>
  <c r="GM30" i="2"/>
  <c r="AC30" i="2"/>
  <c r="CC33" i="2"/>
  <c r="AJ83" i="2"/>
  <c r="BP64" i="2"/>
  <c r="DO63" i="2"/>
  <c r="DX63" i="2" s="1"/>
  <c r="BR76" i="2"/>
  <c r="CD47" i="2"/>
  <c r="CA47" i="2"/>
  <c r="K81" i="2"/>
  <c r="AD81" i="2"/>
  <c r="FQ12" i="2"/>
  <c r="FQ13" i="2" s="1"/>
  <c r="FR13" i="2"/>
  <c r="GC59" i="2"/>
  <c r="GI59" i="2" s="1"/>
  <c r="EJ59" i="2"/>
  <c r="C82" i="2"/>
  <c r="B35" i="2"/>
  <c r="C36" i="2"/>
  <c r="GC69" i="2"/>
  <c r="EJ69" i="2"/>
  <c r="DO39" i="2"/>
  <c r="DX30" i="2"/>
  <c r="BS36" i="2"/>
  <c r="FO29" i="2"/>
  <c r="EM29" i="2"/>
  <c r="FN29" i="2" s="1"/>
  <c r="EM32" i="2"/>
  <c r="FN32" i="2" s="1"/>
  <c r="FW32" i="2" s="1"/>
  <c r="FO32" i="2"/>
  <c r="FX32" i="2" s="1"/>
  <c r="DO38" i="2"/>
  <c r="DX38" i="2" s="1"/>
  <c r="DX29" i="2"/>
  <c r="EK54" i="2"/>
  <c r="AO79" i="2"/>
  <c r="AY79" i="2"/>
  <c r="AP81" i="2"/>
  <c r="AA84" i="2"/>
  <c r="Z83" i="2"/>
  <c r="Z84" i="2" s="1"/>
  <c r="AO32" i="2"/>
  <c r="BP32" i="2" s="1"/>
  <c r="BY32" i="2" s="1"/>
  <c r="BQ32" i="2"/>
  <c r="BZ32" i="2" s="1"/>
  <c r="GC73" i="2"/>
  <c r="GD59" i="2"/>
  <c r="GC53" i="2"/>
  <c r="ED54" i="2"/>
  <c r="GD57" i="2"/>
  <c r="CN77" i="2"/>
  <c r="CN78" i="2" s="1"/>
  <c r="CO78" i="2"/>
  <c r="BJ77" i="2"/>
  <c r="BJ78" i="2" s="1"/>
  <c r="BK78" i="2"/>
  <c r="AX29" i="2"/>
  <c r="AY35" i="2"/>
  <c r="EP77" i="2"/>
  <c r="EP78" i="2" s="1"/>
  <c r="EQ78" i="2"/>
  <c r="EF42" i="2"/>
  <c r="CM42" i="2"/>
  <c r="M82" i="2"/>
  <c r="AE82" i="2" s="1"/>
  <c r="M36" i="2"/>
  <c r="AE35" i="2"/>
  <c r="BR81" i="2"/>
  <c r="CD81" i="2" s="1"/>
  <c r="DF35" i="2"/>
  <c r="DF36" i="2" s="1"/>
  <c r="DG36" i="2"/>
  <c r="AF89" i="2"/>
  <c r="AL76" i="2"/>
  <c r="CE82" i="2"/>
  <c r="EJ65" i="2"/>
  <c r="GC65" i="2"/>
  <c r="GI65" i="2" s="1"/>
  <c r="CY82" i="2"/>
  <c r="CY36" i="2"/>
  <c r="DQ35" i="2"/>
  <c r="DP37" i="2"/>
  <c r="DY37" i="2" s="1"/>
  <c r="DY28" i="2"/>
  <c r="DZ12" i="2"/>
  <c r="DT13" i="2"/>
  <c r="DZ13" i="2" s="1"/>
  <c r="GE21" i="2"/>
  <c r="GK22" i="2"/>
  <c r="EF76" i="2"/>
  <c r="GE47" i="2"/>
  <c r="CP83" i="2"/>
  <c r="GC72" i="2"/>
  <c r="EK18" i="2"/>
  <c r="EJ18" i="2" s="1"/>
  <c r="EL63" i="2"/>
  <c r="GE63" i="2"/>
  <c r="GK63" i="2" s="1"/>
  <c r="D84" i="2"/>
  <c r="ER84" i="2"/>
  <c r="FS83" i="2"/>
  <c r="CX77" i="2"/>
  <c r="CW14" i="2"/>
  <c r="CX12" i="2"/>
  <c r="DT77" i="2"/>
  <c r="DZ14" i="2"/>
  <c r="DT36" i="2"/>
  <c r="EB21" i="2"/>
  <c r="EA22" i="2"/>
  <c r="AD13" i="2"/>
  <c r="EA62" i="2"/>
  <c r="FZ62" i="2" s="1"/>
  <c r="CK62" i="2"/>
  <c r="CA81" i="2"/>
  <c r="CH76" i="2"/>
  <c r="CI78" i="2"/>
  <c r="V83" i="2"/>
  <c r="V84" i="2" s="1"/>
  <c r="DU82" i="2"/>
  <c r="EG82" i="2" s="1"/>
  <c r="GF82" i="2" s="1"/>
  <c r="GD16" i="2"/>
  <c r="ED16" i="2"/>
  <c r="EK16" i="2"/>
  <c r="EJ16" i="2" s="1"/>
  <c r="GE60" i="2"/>
  <c r="GK60" i="2" s="1"/>
  <c r="EL60" i="2"/>
  <c r="DR82" i="2"/>
  <c r="GC70" i="2"/>
  <c r="AN81" i="2"/>
  <c r="FO76" i="2"/>
  <c r="FX47" i="2"/>
  <c r="CK10" i="2"/>
  <c r="CG82" i="2"/>
  <c r="DP29" i="2"/>
  <c r="GJ53" i="2"/>
  <c r="GD54" i="2"/>
  <c r="GJ54" i="2" s="1"/>
  <c r="EL10" i="2"/>
  <c r="CK67" i="2"/>
  <c r="GC50" i="2"/>
  <c r="GI50" i="2" s="1"/>
  <c r="EJ50" i="2"/>
  <c r="GE40" i="2"/>
  <c r="DX39" i="2"/>
  <c r="N77" i="2"/>
  <c r="N78" i="2" s="1"/>
  <c r="O78" i="2"/>
  <c r="BP31" i="2"/>
  <c r="AF83" i="2"/>
  <c r="E84" i="2"/>
  <c r="CI42" i="2"/>
  <c r="EH42" i="2" s="1"/>
  <c r="GG42" i="2" s="1"/>
  <c r="CB73" i="2"/>
  <c r="AL73" i="2"/>
  <c r="EK73" i="2"/>
  <c r="GD73" i="2"/>
  <c r="GJ73" i="2" s="1"/>
  <c r="CB57" i="2"/>
  <c r="AL57" i="2"/>
  <c r="EC54" i="2"/>
  <c r="GB53" i="2"/>
  <c r="GB54" i="2" s="1"/>
  <c r="AC49" i="2"/>
  <c r="GM49" i="2"/>
  <c r="DS77" i="2"/>
  <c r="DS84" i="2" s="1"/>
  <c r="DR14" i="2"/>
  <c r="DR36" i="2" s="1"/>
  <c r="DY14" i="2"/>
  <c r="DX14" i="2" s="1"/>
  <c r="FN28" i="2"/>
  <c r="GC17" i="2"/>
  <c r="GD62" i="2"/>
  <c r="GJ62" i="2" s="1"/>
  <c r="EK62" i="2"/>
  <c r="CK54" i="2"/>
  <c r="EH78" i="2"/>
  <c r="EG76" i="2"/>
  <c r="CY83" i="2"/>
  <c r="CY84" i="2" s="1"/>
  <c r="AD37" i="2"/>
  <c r="AM37" i="2" s="1"/>
  <c r="AM28" i="2"/>
  <c r="CC28" i="2"/>
  <c r="BK84" i="2"/>
  <c r="BJ83" i="2"/>
  <c r="BJ84" i="2" s="1"/>
  <c r="FQ36" i="2"/>
  <c r="EA87" i="2"/>
  <c r="CK87" i="2"/>
  <c r="AC85" i="2"/>
  <c r="AL85" i="2" s="1"/>
  <c r="AL86" i="2"/>
  <c r="U35" i="2"/>
  <c r="EA70" i="2"/>
  <c r="FZ70" i="2" s="1"/>
  <c r="CK70" i="2"/>
  <c r="EW13" i="2"/>
  <c r="EV12" i="2"/>
  <c r="EV13" i="2" s="1"/>
  <c r="CN12" i="2"/>
  <c r="CN13" i="2" s="1"/>
  <c r="CC68" i="2"/>
  <c r="EC48" i="2"/>
  <c r="CM48" i="2"/>
  <c r="AZ82" i="2"/>
  <c r="AZ83" i="2" s="1"/>
  <c r="AZ84" i="2" s="1"/>
  <c r="AZ36" i="2"/>
  <c r="CK88" i="2"/>
  <c r="CB60" i="2"/>
  <c r="AL60" i="2"/>
  <c r="DQ76" i="2"/>
  <c r="DZ47" i="2"/>
  <c r="CG36" i="2"/>
  <c r="CF82" i="2"/>
  <c r="AE14" i="2"/>
  <c r="AC21" i="2"/>
  <c r="EG11" i="2"/>
  <c r="EG12" i="2" s="1"/>
  <c r="EG13" i="2" s="1"/>
  <c r="AG13" i="2"/>
  <c r="AM13" i="2" s="1"/>
  <c r="AF12" i="2"/>
  <c r="AF13" i="2" s="1"/>
  <c r="EC80" i="2"/>
  <c r="CM80" i="2"/>
  <c r="GJ48" i="2"/>
  <c r="EC62" i="2"/>
  <c r="CM62" i="2"/>
  <c r="CB58" i="2"/>
  <c r="AL58" i="2"/>
  <c r="CB55" i="2"/>
  <c r="AL55" i="2"/>
  <c r="DP32" i="2"/>
  <c r="DY32" i="2" s="1"/>
  <c r="DO28" i="2"/>
  <c r="FN39" i="2"/>
  <c r="FW39" i="2" s="1"/>
  <c r="FW30" i="2"/>
  <c r="EJ74" i="2"/>
  <c r="GC74" i="2"/>
  <c r="GI74" i="2" s="1"/>
  <c r="EE11" i="2"/>
  <c r="GD8" i="2"/>
  <c r="ED8" i="2"/>
  <c r="EK8" i="2"/>
  <c r="EJ8" i="2" s="1"/>
  <c r="DO53" i="2"/>
  <c r="EA53" i="2" s="1"/>
  <c r="BG29" i="2"/>
  <c r="BH35" i="2"/>
  <c r="DT83" i="2"/>
  <c r="GJ18" i="2"/>
  <c r="GI18" i="2" s="1"/>
  <c r="GC18" i="2"/>
  <c r="CQ84" i="2"/>
  <c r="DR83" i="2"/>
  <c r="DR89" i="2"/>
  <c r="EC21" i="2"/>
  <c r="EC14" i="2" s="1"/>
  <c r="EC77" i="2" s="1"/>
  <c r="CC34" i="2"/>
  <c r="AM34" i="2"/>
  <c r="GC49" i="2"/>
  <c r="CK19" i="2"/>
  <c r="AC89" i="2"/>
  <c r="BT83" i="2"/>
  <c r="H83" i="2"/>
  <c r="EP83" i="2"/>
  <c r="CD12" i="2"/>
  <c r="CD13" i="2" s="1"/>
  <c r="AU83" i="2"/>
  <c r="CB68" i="2"/>
  <c r="FQ69" i="3" l="1"/>
  <c r="EP70" i="3"/>
  <c r="AR70" i="3"/>
  <c r="CA67" i="3"/>
  <c r="CD67" i="3"/>
  <c r="AD68" i="3"/>
  <c r="DS70" i="3"/>
  <c r="GI9" i="3"/>
  <c r="EC65" i="3"/>
  <c r="CM65" i="3"/>
  <c r="EB39" i="3"/>
  <c r="CL39" i="3"/>
  <c r="EJ55" i="3"/>
  <c r="GC55" i="3"/>
  <c r="GI55" i="3" s="1"/>
  <c r="DH68" i="3"/>
  <c r="DQ68" i="3" s="1"/>
  <c r="DZ68" i="3" s="1"/>
  <c r="GJ12" i="3"/>
  <c r="GI12" i="3" s="1"/>
  <c r="GC12" i="3"/>
  <c r="GC30" i="3" s="1"/>
  <c r="GD30" i="3"/>
  <c r="CS70" i="3"/>
  <c r="DT69" i="3"/>
  <c r="GJ11" i="3"/>
  <c r="GI11" i="3" s="1"/>
  <c r="GC11" i="3"/>
  <c r="M69" i="3"/>
  <c r="AI69" i="3"/>
  <c r="CF68" i="3"/>
  <c r="AM68" i="3"/>
  <c r="BQ28" i="3"/>
  <c r="BZ28" i="3" s="1"/>
  <c r="BZ22" i="3"/>
  <c r="BV69" i="3"/>
  <c r="BV70" i="3" s="1"/>
  <c r="BK70" i="3"/>
  <c r="BJ69" i="3"/>
  <c r="BJ70" i="3" s="1"/>
  <c r="EB38" i="3"/>
  <c r="CL38" i="3"/>
  <c r="CC30" i="3"/>
  <c r="CL30" i="3" s="1"/>
  <c r="EB24" i="3"/>
  <c r="CL24" i="3"/>
  <c r="GE42" i="3"/>
  <c r="EB52" i="3"/>
  <c r="CL52" i="3"/>
  <c r="FP66" i="3"/>
  <c r="FY66" i="3" s="1"/>
  <c r="CX26" i="3"/>
  <c r="CW25" i="3"/>
  <c r="DP25" i="3"/>
  <c r="EG67" i="3"/>
  <c r="GF67" i="3" s="1"/>
  <c r="GC8" i="3"/>
  <c r="GJ8" i="3"/>
  <c r="GI8" i="3" s="1"/>
  <c r="GE29" i="3"/>
  <c r="GK29" i="3" s="1"/>
  <c r="EB37" i="3"/>
  <c r="CL37" i="3"/>
  <c r="EJ14" i="3"/>
  <c r="EB48" i="3"/>
  <c r="CL48" i="3"/>
  <c r="AY68" i="3"/>
  <c r="AY26" i="3"/>
  <c r="AX25" i="3"/>
  <c r="GM25" i="3" s="1"/>
  <c r="GM26" i="3" s="1"/>
  <c r="BQ25" i="3"/>
  <c r="CC42" i="3"/>
  <c r="CL42" i="3" s="1"/>
  <c r="EB41" i="3"/>
  <c r="CL41" i="3"/>
  <c r="GE26" i="3"/>
  <c r="ES70" i="3"/>
  <c r="FT69" i="3"/>
  <c r="FT70" i="3" s="1"/>
  <c r="CB48" i="3"/>
  <c r="BY48" i="3"/>
  <c r="B70" i="3"/>
  <c r="GB40" i="3"/>
  <c r="GK40" i="3" s="1"/>
  <c r="EL40" i="3"/>
  <c r="CC22" i="3"/>
  <c r="EA50" i="3"/>
  <c r="CK50" i="3"/>
  <c r="DX40" i="3"/>
  <c r="EA40" i="3"/>
  <c r="CK27" i="3"/>
  <c r="EA43" i="3"/>
  <c r="CK43" i="3"/>
  <c r="BT70" i="3"/>
  <c r="CE75" i="3"/>
  <c r="CE64" i="3"/>
  <c r="ED62" i="3"/>
  <c r="CP70" i="3"/>
  <c r="AK70" i="3"/>
  <c r="CJ69" i="3"/>
  <c r="AQ70" i="3"/>
  <c r="GJ15" i="3"/>
  <c r="GI15" i="3" s="1"/>
  <c r="GC15" i="3"/>
  <c r="AD64" i="3"/>
  <c r="AM64" i="3" s="1"/>
  <c r="CC62" i="3"/>
  <c r="AM62" i="3"/>
  <c r="L70" i="3"/>
  <c r="K69" i="3"/>
  <c r="K70" i="3" s="1"/>
  <c r="FZ51" i="3"/>
  <c r="GI51" i="3" s="1"/>
  <c r="EJ51" i="3"/>
  <c r="GC41" i="3"/>
  <c r="ED42" i="3"/>
  <c r="GB58" i="3"/>
  <c r="GK58" i="3" s="1"/>
  <c r="EL58" i="3"/>
  <c r="DN70" i="3"/>
  <c r="DW69" i="3"/>
  <c r="DW70" i="3" s="1"/>
  <c r="DP28" i="3"/>
  <c r="DY28" i="3" s="1"/>
  <c r="DY22" i="3"/>
  <c r="EA27" i="3"/>
  <c r="FZ21" i="3"/>
  <c r="FZ27" i="3" s="1"/>
  <c r="EE67" i="3"/>
  <c r="AH70" i="3"/>
  <c r="FN42" i="3"/>
  <c r="FW42" i="3" s="1"/>
  <c r="FW41" i="3"/>
  <c r="ED26" i="3"/>
  <c r="GC25" i="3"/>
  <c r="EB35" i="3"/>
  <c r="CL35" i="3"/>
  <c r="EF67" i="3"/>
  <c r="CM67" i="3"/>
  <c r="EJ27" i="3"/>
  <c r="CB37" i="3"/>
  <c r="AL37" i="3"/>
  <c r="FR70" i="3"/>
  <c r="EB54" i="3"/>
  <c r="CL54" i="3"/>
  <c r="GB53" i="3"/>
  <c r="GK53" i="3" s="1"/>
  <c r="EL53" i="3"/>
  <c r="GC29" i="3"/>
  <c r="GJ10" i="3"/>
  <c r="GI10" i="3" s="1"/>
  <c r="GD28" i="3"/>
  <c r="GC10" i="3"/>
  <c r="GC28" i="3" s="1"/>
  <c r="BY66" i="3"/>
  <c r="CB66" i="3"/>
  <c r="FO25" i="3"/>
  <c r="EM25" i="3"/>
  <c r="EN26" i="3"/>
  <c r="CD64" i="3"/>
  <c r="CM64" i="3" s="1"/>
  <c r="EC62" i="3"/>
  <c r="EA38" i="3"/>
  <c r="CK38" i="3"/>
  <c r="BY36" i="3"/>
  <c r="CB36" i="3"/>
  <c r="ER70" i="3"/>
  <c r="FS69" i="3"/>
  <c r="EA30" i="3"/>
  <c r="FZ24" i="3"/>
  <c r="EJ24" i="3"/>
  <c r="GD26" i="3"/>
  <c r="EG75" i="3"/>
  <c r="EG64" i="3"/>
  <c r="GF62" i="3"/>
  <c r="FN27" i="3"/>
  <c r="FW27" i="3" s="1"/>
  <c r="FW21" i="3"/>
  <c r="FQ68" i="3"/>
  <c r="EA58" i="3"/>
  <c r="CK58" i="3"/>
  <c r="FG65" i="3"/>
  <c r="FG67" i="3" s="1"/>
  <c r="EX67" i="3"/>
  <c r="EC42" i="3"/>
  <c r="EL42" i="3" s="1"/>
  <c r="GB41" i="3"/>
  <c r="GB42" i="3" s="1"/>
  <c r="FZ23" i="3"/>
  <c r="FZ29" i="3" s="1"/>
  <c r="EA29" i="3"/>
  <c r="EJ29" i="3" s="1"/>
  <c r="EJ11" i="3"/>
  <c r="CB42" i="3"/>
  <c r="EA41" i="3"/>
  <c r="GC9" i="3"/>
  <c r="DP64" i="3"/>
  <c r="DY64" i="3" s="1"/>
  <c r="DY62" i="3"/>
  <c r="BY52" i="3"/>
  <c r="CB52" i="3"/>
  <c r="FE75" i="3"/>
  <c r="FE64" i="3"/>
  <c r="FN62" i="3"/>
  <c r="GA55" i="3"/>
  <c r="GJ55" i="3" s="1"/>
  <c r="EK55" i="3"/>
  <c r="U69" i="3"/>
  <c r="T67" i="3"/>
  <c r="AC67" i="3" s="1"/>
  <c r="BP42" i="3"/>
  <c r="BY42" i="3" s="1"/>
  <c r="BY41" i="3"/>
  <c r="DQ26" i="3"/>
  <c r="DZ26" i="3" s="1"/>
  <c r="DZ25" i="3"/>
  <c r="GI44" i="3"/>
  <c r="CK42" i="3"/>
  <c r="GJ56" i="3"/>
  <c r="GC35" i="3"/>
  <c r="EB43" i="3"/>
  <c r="CL43" i="3"/>
  <c r="GK39" i="3"/>
  <c r="FP26" i="3"/>
  <c r="FY26" i="3" s="1"/>
  <c r="FY25" i="3"/>
  <c r="BG72" i="3"/>
  <c r="AX71" i="3"/>
  <c r="AX75" i="3" s="1"/>
  <c r="CD26" i="3"/>
  <c r="CM26" i="3" s="1"/>
  <c r="EC25" i="3"/>
  <c r="CM25" i="3"/>
  <c r="CH68" i="3"/>
  <c r="EG68" i="3" s="1"/>
  <c r="GF68" i="3" s="1"/>
  <c r="DO22" i="3"/>
  <c r="BS68" i="3"/>
  <c r="CE68" i="3" s="1"/>
  <c r="EB57" i="3"/>
  <c r="CL57" i="3"/>
  <c r="CI69" i="3"/>
  <c r="EC35" i="3"/>
  <c r="CM35" i="3"/>
  <c r="DG26" i="3"/>
  <c r="DF25" i="3"/>
  <c r="DF26" i="3" s="1"/>
  <c r="BG65" i="3"/>
  <c r="BP65" i="3" s="1"/>
  <c r="CO65" i="3"/>
  <c r="BH67" i="3"/>
  <c r="BQ65" i="3"/>
  <c r="GJ16" i="3"/>
  <c r="GI16" i="3" s="1"/>
  <c r="GC16" i="3"/>
  <c r="FO64" i="3"/>
  <c r="FX64" i="3" s="1"/>
  <c r="FX62" i="3"/>
  <c r="GI21" i="3"/>
  <c r="GC27" i="3"/>
  <c r="GI27" i="3" s="1"/>
  <c r="DO29" i="3"/>
  <c r="DX29" i="3" s="1"/>
  <c r="DX23" i="3"/>
  <c r="GB54" i="3"/>
  <c r="GK54" i="3" s="1"/>
  <c r="EL54" i="3"/>
  <c r="AG70" i="3"/>
  <c r="CF69" i="3"/>
  <c r="CB35" i="3"/>
  <c r="AL35" i="3"/>
  <c r="CB39" i="3"/>
  <c r="AL39" i="3"/>
  <c r="EK27" i="3"/>
  <c r="CU70" i="3"/>
  <c r="DV69" i="3"/>
  <c r="DV70" i="3" s="1"/>
  <c r="CT69" i="3"/>
  <c r="BR64" i="3"/>
  <c r="CA64" i="3" s="1"/>
  <c r="CA62" i="3"/>
  <c r="FO28" i="3"/>
  <c r="FX28" i="3" s="1"/>
  <c r="FX22" i="3"/>
  <c r="EC66" i="3"/>
  <c r="CM66" i="3"/>
  <c r="FZ73" i="3"/>
  <c r="GI73" i="3" s="1"/>
  <c r="EJ73" i="3"/>
  <c r="EJ30" i="3"/>
  <c r="BP28" i="3"/>
  <c r="BY28" i="3" s="1"/>
  <c r="BY22" i="3"/>
  <c r="AO69" i="3"/>
  <c r="AP70" i="3"/>
  <c r="AN68" i="3"/>
  <c r="CG68" i="3"/>
  <c r="AC26" i="3"/>
  <c r="AL26" i="3" s="1"/>
  <c r="AL25" i="3"/>
  <c r="BZ66" i="3"/>
  <c r="CC66" i="3"/>
  <c r="EF64" i="3"/>
  <c r="GE62" i="3"/>
  <c r="EL62" i="3"/>
  <c r="EO69" i="3"/>
  <c r="FP67" i="3"/>
  <c r="FY67" i="3" s="1"/>
  <c r="ED67" i="3"/>
  <c r="CB22" i="3"/>
  <c r="K68" i="3"/>
  <c r="DI69" i="3"/>
  <c r="DI70" i="3" s="1"/>
  <c r="DJ70" i="3"/>
  <c r="CY69" i="3"/>
  <c r="CY70" i="3" s="1"/>
  <c r="DQ67" i="3"/>
  <c r="DZ67" i="3" s="1"/>
  <c r="CB54" i="3"/>
  <c r="GD42" i="3"/>
  <c r="GJ14" i="3"/>
  <c r="GI14" i="3" s="1"/>
  <c r="GC14" i="3"/>
  <c r="EE64" i="3"/>
  <c r="GD62" i="3"/>
  <c r="CN66" i="3"/>
  <c r="CX66" i="3"/>
  <c r="DF75" i="3"/>
  <c r="DF64" i="3"/>
  <c r="DO62" i="3"/>
  <c r="EJ21" i="3"/>
  <c r="EB36" i="3"/>
  <c r="CL36" i="3"/>
  <c r="BU69" i="3"/>
  <c r="CG69" i="3" s="1"/>
  <c r="AT70" i="3"/>
  <c r="DL69" i="3"/>
  <c r="DL70" i="3" s="1"/>
  <c r="CQ70" i="3"/>
  <c r="DR69" i="3"/>
  <c r="E70" i="3"/>
  <c r="AF69" i="3"/>
  <c r="T75" i="3"/>
  <c r="T64" i="3"/>
  <c r="AC62" i="3"/>
  <c r="AC68" i="3"/>
  <c r="AL68" i="3" s="1"/>
  <c r="EG26" i="3"/>
  <c r="GF25" i="3"/>
  <c r="GF26" i="3" s="1"/>
  <c r="EA74" i="3"/>
  <c r="CK74" i="3"/>
  <c r="BP64" i="3"/>
  <c r="BY64" i="3" s="1"/>
  <c r="GB57" i="3"/>
  <c r="GK57" i="3" s="1"/>
  <c r="EL57" i="3"/>
  <c r="BI68" i="3"/>
  <c r="BR68" i="3" s="1"/>
  <c r="CA68" i="3" s="1"/>
  <c r="FN28" i="3"/>
  <c r="FW28" i="3" s="1"/>
  <c r="FW22" i="3"/>
  <c r="EB50" i="3"/>
  <c r="CL50" i="3"/>
  <c r="EI64" i="3"/>
  <c r="GH62" i="3"/>
  <c r="GH64" i="3" s="1"/>
  <c r="EC81" i="2"/>
  <c r="CM81" i="2"/>
  <c r="FZ53" i="2"/>
  <c r="FZ54" i="2" s="1"/>
  <c r="EA54" i="2"/>
  <c r="EJ54" i="2" s="1"/>
  <c r="EJ53" i="2"/>
  <c r="EA68" i="2"/>
  <c r="CK68" i="2"/>
  <c r="EE82" i="2"/>
  <c r="GB48" i="2"/>
  <c r="GK48" i="2" s="1"/>
  <c r="EL48" i="2"/>
  <c r="FN37" i="2"/>
  <c r="FW37" i="2" s="1"/>
  <c r="FW28" i="2"/>
  <c r="BP40" i="2"/>
  <c r="BY40" i="2" s="1"/>
  <c r="BY31" i="2"/>
  <c r="EJ70" i="2"/>
  <c r="GC16" i="2"/>
  <c r="GJ16" i="2"/>
  <c r="GI16" i="2" s="1"/>
  <c r="CH89" i="2"/>
  <c r="CH78" i="2"/>
  <c r="EA21" i="2"/>
  <c r="EB14" i="2"/>
  <c r="CW77" i="2"/>
  <c r="CW78" i="2" s="1"/>
  <c r="CX78" i="2"/>
  <c r="GE76" i="2"/>
  <c r="GK21" i="2"/>
  <c r="GE14" i="2"/>
  <c r="AL89" i="2"/>
  <c r="B82" i="2"/>
  <c r="C83" i="2"/>
  <c r="EB33" i="2"/>
  <c r="CL33" i="2"/>
  <c r="BQ39" i="2"/>
  <c r="BZ39" i="2" s="1"/>
  <c r="EL21" i="2"/>
  <c r="N84" i="2"/>
  <c r="CJ83" i="2"/>
  <c r="AK84" i="2"/>
  <c r="BQ78" i="2"/>
  <c r="BZ78" i="2" s="1"/>
  <c r="BP76" i="2"/>
  <c r="BZ76" i="2"/>
  <c r="FY77" i="2"/>
  <c r="FS78" i="2"/>
  <c r="FY78" i="2" s="1"/>
  <c r="EW36" i="2"/>
  <c r="EV35" i="2"/>
  <c r="EV36" i="2" s="1"/>
  <c r="FE89" i="2"/>
  <c r="FE78" i="2"/>
  <c r="GD81" i="2"/>
  <c r="FW69" i="2"/>
  <c r="FZ69" i="2"/>
  <c r="GI69" i="2" s="1"/>
  <c r="DP36" i="2"/>
  <c r="DY36" i="2" s="1"/>
  <c r="DY35" i="2"/>
  <c r="FG83" i="2"/>
  <c r="FG84" i="2" s="1"/>
  <c r="FE35" i="2"/>
  <c r="FE36" i="2" s="1"/>
  <c r="FF36" i="2"/>
  <c r="BY13" i="2"/>
  <c r="GB68" i="2"/>
  <c r="GK68" i="2" s="1"/>
  <c r="EL68" i="2"/>
  <c r="EA66" i="2"/>
  <c r="CK66" i="2"/>
  <c r="GB64" i="2"/>
  <c r="GK64" i="2" s="1"/>
  <c r="EL64" i="2"/>
  <c r="BR36" i="2"/>
  <c r="CA36" i="2" s="1"/>
  <c r="CA35" i="2"/>
  <c r="ED42" i="2"/>
  <c r="CK42" i="2"/>
  <c r="EX83" i="2"/>
  <c r="EX84" i="2" s="1"/>
  <c r="GD76" i="2"/>
  <c r="GJ47" i="2"/>
  <c r="CB32" i="2"/>
  <c r="AL32" i="2"/>
  <c r="GM29" i="2"/>
  <c r="AC29" i="2"/>
  <c r="EB64" i="2"/>
  <c r="CL64" i="2"/>
  <c r="CK21" i="2"/>
  <c r="GB73" i="2"/>
  <c r="GK73" i="2" s="1"/>
  <c r="EL73" i="2"/>
  <c r="BG80" i="2"/>
  <c r="BP80" i="2" s="1"/>
  <c r="CO80" i="2"/>
  <c r="AL14" i="2"/>
  <c r="U83" i="2"/>
  <c r="T81" i="2"/>
  <c r="AC81" i="2" s="1"/>
  <c r="DP77" i="2"/>
  <c r="DO14" i="2"/>
  <c r="DP12" i="2"/>
  <c r="EM77" i="2"/>
  <c r="EM78" i="2" s="1"/>
  <c r="EN78" i="2"/>
  <c r="GA75" i="2"/>
  <c r="GJ75" i="2" s="1"/>
  <c r="EK75" i="2"/>
  <c r="FG82" i="2"/>
  <c r="FP82" i="2"/>
  <c r="FY82" i="2" s="1"/>
  <c r="CB37" i="2"/>
  <c r="CK37" i="2" s="1"/>
  <c r="EA28" i="2"/>
  <c r="CK28" i="2"/>
  <c r="FO35" i="2"/>
  <c r="BH36" i="2"/>
  <c r="BG35" i="2"/>
  <c r="BG36" i="2" s="1"/>
  <c r="EA58" i="2"/>
  <c r="CK58" i="2"/>
  <c r="DQ78" i="2"/>
  <c r="DZ76" i="2"/>
  <c r="CC37" i="2"/>
  <c r="CL37" i="2" s="1"/>
  <c r="EB28" i="2"/>
  <c r="CL28" i="2"/>
  <c r="EG89" i="2"/>
  <c r="EG78" i="2"/>
  <c r="DP38" i="2"/>
  <c r="DY38" i="2" s="1"/>
  <c r="DY29" i="2"/>
  <c r="FO78" i="2"/>
  <c r="FN76" i="2"/>
  <c r="FX76" i="2"/>
  <c r="DZ77" i="2"/>
  <c r="DT78" i="2"/>
  <c r="DZ78" i="2" s="1"/>
  <c r="FS84" i="2"/>
  <c r="DQ36" i="2"/>
  <c r="DZ35" i="2"/>
  <c r="ED82" i="2"/>
  <c r="AN82" i="2"/>
  <c r="AO81" i="2"/>
  <c r="BY64" i="2"/>
  <c r="CB64" i="2"/>
  <c r="AC39" i="2"/>
  <c r="AL39" i="2" s="1"/>
  <c r="CB30" i="2"/>
  <c r="AL30" i="2"/>
  <c r="CC32" i="2"/>
  <c r="AM32" i="2"/>
  <c r="AQ78" i="2"/>
  <c r="AO77" i="2"/>
  <c r="GK53" i="2"/>
  <c r="GE54" i="2"/>
  <c r="GK54" i="2" s="1"/>
  <c r="EC12" i="2"/>
  <c r="EC13" i="2" s="1"/>
  <c r="GA69" i="2"/>
  <c r="GJ69" i="2" s="1"/>
  <c r="EK69" i="2"/>
  <c r="M83" i="2"/>
  <c r="EA11" i="2"/>
  <c r="EB12" i="2"/>
  <c r="EB59" i="2"/>
  <c r="CL59" i="2"/>
  <c r="DF89" i="2"/>
  <c r="DF78" i="2"/>
  <c r="CB34" i="2"/>
  <c r="AL34" i="2"/>
  <c r="AM77" i="2"/>
  <c r="AF77" i="2"/>
  <c r="AG78" i="2"/>
  <c r="AM78" i="2" s="1"/>
  <c r="BG78" i="2"/>
  <c r="FO39" i="2"/>
  <c r="FX39" i="2" s="1"/>
  <c r="CG13" i="2"/>
  <c r="CM13" i="2" s="1"/>
  <c r="CM12" i="2"/>
  <c r="EJ62" i="2"/>
  <c r="FW14" i="2"/>
  <c r="CB33" i="2"/>
  <c r="AL33" i="2"/>
  <c r="BZ13" i="2"/>
  <c r="CD40" i="2"/>
  <c r="CM40" i="2" s="1"/>
  <c r="EC31" i="2"/>
  <c r="CM31" i="2"/>
  <c r="ED81" i="2"/>
  <c r="AL12" i="2"/>
  <c r="FO77" i="2"/>
  <c r="FN77" i="2" s="1"/>
  <c r="FN14" i="2"/>
  <c r="FO12" i="2"/>
  <c r="BR82" i="2"/>
  <c r="CA82" i="2" s="1"/>
  <c r="AQ83" i="2"/>
  <c r="FP81" i="2"/>
  <c r="FY81" i="2" s="1"/>
  <c r="CK47" i="2"/>
  <c r="GC9" i="2"/>
  <c r="GJ9" i="2"/>
  <c r="GI9" i="2" s="1"/>
  <c r="GD10" i="2"/>
  <c r="GJ10" i="2" s="1"/>
  <c r="AP82" i="2"/>
  <c r="AP83" i="2" s="1"/>
  <c r="BQ35" i="2"/>
  <c r="AO35" i="2"/>
  <c r="AP36" i="2"/>
  <c r="GB74" i="2"/>
  <c r="GK74" i="2" s="1"/>
  <c r="EL74" i="2"/>
  <c r="ES84" i="2"/>
  <c r="FT83" i="2"/>
  <c r="FT84" i="2" s="1"/>
  <c r="CL12" i="2"/>
  <c r="CK12" i="2" s="1"/>
  <c r="CF13" i="2"/>
  <c r="CE12" i="2"/>
  <c r="CE13" i="2" s="1"/>
  <c r="GM32" i="2"/>
  <c r="GF11" i="2"/>
  <c r="GF12" i="2" s="1"/>
  <c r="GF13" i="2" s="1"/>
  <c r="AL21" i="2"/>
  <c r="GG35" i="2"/>
  <c r="GG36" i="2" s="1"/>
  <c r="EH36" i="2"/>
  <c r="EA72" i="2"/>
  <c r="CK72" i="2"/>
  <c r="EA71" i="2"/>
  <c r="CK71" i="2"/>
  <c r="EB34" i="2"/>
  <c r="CL34" i="2"/>
  <c r="AU84" i="2"/>
  <c r="BV83" i="2"/>
  <c r="BV84" i="2" s="1"/>
  <c r="BT84" i="2"/>
  <c r="GD11" i="2"/>
  <c r="GC8" i="2"/>
  <c r="GJ8" i="2"/>
  <c r="GI8" i="2" s="1"/>
  <c r="DO54" i="2"/>
  <c r="DX54" i="2" s="1"/>
  <c r="DX53" i="2"/>
  <c r="ED11" i="2"/>
  <c r="EK11" i="2"/>
  <c r="GB80" i="2"/>
  <c r="GK80" i="2" s="1"/>
  <c r="EL80" i="2"/>
  <c r="EB68" i="2"/>
  <c r="CL68" i="2"/>
  <c r="U82" i="2"/>
  <c r="T82" i="2" s="1"/>
  <c r="U36" i="2"/>
  <c r="T35" i="2"/>
  <c r="T36" i="2" s="1"/>
  <c r="EF82" i="2"/>
  <c r="CW12" i="2"/>
  <c r="CW13" i="2" s="1"/>
  <c r="CX13" i="2"/>
  <c r="GC54" i="2"/>
  <c r="GI54" i="2" s="1"/>
  <c r="GI53" i="2"/>
  <c r="AX79" i="2"/>
  <c r="BH79" i="2"/>
  <c r="AY81" i="2"/>
  <c r="FN38" i="2"/>
  <c r="FW38" i="2" s="1"/>
  <c r="FW29" i="2"/>
  <c r="B36" i="2"/>
  <c r="AM81" i="2"/>
  <c r="CD76" i="2"/>
  <c r="EC47" i="2"/>
  <c r="CM47" i="2"/>
  <c r="EA63" i="2"/>
  <c r="GE11" i="2"/>
  <c r="GK8" i="2"/>
  <c r="DO40" i="2"/>
  <c r="DX40" i="2" s="1"/>
  <c r="DX31" i="2"/>
  <c r="GC40" i="2"/>
  <c r="GB79" i="2"/>
  <c r="GK79" i="2" s="1"/>
  <c r="EL79" i="2"/>
  <c r="EA20" i="2"/>
  <c r="EK20" i="2"/>
  <c r="EJ20" i="2" s="1"/>
  <c r="FY36" i="2"/>
  <c r="AL79" i="2"/>
  <c r="EE42" i="2"/>
  <c r="CL42" i="2"/>
  <c r="DP39" i="2"/>
  <c r="DY39" i="2" s="1"/>
  <c r="GC38" i="2"/>
  <c r="GE81" i="2"/>
  <c r="EL81" i="2"/>
  <c r="CC39" i="2"/>
  <c r="CL39" i="2" s="1"/>
  <c r="EB30" i="2"/>
  <c r="CL30" i="2"/>
  <c r="CE89" i="2"/>
  <c r="GC32" i="2"/>
  <c r="ED39" i="2"/>
  <c r="GI62" i="2"/>
  <c r="BG86" i="2"/>
  <c r="AX85" i="2"/>
  <c r="AX89" i="2" s="1"/>
  <c r="FQ77" i="2"/>
  <c r="FX77" i="2"/>
  <c r="FR78" i="2"/>
  <c r="DH82" i="2"/>
  <c r="DQ82" i="2" s="1"/>
  <c r="DZ82" i="2" s="1"/>
  <c r="EK21" i="2"/>
  <c r="EJ21" i="2" s="1"/>
  <c r="ED21" i="2"/>
  <c r="EE14" i="2"/>
  <c r="EO84" i="2"/>
  <c r="EJ47" i="2"/>
  <c r="GC47" i="2"/>
  <c r="GI47" i="2" s="1"/>
  <c r="EG35" i="2"/>
  <c r="CH36" i="2"/>
  <c r="BP29" i="2"/>
  <c r="GA49" i="2"/>
  <c r="GJ49" i="2" s="1"/>
  <c r="EK49" i="2"/>
  <c r="EC72" i="2"/>
  <c r="CM72" i="2"/>
  <c r="BU83" i="2"/>
  <c r="AT84" i="2"/>
  <c r="AR83" i="2"/>
  <c r="GI75" i="2"/>
  <c r="GC19" i="2"/>
  <c r="GJ19" i="2"/>
  <c r="GI19" i="2" s="1"/>
  <c r="ED76" i="2"/>
  <c r="EK76" i="2"/>
  <c r="CK11" i="2"/>
  <c r="AD38" i="2"/>
  <c r="AM38" i="2" s="1"/>
  <c r="CC29" i="2"/>
  <c r="AM29" i="2"/>
  <c r="EB71" i="2"/>
  <c r="CL71" i="2"/>
  <c r="GE36" i="2"/>
  <c r="ED35" i="2"/>
  <c r="T89" i="2"/>
  <c r="T78" i="2"/>
  <c r="EN13" i="2"/>
  <c r="EM12" i="2"/>
  <c r="EM13" i="2" s="1"/>
  <c r="FP36" i="2"/>
  <c r="FY35" i="2"/>
  <c r="H84" i="2"/>
  <c r="AI83" i="2"/>
  <c r="EP84" i="2"/>
  <c r="FQ83" i="2"/>
  <c r="DT84" i="2"/>
  <c r="DO37" i="2"/>
  <c r="DX37" i="2" s="1"/>
  <c r="DX28" i="2"/>
  <c r="EA55" i="2"/>
  <c r="CK55" i="2"/>
  <c r="GB62" i="2"/>
  <c r="GK62" i="2" s="1"/>
  <c r="EL62" i="2"/>
  <c r="AE77" i="2"/>
  <c r="AE12" i="2"/>
  <c r="AC14" i="2"/>
  <c r="EA60" i="2"/>
  <c r="CK60" i="2"/>
  <c r="FZ87" i="2"/>
  <c r="GI87" i="2" s="1"/>
  <c r="EJ87" i="2"/>
  <c r="DR77" i="2"/>
  <c r="DY77" i="2"/>
  <c r="DS78" i="2"/>
  <c r="CB49" i="2"/>
  <c r="AL49" i="2"/>
  <c r="EA57" i="2"/>
  <c r="CK57" i="2"/>
  <c r="EA73" i="2"/>
  <c r="CK73" i="2"/>
  <c r="AF84" i="2"/>
  <c r="GI70" i="2"/>
  <c r="DZ36" i="2"/>
  <c r="CP84" i="2"/>
  <c r="DO76" i="2"/>
  <c r="CD35" i="2"/>
  <c r="AE36" i="2"/>
  <c r="AN36" i="2" s="1"/>
  <c r="AN35" i="2"/>
  <c r="GE42" i="2"/>
  <c r="GK42" i="2" s="1"/>
  <c r="EL42" i="2"/>
  <c r="AY82" i="2"/>
  <c r="AX82" i="2" s="1"/>
  <c r="AX35" i="2"/>
  <c r="AX36" i="2" s="1"/>
  <c r="AY36" i="2"/>
  <c r="FO38" i="2"/>
  <c r="FX38" i="2" s="1"/>
  <c r="FX29" i="2"/>
  <c r="AD35" i="2"/>
  <c r="BR78" i="2"/>
  <c r="CA78" i="2" s="1"/>
  <c r="CA76" i="2"/>
  <c r="AJ84" i="2"/>
  <c r="CI83" i="2"/>
  <c r="GC15" i="2"/>
  <c r="GC37" i="2" s="1"/>
  <c r="GJ15" i="2"/>
  <c r="GI15" i="2" s="1"/>
  <c r="GB59" i="2"/>
  <c r="GK59" i="2" s="1"/>
  <c r="EL59" i="2"/>
  <c r="EF77" i="2"/>
  <c r="EL77" i="2" s="1"/>
  <c r="EL14" i="2"/>
  <c r="EL11" i="2"/>
  <c r="EF12" i="2"/>
  <c r="AQ13" i="2"/>
  <c r="AO12" i="2"/>
  <c r="EL54" i="2"/>
  <c r="EL23" i="2"/>
  <c r="EJ23" i="2" s="1"/>
  <c r="EA23" i="2"/>
  <c r="AC40" i="2"/>
  <c r="AL40" i="2" s="1"/>
  <c r="CB31" i="2"/>
  <c r="AL31" i="2"/>
  <c r="CC78" i="2"/>
  <c r="CB76" i="2"/>
  <c r="BZ80" i="2"/>
  <c r="CC80" i="2"/>
  <c r="CF83" i="2"/>
  <c r="GE10" i="2"/>
  <c r="GK10" i="2" s="1"/>
  <c r="ED38" i="2"/>
  <c r="AD39" i="2"/>
  <c r="AM39" i="2" s="1"/>
  <c r="BP39" i="2"/>
  <c r="BY39" i="2" s="1"/>
  <c r="CL76" i="2"/>
  <c r="GD37" i="2"/>
  <c r="CN36" i="2"/>
  <c r="DO35" i="2"/>
  <c r="GJ22" i="2"/>
  <c r="GI22" i="2" s="1"/>
  <c r="GC22" i="2"/>
  <c r="GD21" i="2"/>
  <c r="DH83" i="2"/>
  <c r="DH84" i="2" s="1"/>
  <c r="CW35" i="2"/>
  <c r="CW36" i="2" s="1"/>
  <c r="CX36" i="2"/>
  <c r="CC13" i="2"/>
  <c r="CB12" i="2"/>
  <c r="CB13" i="2" s="1"/>
  <c r="EB57" i="2"/>
  <c r="CL57" i="2"/>
  <c r="ED10" i="2"/>
  <c r="EJ10" i="2" s="1"/>
  <c r="BQ38" i="2"/>
  <c r="BZ38" i="2" s="1"/>
  <c r="BZ29" i="2"/>
  <c r="GD35" i="2"/>
  <c r="EE36" i="2"/>
  <c r="EJ75" i="2"/>
  <c r="L82" i="2"/>
  <c r="AD82" i="2" s="1"/>
  <c r="L36" i="2"/>
  <c r="K35" i="2"/>
  <c r="K36" i="2" s="1"/>
  <c r="CF77" i="2"/>
  <c r="CE14" i="2"/>
  <c r="CE36" i="2" s="1"/>
  <c r="CL14" i="2"/>
  <c r="CK14" i="2" s="1"/>
  <c r="EF36" i="2"/>
  <c r="GF76" i="2"/>
  <c r="BI83" i="2"/>
  <c r="BI84" i="2" s="1"/>
  <c r="FR84" i="2"/>
  <c r="FN35" i="2"/>
  <c r="EM36" i="2"/>
  <c r="EE39" i="2"/>
  <c r="DP66" i="3" l="1"/>
  <c r="DY66" i="3" s="1"/>
  <c r="CG70" i="3"/>
  <c r="EF69" i="3"/>
  <c r="ED68" i="3"/>
  <c r="AL67" i="3"/>
  <c r="DU69" i="3"/>
  <c r="DU70" i="3" s="1"/>
  <c r="CT70" i="3"/>
  <c r="BZ65" i="3"/>
  <c r="CC65" i="3"/>
  <c r="CI70" i="3"/>
  <c r="EH69" i="3"/>
  <c r="DO28" i="3"/>
  <c r="DX28" i="3" s="1"/>
  <c r="DX22" i="3"/>
  <c r="FN75" i="3"/>
  <c r="FW75" i="3" s="1"/>
  <c r="FN64" i="3"/>
  <c r="FW64" i="3" s="1"/>
  <c r="FW62" i="3"/>
  <c r="EX69" i="3"/>
  <c r="EX70" i="3" s="1"/>
  <c r="EX68" i="3"/>
  <c r="FZ38" i="3"/>
  <c r="GI38" i="3" s="1"/>
  <c r="EJ38" i="3"/>
  <c r="CK66" i="3"/>
  <c r="GI23" i="3"/>
  <c r="GA35" i="3"/>
  <c r="GJ35" i="3" s="1"/>
  <c r="EK35" i="3"/>
  <c r="CJ70" i="3"/>
  <c r="EI69" i="3"/>
  <c r="FZ40" i="3"/>
  <c r="GI40" i="3" s="1"/>
  <c r="EJ40" i="3"/>
  <c r="AX68" i="3"/>
  <c r="AY69" i="3"/>
  <c r="DP26" i="3"/>
  <c r="DY26" i="3" s="1"/>
  <c r="DY25" i="3"/>
  <c r="GA52" i="3"/>
  <c r="GJ52" i="3" s="1"/>
  <c r="EK52" i="3"/>
  <c r="EB30" i="3"/>
  <c r="EK30" i="3" s="1"/>
  <c r="GA24" i="3"/>
  <c r="EK24" i="3"/>
  <c r="GA50" i="3"/>
  <c r="GJ50" i="3" s="1"/>
  <c r="EK50" i="3"/>
  <c r="FZ74" i="3"/>
  <c r="GI74" i="3" s="1"/>
  <c r="EJ74" i="3"/>
  <c r="AF70" i="3"/>
  <c r="GA36" i="3"/>
  <c r="GJ36" i="3" s="1"/>
  <c r="EK36" i="3"/>
  <c r="EA54" i="3"/>
  <c r="CK54" i="3"/>
  <c r="GC67" i="3"/>
  <c r="GE64" i="3"/>
  <c r="GK62" i="3"/>
  <c r="EF68" i="3"/>
  <c r="AO70" i="3"/>
  <c r="EA35" i="3"/>
  <c r="CK35" i="3"/>
  <c r="BG67" i="3"/>
  <c r="BP67" i="3" s="1"/>
  <c r="BY67" i="3" s="1"/>
  <c r="BH68" i="3"/>
  <c r="BG68" i="3" s="1"/>
  <c r="BQ67" i="3"/>
  <c r="GB35" i="3"/>
  <c r="GK35" i="3" s="1"/>
  <c r="EL35" i="3"/>
  <c r="U70" i="3"/>
  <c r="T69" i="3"/>
  <c r="T70" i="3" s="1"/>
  <c r="FG68" i="3"/>
  <c r="FG69" i="3" s="1"/>
  <c r="FG70" i="3" s="1"/>
  <c r="FZ30" i="3"/>
  <c r="GI24" i="3"/>
  <c r="EA36" i="3"/>
  <c r="CK36" i="3"/>
  <c r="EM26" i="3"/>
  <c r="FN25" i="3"/>
  <c r="GE67" i="3"/>
  <c r="GC42" i="3"/>
  <c r="ED75" i="3"/>
  <c r="ED64" i="3"/>
  <c r="GC62" i="3"/>
  <c r="FZ43" i="3"/>
  <c r="GI43" i="3" s="1"/>
  <c r="EJ43" i="3"/>
  <c r="EB22" i="3"/>
  <c r="CL22" i="3"/>
  <c r="CC28" i="3"/>
  <c r="CL28" i="3" s="1"/>
  <c r="EB42" i="3"/>
  <c r="EK42" i="3" s="1"/>
  <c r="GA41" i="3"/>
  <c r="EK41" i="3"/>
  <c r="BQ26" i="3"/>
  <c r="BZ26" i="3" s="1"/>
  <c r="BZ25" i="3"/>
  <c r="CC25" i="3"/>
  <c r="CW26" i="3"/>
  <c r="DO25" i="3"/>
  <c r="GK41" i="3"/>
  <c r="EE68" i="3"/>
  <c r="DH69" i="3"/>
  <c r="DH70" i="3" s="1"/>
  <c r="GA39" i="3"/>
  <c r="GJ39" i="3" s="1"/>
  <c r="EK39" i="3"/>
  <c r="EL65" i="3"/>
  <c r="BS69" i="3"/>
  <c r="FQ70" i="3"/>
  <c r="BI69" i="3"/>
  <c r="AC75" i="3"/>
  <c r="AL75" i="3" s="1"/>
  <c r="AC64" i="3"/>
  <c r="AL64" i="3" s="1"/>
  <c r="CB62" i="3"/>
  <c r="AL62" i="3"/>
  <c r="DG66" i="3"/>
  <c r="CW66" i="3"/>
  <c r="GD64" i="3"/>
  <c r="GB66" i="3"/>
  <c r="GK66" i="3" s="1"/>
  <c r="EL66" i="3"/>
  <c r="EA39" i="3"/>
  <c r="CK39" i="3"/>
  <c r="CX65" i="3"/>
  <c r="CN65" i="3"/>
  <c r="CO67" i="3"/>
  <c r="GA57" i="3"/>
  <c r="GJ57" i="3" s="1"/>
  <c r="EK57" i="3"/>
  <c r="BG71" i="3"/>
  <c r="BG75" i="3" s="1"/>
  <c r="BP72" i="3"/>
  <c r="FZ41" i="3"/>
  <c r="FZ42" i="3" s="1"/>
  <c r="EA42" i="3"/>
  <c r="EJ42" i="3" s="1"/>
  <c r="EC64" i="3"/>
  <c r="EL64" i="3" s="1"/>
  <c r="GB62" i="3"/>
  <c r="GB64" i="3" s="1"/>
  <c r="FO26" i="3"/>
  <c r="FX26" i="3" s="1"/>
  <c r="FX25" i="3"/>
  <c r="AD69" i="3"/>
  <c r="GA54" i="3"/>
  <c r="GJ54" i="3" s="1"/>
  <c r="EK54" i="3"/>
  <c r="EA37" i="3"/>
  <c r="CK37" i="3"/>
  <c r="GC26" i="3"/>
  <c r="GD67" i="3"/>
  <c r="EJ41" i="3"/>
  <c r="CC64" i="3"/>
  <c r="CL64" i="3" s="1"/>
  <c r="EB62" i="3"/>
  <c r="CL62" i="3"/>
  <c r="DQ69" i="3"/>
  <c r="DQ70" i="3" s="1"/>
  <c r="AX26" i="3"/>
  <c r="BP25" i="3"/>
  <c r="GA48" i="3"/>
  <c r="GJ48" i="3" s="1"/>
  <c r="EK48" i="3"/>
  <c r="GA37" i="3"/>
  <c r="GJ37" i="3" s="1"/>
  <c r="EK37" i="3"/>
  <c r="GK42" i="3"/>
  <c r="AI70" i="3"/>
  <c r="CH69" i="3"/>
  <c r="DT70" i="3"/>
  <c r="DZ69" i="3"/>
  <c r="GI30" i="3"/>
  <c r="FP65" i="3"/>
  <c r="FY65" i="3" s="1"/>
  <c r="DR70" i="3"/>
  <c r="BU70" i="3"/>
  <c r="DO75" i="3"/>
  <c r="DX75" i="3" s="1"/>
  <c r="DO64" i="3"/>
  <c r="DX64" i="3" s="1"/>
  <c r="DX62" i="3"/>
  <c r="EA22" i="3"/>
  <c r="CB28" i="3"/>
  <c r="CK28" i="3" s="1"/>
  <c r="CK22" i="3"/>
  <c r="EO70" i="3"/>
  <c r="EB66" i="3"/>
  <c r="CL66" i="3"/>
  <c r="CD68" i="3"/>
  <c r="EC68" i="3" s="1"/>
  <c r="CF70" i="3"/>
  <c r="EE69" i="3"/>
  <c r="BY65" i="3"/>
  <c r="CB65" i="3"/>
  <c r="GB25" i="3"/>
  <c r="EC26" i="3"/>
  <c r="EL26" i="3" s="1"/>
  <c r="EL25" i="3"/>
  <c r="GA43" i="3"/>
  <c r="GJ43" i="3" s="1"/>
  <c r="EK43" i="3"/>
  <c r="EA52" i="3"/>
  <c r="CK52" i="3"/>
  <c r="FZ58" i="3"/>
  <c r="GI58" i="3" s="1"/>
  <c r="EJ58" i="3"/>
  <c r="GF75" i="3"/>
  <c r="GF64" i="3"/>
  <c r="FS70" i="3"/>
  <c r="GI29" i="3"/>
  <c r="FZ50" i="3"/>
  <c r="GI50" i="3" s="1"/>
  <c r="EJ50" i="3"/>
  <c r="EA48" i="3"/>
  <c r="CK48" i="3"/>
  <c r="GA38" i="3"/>
  <c r="GJ38" i="3" s="1"/>
  <c r="EK38" i="3"/>
  <c r="M70" i="3"/>
  <c r="AE69" i="3"/>
  <c r="EC67" i="3"/>
  <c r="GB67" i="3" s="1"/>
  <c r="AM82" i="2"/>
  <c r="AO83" i="2"/>
  <c r="AP84" i="2"/>
  <c r="AL81" i="2"/>
  <c r="CB78" i="2"/>
  <c r="DO89" i="2"/>
  <c r="DX89" i="2" s="1"/>
  <c r="DX76" i="2"/>
  <c r="AN77" i="2"/>
  <c r="AE78" i="2"/>
  <c r="AN78" i="2" s="1"/>
  <c r="AC77" i="2"/>
  <c r="AC78" i="2" s="1"/>
  <c r="AI84" i="2"/>
  <c r="CH83" i="2"/>
  <c r="CK76" i="2"/>
  <c r="EB32" i="2"/>
  <c r="CL32" i="2"/>
  <c r="EA37" i="2"/>
  <c r="EJ37" i="2" s="1"/>
  <c r="FZ28" i="2"/>
  <c r="EJ28" i="2"/>
  <c r="T83" i="2"/>
  <c r="T84" i="2" s="1"/>
  <c r="U84" i="2"/>
  <c r="GA64" i="2"/>
  <c r="GJ64" i="2" s="1"/>
  <c r="EK64" i="2"/>
  <c r="EA32" i="2"/>
  <c r="CK32" i="2"/>
  <c r="FZ66" i="2"/>
  <c r="GI66" i="2" s="1"/>
  <c r="EJ66" i="2"/>
  <c r="BP78" i="2"/>
  <c r="BY78" i="2" s="1"/>
  <c r="BY76" i="2"/>
  <c r="GF89" i="2"/>
  <c r="GF78" i="2"/>
  <c r="CE77" i="2"/>
  <c r="CL77" i="2"/>
  <c r="CF78" i="2"/>
  <c r="CL78" i="2" s="1"/>
  <c r="GC21" i="2"/>
  <c r="GJ21" i="2"/>
  <c r="GI21" i="2" s="1"/>
  <c r="GD14" i="2"/>
  <c r="DQ83" i="2"/>
  <c r="DR78" i="2"/>
  <c r="FZ60" i="2"/>
  <c r="GI60" i="2" s="1"/>
  <c r="EJ60" i="2"/>
  <c r="FZ55" i="2"/>
  <c r="GI55" i="2" s="1"/>
  <c r="EJ55" i="2"/>
  <c r="BU84" i="2"/>
  <c r="CG83" i="2"/>
  <c r="EE77" i="2"/>
  <c r="ED14" i="2"/>
  <c r="ED77" i="2" s="1"/>
  <c r="EK14" i="2"/>
  <c r="EJ14" i="2" s="1"/>
  <c r="CD78" i="2"/>
  <c r="CM78" i="2" s="1"/>
  <c r="CM76" i="2"/>
  <c r="AC35" i="2"/>
  <c r="AY83" i="2"/>
  <c r="AX81" i="2"/>
  <c r="GA68" i="2"/>
  <c r="GJ68" i="2" s="1"/>
  <c r="EK68" i="2"/>
  <c r="EE12" i="2"/>
  <c r="GA34" i="2"/>
  <c r="GJ34" i="2" s="1"/>
  <c r="EK34" i="2"/>
  <c r="FZ72" i="2"/>
  <c r="GI72" i="2" s="1"/>
  <c r="EJ72" i="2"/>
  <c r="CK13" i="2"/>
  <c r="GC81" i="2"/>
  <c r="EC40" i="2"/>
  <c r="EL40" i="2" s="1"/>
  <c r="GB31" i="2"/>
  <c r="EL31" i="2"/>
  <c r="AO78" i="2"/>
  <c r="GM77" i="2"/>
  <c r="CD82" i="2"/>
  <c r="FZ58" i="2"/>
  <c r="GI58" i="2" s="1"/>
  <c r="EJ58" i="2"/>
  <c r="AC38" i="2"/>
  <c r="AL38" i="2" s="1"/>
  <c r="CB29" i="2"/>
  <c r="AL29" i="2"/>
  <c r="GC42" i="2"/>
  <c r="GI42" i="2" s="1"/>
  <c r="EJ42" i="2"/>
  <c r="GA33" i="2"/>
  <c r="GJ33" i="2" s="1"/>
  <c r="EK33" i="2"/>
  <c r="EB77" i="2"/>
  <c r="EB78" i="2" s="1"/>
  <c r="EA14" i="2"/>
  <c r="EA77" i="2" s="1"/>
  <c r="FZ68" i="2"/>
  <c r="GI68" i="2" s="1"/>
  <c r="EJ68" i="2"/>
  <c r="K82" i="2"/>
  <c r="AC82" i="2" s="1"/>
  <c r="L83" i="2"/>
  <c r="CF84" i="2"/>
  <c r="EE83" i="2"/>
  <c r="AO13" i="2"/>
  <c r="GM13" i="2" s="1"/>
  <c r="GM12" i="2"/>
  <c r="FZ57" i="2"/>
  <c r="GI57" i="2" s="1"/>
  <c r="EJ57" i="2"/>
  <c r="GK11" i="2"/>
  <c r="GE12" i="2"/>
  <c r="AO82" i="2"/>
  <c r="EB13" i="2"/>
  <c r="EA12" i="2"/>
  <c r="EA13" i="2" s="1"/>
  <c r="GA57" i="2"/>
  <c r="GJ57" i="2" s="1"/>
  <c r="EK57" i="2"/>
  <c r="CI84" i="2"/>
  <c r="EH83" i="2"/>
  <c r="EA49" i="2"/>
  <c r="CK49" i="2"/>
  <c r="GC35" i="2"/>
  <c r="ED36" i="2"/>
  <c r="CC38" i="2"/>
  <c r="CL38" i="2" s="1"/>
  <c r="EB29" i="2"/>
  <c r="CL29" i="2"/>
  <c r="BG85" i="2"/>
  <c r="BG89" i="2" s="1"/>
  <c r="BP86" i="2"/>
  <c r="GC39" i="2"/>
  <c r="FZ63" i="2"/>
  <c r="GI63" i="2" s="1"/>
  <c r="EJ63" i="2"/>
  <c r="GM35" i="2"/>
  <c r="GM36" i="2" s="1"/>
  <c r="CO79" i="2"/>
  <c r="BG79" i="2"/>
  <c r="BH81" i="2"/>
  <c r="BQ79" i="2"/>
  <c r="EJ11" i="2"/>
  <c r="GD12" i="2"/>
  <c r="GC11" i="2"/>
  <c r="GJ11" i="2"/>
  <c r="GI11" i="2" s="1"/>
  <c r="CL13" i="2"/>
  <c r="AO36" i="2"/>
  <c r="BP35" i="2"/>
  <c r="AQ84" i="2"/>
  <c r="BR83" i="2"/>
  <c r="BR84" i="2" s="1"/>
  <c r="EA33" i="2"/>
  <c r="CK33" i="2"/>
  <c r="EA34" i="2"/>
  <c r="CK34" i="2"/>
  <c r="GA59" i="2"/>
  <c r="GJ59" i="2" s="1"/>
  <c r="EK59" i="2"/>
  <c r="M84" i="2"/>
  <c r="AE83" i="2"/>
  <c r="CB39" i="2"/>
  <c r="CK39" i="2" s="1"/>
  <c r="EA30" i="2"/>
  <c r="CK30" i="2"/>
  <c r="FO36" i="2"/>
  <c r="FX36" i="2" s="1"/>
  <c r="FX35" i="2"/>
  <c r="DO77" i="2"/>
  <c r="DX77" i="2" s="1"/>
  <c r="DP78" i="2"/>
  <c r="CX80" i="2"/>
  <c r="CN80" i="2"/>
  <c r="GA76" i="2"/>
  <c r="FN36" i="2"/>
  <c r="FW36" i="2" s="1"/>
  <c r="FW35" i="2"/>
  <c r="GD36" i="2"/>
  <c r="DO36" i="2"/>
  <c r="DX36" i="2" s="1"/>
  <c r="DX35" i="2"/>
  <c r="GA71" i="2"/>
  <c r="GJ71" i="2" s="1"/>
  <c r="EK71" i="2"/>
  <c r="EG36" i="2"/>
  <c r="GF35" i="2"/>
  <c r="GF36" i="2" s="1"/>
  <c r="FW77" i="2"/>
  <c r="FQ78" i="2"/>
  <c r="EC76" i="2"/>
  <c r="GB47" i="2"/>
  <c r="EL47" i="2"/>
  <c r="FN12" i="2"/>
  <c r="FN13" i="2" s="1"/>
  <c r="FW13" i="2" s="1"/>
  <c r="FO13" i="2"/>
  <c r="FX13" i="2" s="1"/>
  <c r="FX12" i="2"/>
  <c r="FW12" i="2" s="1"/>
  <c r="EA64" i="2"/>
  <c r="CK64" i="2"/>
  <c r="DP13" i="2"/>
  <c r="DY13" i="2" s="1"/>
  <c r="DO12" i="2"/>
  <c r="DO13" i="2" s="1"/>
  <c r="DX13" i="2" s="1"/>
  <c r="DY12" i="2"/>
  <c r="DX12" i="2" s="1"/>
  <c r="CL80" i="2"/>
  <c r="EL12" i="2"/>
  <c r="EF13" i="2"/>
  <c r="EL13" i="2" s="1"/>
  <c r="FZ73" i="2"/>
  <c r="GI73" i="2" s="1"/>
  <c r="EJ73" i="2"/>
  <c r="FQ84" i="2"/>
  <c r="ED89" i="2"/>
  <c r="ED78" i="2"/>
  <c r="BP38" i="2"/>
  <c r="BY38" i="2" s="1"/>
  <c r="BY29" i="2"/>
  <c r="FX78" i="2"/>
  <c r="CB40" i="2"/>
  <c r="CK40" i="2" s="1"/>
  <c r="EA31" i="2"/>
  <c r="CK31" i="2"/>
  <c r="CC35" i="2"/>
  <c r="AD36" i="2"/>
  <c r="AM36" i="2" s="1"/>
  <c r="AM35" i="2"/>
  <c r="EC35" i="2"/>
  <c r="CD36" i="2"/>
  <c r="CM36" i="2" s="1"/>
  <c r="CM35" i="2"/>
  <c r="DY78" i="2"/>
  <c r="AE13" i="2"/>
  <c r="AN13" i="2" s="1"/>
  <c r="AC12" i="2"/>
  <c r="AC13" i="2" s="1"/>
  <c r="AL13" i="2" s="1"/>
  <c r="AR84" i="2"/>
  <c r="BS83" i="2"/>
  <c r="GB72" i="2"/>
  <c r="GK72" i="2" s="1"/>
  <c r="EL72" i="2"/>
  <c r="FP83" i="2"/>
  <c r="EB39" i="2"/>
  <c r="EK39" i="2" s="1"/>
  <c r="GA30" i="2"/>
  <c r="EK30" i="2"/>
  <c r="GD42" i="2"/>
  <c r="GJ42" i="2" s="1"/>
  <c r="EK42" i="2"/>
  <c r="EF78" i="2"/>
  <c r="GE82" i="2"/>
  <c r="DR84" i="2"/>
  <c r="FZ71" i="2"/>
  <c r="GI71" i="2" s="1"/>
  <c r="EJ71" i="2"/>
  <c r="BQ36" i="2"/>
  <c r="BZ36" i="2" s="1"/>
  <c r="BZ35" i="2"/>
  <c r="GC10" i="2"/>
  <c r="GI10" i="2" s="1"/>
  <c r="AL77" i="2"/>
  <c r="AF78" i="2"/>
  <c r="AL78" i="2" s="1"/>
  <c r="GD39" i="2"/>
  <c r="GC82" i="2"/>
  <c r="FN89" i="2"/>
  <c r="FW89" i="2" s="1"/>
  <c r="FN78" i="2"/>
  <c r="FW76" i="2"/>
  <c r="EB37" i="2"/>
  <c r="EK37" i="2" s="1"/>
  <c r="GA28" i="2"/>
  <c r="EK28" i="2"/>
  <c r="BY80" i="2"/>
  <c r="CB80" i="2"/>
  <c r="GJ76" i="2"/>
  <c r="GC76" i="2"/>
  <c r="CJ84" i="2"/>
  <c r="EI83" i="2"/>
  <c r="C84" i="2"/>
  <c r="AD83" i="2"/>
  <c r="B83" i="2"/>
  <c r="GE77" i="2"/>
  <c r="GK77" i="2" s="1"/>
  <c r="GK14" i="2"/>
  <c r="GD82" i="2"/>
  <c r="GB81" i="2"/>
  <c r="GK81" i="2" s="1"/>
  <c r="DP65" i="3" l="1"/>
  <c r="DY65" i="3" s="1"/>
  <c r="FZ48" i="3"/>
  <c r="GI48" i="3" s="1"/>
  <c r="EJ48" i="3"/>
  <c r="GC75" i="3"/>
  <c r="GC64" i="3"/>
  <c r="GI41" i="3"/>
  <c r="GB26" i="3"/>
  <c r="GK26" i="3" s="1"/>
  <c r="GK25" i="3"/>
  <c r="DZ70" i="3"/>
  <c r="BP26" i="3"/>
  <c r="BY26" i="3" s="1"/>
  <c r="BY25" i="3"/>
  <c r="CB25" i="3"/>
  <c r="BP71" i="3"/>
  <c r="BY72" i="3"/>
  <c r="CB72" i="3"/>
  <c r="CN67" i="3"/>
  <c r="CO68" i="3"/>
  <c r="EN66" i="3"/>
  <c r="DF66" i="3"/>
  <c r="DO66" i="3" s="1"/>
  <c r="BS70" i="3"/>
  <c r="GD68" i="3"/>
  <c r="EB25" i="3"/>
  <c r="CC26" i="3"/>
  <c r="CL26" i="3" s="1"/>
  <c r="CL25" i="3"/>
  <c r="GA42" i="3"/>
  <c r="GJ42" i="3" s="1"/>
  <c r="GJ41" i="3"/>
  <c r="EB28" i="3"/>
  <c r="EK28" i="3" s="1"/>
  <c r="GA22" i="3"/>
  <c r="EK22" i="3"/>
  <c r="GI42" i="3"/>
  <c r="FZ35" i="3"/>
  <c r="GI35" i="3" s="1"/>
  <c r="EJ35" i="3"/>
  <c r="GE68" i="3"/>
  <c r="GK68" i="3" s="1"/>
  <c r="EL68" i="3"/>
  <c r="GA30" i="3"/>
  <c r="GJ30" i="3" s="1"/>
  <c r="GJ24" i="3"/>
  <c r="BP68" i="3"/>
  <c r="EI70" i="3"/>
  <c r="GH69" i="3"/>
  <c r="GH70" i="3" s="1"/>
  <c r="FP68" i="3"/>
  <c r="FY68" i="3" s="1"/>
  <c r="GG69" i="3"/>
  <c r="GG70" i="3" s="1"/>
  <c r="EH70" i="3"/>
  <c r="CB67" i="3"/>
  <c r="EL67" i="3"/>
  <c r="AC69" i="3"/>
  <c r="EF70" i="3"/>
  <c r="GE69" i="3"/>
  <c r="AE70" i="3"/>
  <c r="AN70" i="3" s="1"/>
  <c r="AN69" i="3"/>
  <c r="EE70" i="3"/>
  <c r="GD69" i="3"/>
  <c r="EK66" i="3"/>
  <c r="EG69" i="3"/>
  <c r="CH70" i="3"/>
  <c r="EB64" i="3"/>
  <c r="EK64" i="3" s="1"/>
  <c r="GA62" i="3"/>
  <c r="EK62" i="3"/>
  <c r="AD70" i="3"/>
  <c r="AM70" i="3" s="1"/>
  <c r="AM69" i="3"/>
  <c r="FZ39" i="3"/>
  <c r="GI39" i="3" s="1"/>
  <c r="EJ39" i="3"/>
  <c r="BI70" i="3"/>
  <c r="BR69" i="3"/>
  <c r="CK65" i="3"/>
  <c r="FP69" i="3"/>
  <c r="FZ22" i="3"/>
  <c r="EA28" i="3"/>
  <c r="EJ28" i="3" s="1"/>
  <c r="EJ22" i="3"/>
  <c r="FZ37" i="3"/>
  <c r="GI37" i="3" s="1"/>
  <c r="EJ37" i="3"/>
  <c r="EA62" i="3"/>
  <c r="CB64" i="3"/>
  <c r="CK64" i="3" s="1"/>
  <c r="CK62" i="3"/>
  <c r="GB65" i="3"/>
  <c r="GK65" i="3" s="1"/>
  <c r="DO26" i="3"/>
  <c r="DX26" i="3" s="1"/>
  <c r="DX25" i="3"/>
  <c r="GK67" i="3"/>
  <c r="FZ36" i="3"/>
  <c r="GI36" i="3" s="1"/>
  <c r="EJ36" i="3"/>
  <c r="BH69" i="3"/>
  <c r="GK64" i="3"/>
  <c r="FZ54" i="3"/>
  <c r="GI54" i="3" s="1"/>
  <c r="EJ54" i="3"/>
  <c r="CE69" i="3"/>
  <c r="BQ68" i="3"/>
  <c r="EB65" i="3"/>
  <c r="CL65" i="3"/>
  <c r="GC68" i="3"/>
  <c r="FZ52" i="3"/>
  <c r="GI52" i="3" s="1"/>
  <c r="EJ52" i="3"/>
  <c r="GB68" i="3"/>
  <c r="DG65" i="3"/>
  <c r="CW65" i="3"/>
  <c r="CX67" i="3"/>
  <c r="FN26" i="3"/>
  <c r="FW26" i="3" s="1"/>
  <c r="FW25" i="3"/>
  <c r="BZ67" i="3"/>
  <c r="CC67" i="3"/>
  <c r="CM68" i="3"/>
  <c r="AY70" i="3"/>
  <c r="AX69" i="3"/>
  <c r="BQ69" i="3"/>
  <c r="CC69" i="3" s="1"/>
  <c r="AL82" i="2"/>
  <c r="B84" i="2"/>
  <c r="FP84" i="2"/>
  <c r="FY84" i="2" s="1"/>
  <c r="FY83" i="2"/>
  <c r="GE78" i="2"/>
  <c r="EA39" i="2"/>
  <c r="EJ39" i="2" s="1"/>
  <c r="FZ30" i="2"/>
  <c r="EJ30" i="2"/>
  <c r="BP36" i="2"/>
  <c r="BY36" i="2" s="1"/>
  <c r="BY35" i="2"/>
  <c r="BG81" i="2"/>
  <c r="BP81" i="2" s="1"/>
  <c r="BH82" i="2"/>
  <c r="EB38" i="2"/>
  <c r="EK38" i="2" s="1"/>
  <c r="GA29" i="2"/>
  <c r="EK29" i="2"/>
  <c r="EK77" i="2"/>
  <c r="EE78" i="2"/>
  <c r="EK78" i="2" s="1"/>
  <c r="DO78" i="2"/>
  <c r="AO84" i="2"/>
  <c r="CK80" i="2"/>
  <c r="AD84" i="2"/>
  <c r="AM84" i="2" s="1"/>
  <c r="AM83" i="2"/>
  <c r="GC89" i="2"/>
  <c r="CC36" i="2"/>
  <c r="CL36" i="2" s="1"/>
  <c r="EB35" i="2"/>
  <c r="CL35" i="2"/>
  <c r="FZ64" i="2"/>
  <c r="GI64" i="2" s="1"/>
  <c r="EJ64" i="2"/>
  <c r="DG80" i="2"/>
  <c r="CW80" i="2"/>
  <c r="FZ33" i="2"/>
  <c r="GI33" i="2" s="1"/>
  <c r="EJ33" i="2"/>
  <c r="GC12" i="2"/>
  <c r="GC13" i="2" s="1"/>
  <c r="GI13" i="2" s="1"/>
  <c r="GJ12" i="2"/>
  <c r="GD13" i="2"/>
  <c r="GJ13" i="2" s="1"/>
  <c r="BP79" i="2"/>
  <c r="BP85" i="2"/>
  <c r="BY86" i="2"/>
  <c r="CB86" i="2"/>
  <c r="EE84" i="2"/>
  <c r="GD83" i="2"/>
  <c r="ED12" i="2"/>
  <c r="ED13" i="2" s="1"/>
  <c r="EJ13" i="2" s="1"/>
  <c r="EK12" i="2"/>
  <c r="EJ12" i="2" s="1"/>
  <c r="EE13" i="2"/>
  <c r="EK13" i="2" s="1"/>
  <c r="AY84" i="2"/>
  <c r="AX83" i="2"/>
  <c r="AX84" i="2" s="1"/>
  <c r="CG84" i="2"/>
  <c r="EF83" i="2"/>
  <c r="DX78" i="2"/>
  <c r="GD77" i="2"/>
  <c r="GJ14" i="2"/>
  <c r="GI14" i="2" s="1"/>
  <c r="GC14" i="2"/>
  <c r="GC36" i="2" s="1"/>
  <c r="FZ32" i="2"/>
  <c r="GI32" i="2" s="1"/>
  <c r="EJ32" i="2"/>
  <c r="GJ30" i="2"/>
  <c r="EC36" i="2"/>
  <c r="EL36" i="2" s="1"/>
  <c r="GB35" i="2"/>
  <c r="EL35" i="2"/>
  <c r="GB76" i="2"/>
  <c r="FZ76" i="2" s="1"/>
  <c r="GK47" i="2"/>
  <c r="FW78" i="2"/>
  <c r="GA78" i="2"/>
  <c r="AE84" i="2"/>
  <c r="AN84" i="2" s="1"/>
  <c r="CD83" i="2"/>
  <c r="AN83" i="2"/>
  <c r="CX79" i="2"/>
  <c r="CN79" i="2"/>
  <c r="CO81" i="2"/>
  <c r="FZ49" i="2"/>
  <c r="GI49" i="2" s="1"/>
  <c r="EJ49" i="2"/>
  <c r="GK12" i="2"/>
  <c r="GE13" i="2"/>
  <c r="GK13" i="2" s="1"/>
  <c r="CB38" i="2"/>
  <c r="CK38" i="2" s="1"/>
  <c r="EA29" i="2"/>
  <c r="CK29" i="2"/>
  <c r="EC82" i="2"/>
  <c r="CM82" i="2"/>
  <c r="AC36" i="2"/>
  <c r="AL36" i="2" s="1"/>
  <c r="CB35" i="2"/>
  <c r="AL35" i="2"/>
  <c r="CA83" i="2"/>
  <c r="CK77" i="2"/>
  <c r="CE78" i="2"/>
  <c r="CK78" i="2" s="1"/>
  <c r="GA32" i="2"/>
  <c r="GJ32" i="2" s="1"/>
  <c r="EK32" i="2"/>
  <c r="CH84" i="2"/>
  <c r="EG83" i="2"/>
  <c r="GH83" i="2"/>
  <c r="GH84" i="2" s="1"/>
  <c r="EI84" i="2"/>
  <c r="GA37" i="2"/>
  <c r="GJ37" i="2" s="1"/>
  <c r="GJ28" i="2"/>
  <c r="BS84" i="2"/>
  <c r="CE83" i="2"/>
  <c r="EA40" i="2"/>
  <c r="EJ40" i="2" s="1"/>
  <c r="FZ31" i="2"/>
  <c r="EJ31" i="2"/>
  <c r="EC78" i="2"/>
  <c r="EL78" i="2" s="1"/>
  <c r="EA76" i="2"/>
  <c r="EL76" i="2"/>
  <c r="FZ34" i="2"/>
  <c r="GI34" i="2" s="1"/>
  <c r="EJ34" i="2"/>
  <c r="BZ79" i="2"/>
  <c r="CC79" i="2"/>
  <c r="EH84" i="2"/>
  <c r="GG83" i="2"/>
  <c r="GG84" i="2" s="1"/>
  <c r="L84" i="2"/>
  <c r="K83" i="2"/>
  <c r="K84" i="2" s="1"/>
  <c r="BQ81" i="2"/>
  <c r="GB40" i="2"/>
  <c r="GK40" i="2" s="1"/>
  <c r="GK31" i="2"/>
  <c r="EJ77" i="2"/>
  <c r="CA84" i="2"/>
  <c r="DQ84" i="2"/>
  <c r="DZ84" i="2" s="1"/>
  <c r="DZ83" i="2"/>
  <c r="FZ37" i="2"/>
  <c r="GI37" i="2" s="1"/>
  <c r="GI28" i="2"/>
  <c r="CC70" i="3" l="1"/>
  <c r="CL70" i="3" s="1"/>
  <c r="CL69" i="3"/>
  <c r="FP70" i="3"/>
  <c r="FY70" i="3" s="1"/>
  <c r="FY69" i="3"/>
  <c r="GE70" i="3"/>
  <c r="CK67" i="3"/>
  <c r="CN68" i="3"/>
  <c r="EA72" i="3"/>
  <c r="CB71" i="3"/>
  <c r="CK72" i="3"/>
  <c r="AX70" i="3"/>
  <c r="DF65" i="3"/>
  <c r="DO65" i="3" s="1"/>
  <c r="EN65" i="3"/>
  <c r="DG67" i="3"/>
  <c r="CE70" i="3"/>
  <c r="ED69" i="3"/>
  <c r="BH70" i="3"/>
  <c r="BG69" i="3"/>
  <c r="BG70" i="3" s="1"/>
  <c r="BR70" i="3"/>
  <c r="CA70" i="3" s="1"/>
  <c r="CA69" i="3"/>
  <c r="GD70" i="3"/>
  <c r="CD69" i="3"/>
  <c r="GA25" i="3"/>
  <c r="EB26" i="3"/>
  <c r="EK26" i="3" s="1"/>
  <c r="EK25" i="3"/>
  <c r="CL67" i="3"/>
  <c r="AC70" i="3"/>
  <c r="AL70" i="3" s="1"/>
  <c r="AL69" i="3"/>
  <c r="EK65" i="3"/>
  <c r="EG70" i="3"/>
  <c r="GF69" i="3"/>
  <c r="GF70" i="3" s="1"/>
  <c r="BY68" i="3"/>
  <c r="CB68" i="3"/>
  <c r="DX66" i="3"/>
  <c r="EA66" i="3"/>
  <c r="BY71" i="3"/>
  <c r="BP75" i="3"/>
  <c r="BY75" i="3" s="1"/>
  <c r="CX69" i="3"/>
  <c r="CW67" i="3"/>
  <c r="CX68" i="3"/>
  <c r="CW68" i="3" s="1"/>
  <c r="BZ68" i="3"/>
  <c r="CC68" i="3"/>
  <c r="EA64" i="3"/>
  <c r="EJ64" i="3" s="1"/>
  <c r="FZ62" i="3"/>
  <c r="EJ62" i="3"/>
  <c r="FZ28" i="3"/>
  <c r="GI28" i="3" s="1"/>
  <c r="GI22" i="3"/>
  <c r="GA64" i="3"/>
  <c r="GJ64" i="3" s="1"/>
  <c r="GJ62" i="3"/>
  <c r="GA28" i="3"/>
  <c r="GJ28" i="3" s="1"/>
  <c r="GJ22" i="3"/>
  <c r="EM66" i="3"/>
  <c r="EW66" i="3"/>
  <c r="CO69" i="3"/>
  <c r="EA25" i="3"/>
  <c r="CB26" i="3"/>
  <c r="CK26" i="3" s="1"/>
  <c r="CK25" i="3"/>
  <c r="BQ70" i="3"/>
  <c r="BZ70" i="3" s="1"/>
  <c r="BZ69" i="3"/>
  <c r="FZ78" i="2"/>
  <c r="GI76" i="2"/>
  <c r="BZ81" i="2"/>
  <c r="CC81" i="2"/>
  <c r="FZ40" i="2"/>
  <c r="GI40" i="2" s="1"/>
  <c r="GI31" i="2"/>
  <c r="EA78" i="2"/>
  <c r="EJ78" i="2" s="1"/>
  <c r="EJ76" i="2"/>
  <c r="EA38" i="2"/>
  <c r="EJ38" i="2" s="1"/>
  <c r="FZ29" i="2"/>
  <c r="EJ29" i="2"/>
  <c r="CN81" i="2"/>
  <c r="CO82" i="2"/>
  <c r="GC77" i="2"/>
  <c r="GJ77" i="2"/>
  <c r="GD78" i="2"/>
  <c r="GJ78" i="2" s="1"/>
  <c r="BY85" i="2"/>
  <c r="BP89" i="2"/>
  <c r="BY89" i="2" s="1"/>
  <c r="GI12" i="2"/>
  <c r="BG82" i="2"/>
  <c r="BP82" i="2" s="1"/>
  <c r="BQ82" i="2"/>
  <c r="AC83" i="2"/>
  <c r="CL79" i="2"/>
  <c r="CD84" i="2"/>
  <c r="CM84" i="2" s="1"/>
  <c r="EC83" i="2"/>
  <c r="GA39" i="2"/>
  <c r="GJ39" i="2" s="1"/>
  <c r="DF80" i="2"/>
  <c r="DO80" i="2" s="1"/>
  <c r="EN80" i="2"/>
  <c r="DP80" i="2"/>
  <c r="BY81" i="2"/>
  <c r="CB81" i="2"/>
  <c r="CE84" i="2"/>
  <c r="ED83" i="2"/>
  <c r="EG84" i="2"/>
  <c r="GF83" i="2"/>
  <c r="GF84" i="2" s="1"/>
  <c r="CB36" i="2"/>
  <c r="CK36" i="2" s="1"/>
  <c r="EA35" i="2"/>
  <c r="CK35" i="2"/>
  <c r="GB82" i="2"/>
  <c r="GK82" i="2" s="1"/>
  <c r="EL82" i="2"/>
  <c r="GB36" i="2"/>
  <c r="GK36" i="2" s="1"/>
  <c r="GK35" i="2"/>
  <c r="CM83" i="2"/>
  <c r="GD84" i="2"/>
  <c r="EA86" i="2"/>
  <c r="CB85" i="2"/>
  <c r="CK86" i="2"/>
  <c r="BY79" i="2"/>
  <c r="CB79" i="2"/>
  <c r="EB36" i="2"/>
  <c r="EK36" i="2" s="1"/>
  <c r="GA35" i="2"/>
  <c r="EK35" i="2"/>
  <c r="GA38" i="2"/>
  <c r="GJ38" i="2" s="1"/>
  <c r="GJ29" i="2"/>
  <c r="BH83" i="2"/>
  <c r="FZ39" i="2"/>
  <c r="GI39" i="2" s="1"/>
  <c r="GI30" i="2"/>
  <c r="CW79" i="2"/>
  <c r="DG79" i="2"/>
  <c r="CX81" i="2"/>
  <c r="GB78" i="2"/>
  <c r="GK78" i="2" s="1"/>
  <c r="GK76" i="2"/>
  <c r="EF84" i="2"/>
  <c r="GE83" i="2"/>
  <c r="EL83" i="2"/>
  <c r="DX65" i="3" l="1"/>
  <c r="EA65" i="3"/>
  <c r="CO70" i="3"/>
  <c r="CN69" i="3"/>
  <c r="CL68" i="3"/>
  <c r="EJ66" i="3"/>
  <c r="BP69" i="3"/>
  <c r="CK71" i="3"/>
  <c r="CB75" i="3"/>
  <c r="CK75" i="3" s="1"/>
  <c r="EV66" i="3"/>
  <c r="FF66" i="3"/>
  <c r="FE66" i="3" s="1"/>
  <c r="FZ64" i="3"/>
  <c r="GI64" i="3" s="1"/>
  <c r="CW69" i="3"/>
  <c r="CW70" i="3" s="1"/>
  <c r="CX70" i="3"/>
  <c r="GA26" i="3"/>
  <c r="GJ26" i="3" s="1"/>
  <c r="GJ25" i="3"/>
  <c r="DF67" i="3"/>
  <c r="DO67" i="3" s="1"/>
  <c r="DG68" i="3"/>
  <c r="DF68" i="3" s="1"/>
  <c r="DP67" i="3"/>
  <c r="EA71" i="3"/>
  <c r="FZ72" i="3"/>
  <c r="EJ72" i="3"/>
  <c r="FN66" i="3"/>
  <c r="FW66" i="3" s="1"/>
  <c r="CK68" i="3"/>
  <c r="GC69" i="3"/>
  <c r="ED70" i="3"/>
  <c r="EM65" i="3"/>
  <c r="EW65" i="3"/>
  <c r="EN67" i="3"/>
  <c r="DO68" i="3"/>
  <c r="DX68" i="3" s="1"/>
  <c r="EA26" i="3"/>
  <c r="EJ26" i="3" s="1"/>
  <c r="FZ25" i="3"/>
  <c r="EJ25" i="3"/>
  <c r="FO66" i="3"/>
  <c r="EC69" i="3"/>
  <c r="CD70" i="3"/>
  <c r="CM70" i="3" s="1"/>
  <c r="CM69" i="3"/>
  <c r="DP68" i="3"/>
  <c r="DY68" i="3" s="1"/>
  <c r="CK85" i="2"/>
  <c r="CB89" i="2"/>
  <c r="CK89" i="2" s="1"/>
  <c r="CK79" i="2"/>
  <c r="EA85" i="2"/>
  <c r="FZ86" i="2"/>
  <c r="EJ86" i="2"/>
  <c r="CK81" i="2"/>
  <c r="DX80" i="2"/>
  <c r="EA80" i="2"/>
  <c r="AC84" i="2"/>
  <c r="AL84" i="2" s="1"/>
  <c r="AL83" i="2"/>
  <c r="CN82" i="2"/>
  <c r="GE84" i="2"/>
  <c r="CX83" i="2"/>
  <c r="CW81" i="2"/>
  <c r="CX82" i="2"/>
  <c r="CW82" i="2" s="1"/>
  <c r="FZ35" i="2"/>
  <c r="EA36" i="2"/>
  <c r="EJ36" i="2" s="1"/>
  <c r="EJ35" i="2"/>
  <c r="FZ38" i="2"/>
  <c r="GI38" i="2" s="1"/>
  <c r="GI29" i="2"/>
  <c r="CL81" i="2"/>
  <c r="ED84" i="2"/>
  <c r="GC83" i="2"/>
  <c r="DF79" i="2"/>
  <c r="DO79" i="2" s="1"/>
  <c r="EN79" i="2"/>
  <c r="DG81" i="2"/>
  <c r="BH84" i="2"/>
  <c r="BG83" i="2"/>
  <c r="BQ83" i="2"/>
  <c r="GA36" i="2"/>
  <c r="GJ36" i="2" s="1"/>
  <c r="GJ35" i="2"/>
  <c r="DY80" i="2"/>
  <c r="EB80" i="2"/>
  <c r="BZ82" i="2"/>
  <c r="CC82" i="2"/>
  <c r="CO83" i="2"/>
  <c r="EM80" i="2"/>
  <c r="EW80" i="2"/>
  <c r="EC84" i="2"/>
  <c r="EL84" i="2" s="1"/>
  <c r="GB83" i="2"/>
  <c r="GB84" i="2" s="1"/>
  <c r="BY82" i="2"/>
  <c r="CB82" i="2"/>
  <c r="GI77" i="2"/>
  <c r="GC78" i="2"/>
  <c r="GI78" i="2" s="1"/>
  <c r="DP81" i="2"/>
  <c r="DY81" i="2" s="1"/>
  <c r="DP79" i="2"/>
  <c r="DX67" i="3" l="1"/>
  <c r="EA67" i="3"/>
  <c r="FZ26" i="3"/>
  <c r="GI26" i="3" s="1"/>
  <c r="GI25" i="3"/>
  <c r="FF65" i="3"/>
  <c r="EV65" i="3"/>
  <c r="EW67" i="3"/>
  <c r="DY67" i="3"/>
  <c r="EB67" i="3"/>
  <c r="BP70" i="3"/>
  <c r="BY70" i="3" s="1"/>
  <c r="BY69" i="3"/>
  <c r="CB69" i="3"/>
  <c r="EC70" i="3"/>
  <c r="EL70" i="3" s="1"/>
  <c r="GB69" i="3"/>
  <c r="EL69" i="3"/>
  <c r="GC70" i="3"/>
  <c r="EB68" i="3"/>
  <c r="FX66" i="3"/>
  <c r="GA66" i="3"/>
  <c r="GJ66" i="3" s="1"/>
  <c r="FO65" i="3"/>
  <c r="FZ71" i="3"/>
  <c r="GI72" i="3"/>
  <c r="CN70" i="3"/>
  <c r="EJ65" i="3"/>
  <c r="EN69" i="3"/>
  <c r="EM67" i="3"/>
  <c r="EN68" i="3"/>
  <c r="EA68" i="3"/>
  <c r="EJ71" i="3"/>
  <c r="EA75" i="3"/>
  <c r="EJ75" i="3" s="1"/>
  <c r="DG69" i="3"/>
  <c r="FZ66" i="3"/>
  <c r="GI66" i="3" s="1"/>
  <c r="DX79" i="2"/>
  <c r="EA79" i="2"/>
  <c r="CL82" i="2"/>
  <c r="BG84" i="2"/>
  <c r="BP83" i="2"/>
  <c r="CX84" i="2"/>
  <c r="CW83" i="2"/>
  <c r="CW84" i="2" s="1"/>
  <c r="EJ80" i="2"/>
  <c r="FZ36" i="2"/>
  <c r="GI36" i="2" s="1"/>
  <c r="GI35" i="2"/>
  <c r="GK84" i="2"/>
  <c r="FZ85" i="2"/>
  <c r="GI86" i="2"/>
  <c r="EK80" i="2"/>
  <c r="DG83" i="2"/>
  <c r="DF81" i="2"/>
  <c r="DO81" i="2" s="1"/>
  <c r="DG82" i="2"/>
  <c r="GC84" i="2"/>
  <c r="EB81" i="2"/>
  <c r="GK83" i="2"/>
  <c r="EJ85" i="2"/>
  <c r="EA89" i="2"/>
  <c r="EJ89" i="2" s="1"/>
  <c r="DY79" i="2"/>
  <c r="EB79" i="2"/>
  <c r="CK82" i="2"/>
  <c r="FF80" i="2"/>
  <c r="EV80" i="2"/>
  <c r="CO84" i="2"/>
  <c r="DP83" i="2"/>
  <c r="CN83" i="2"/>
  <c r="BQ84" i="2"/>
  <c r="BZ84" i="2" s="1"/>
  <c r="BZ83" i="2"/>
  <c r="CC83" i="2"/>
  <c r="EW79" i="2"/>
  <c r="EM79" i="2"/>
  <c r="EN81" i="2"/>
  <c r="EM68" i="3" l="1"/>
  <c r="CB70" i="3"/>
  <c r="CK70" i="3" s="1"/>
  <c r="CK69" i="3"/>
  <c r="GI71" i="3"/>
  <c r="FZ75" i="3"/>
  <c r="GI75" i="3" s="1"/>
  <c r="EK68" i="3"/>
  <c r="EW69" i="3"/>
  <c r="EV67" i="3"/>
  <c r="EW68" i="3"/>
  <c r="EV68" i="3" s="1"/>
  <c r="EJ68" i="3"/>
  <c r="FX65" i="3"/>
  <c r="GA65" i="3"/>
  <c r="GJ65" i="3" s="1"/>
  <c r="GB70" i="3"/>
  <c r="GK70" i="3" s="1"/>
  <c r="GK69" i="3"/>
  <c r="EJ67" i="3"/>
  <c r="DG70" i="3"/>
  <c r="DF69" i="3"/>
  <c r="DP69" i="3"/>
  <c r="EN70" i="3"/>
  <c r="EM69" i="3"/>
  <c r="EK67" i="3"/>
  <c r="FE65" i="3"/>
  <c r="FN65" i="3" s="1"/>
  <c r="FF67" i="3"/>
  <c r="DG84" i="2"/>
  <c r="DF83" i="2"/>
  <c r="DF84" i="2" s="1"/>
  <c r="GI85" i="2"/>
  <c r="FZ89" i="2"/>
  <c r="GI89" i="2" s="1"/>
  <c r="EK79" i="2"/>
  <c r="BP84" i="2"/>
  <c r="BY84" i="2" s="1"/>
  <c r="BY83" i="2"/>
  <c r="CB83" i="2"/>
  <c r="FF79" i="2"/>
  <c r="EV79" i="2"/>
  <c r="EW81" i="2"/>
  <c r="CN84" i="2"/>
  <c r="FE80" i="2"/>
  <c r="FN80" i="2" s="1"/>
  <c r="FO80" i="2"/>
  <c r="DF82" i="2"/>
  <c r="DO82" i="2" s="1"/>
  <c r="DP82" i="2"/>
  <c r="EJ79" i="2"/>
  <c r="EM81" i="2"/>
  <c r="EN82" i="2"/>
  <c r="CC84" i="2"/>
  <c r="CL84" i="2" s="1"/>
  <c r="EB83" i="2"/>
  <c r="CL83" i="2"/>
  <c r="DP84" i="2"/>
  <c r="DY84" i="2" s="1"/>
  <c r="DY83" i="2"/>
  <c r="EK81" i="2"/>
  <c r="DX81" i="2"/>
  <c r="EA81" i="2"/>
  <c r="FW65" i="3" l="1"/>
  <c r="FZ65" i="3"/>
  <c r="GI65" i="3" s="1"/>
  <c r="EM70" i="3"/>
  <c r="DF70" i="3"/>
  <c r="DO69" i="3"/>
  <c r="GM65" i="3"/>
  <c r="EW70" i="3"/>
  <c r="EV69" i="3"/>
  <c r="EV70" i="3" s="1"/>
  <c r="FN68" i="3"/>
  <c r="FF69" i="3"/>
  <c r="FE67" i="3"/>
  <c r="FN67" i="3" s="1"/>
  <c r="FF68" i="3"/>
  <c r="FE68" i="3" s="1"/>
  <c r="FO67" i="3"/>
  <c r="DP70" i="3"/>
  <c r="DY70" i="3" s="1"/>
  <c r="DY69" i="3"/>
  <c r="EB69" i="3"/>
  <c r="FO68" i="3"/>
  <c r="FW80" i="2"/>
  <c r="FZ80" i="2"/>
  <c r="GI80" i="2" s="1"/>
  <c r="EM82" i="2"/>
  <c r="CB84" i="2"/>
  <c r="CK84" i="2" s="1"/>
  <c r="CK83" i="2"/>
  <c r="FX80" i="2"/>
  <c r="GA80" i="2"/>
  <c r="GJ80" i="2" s="1"/>
  <c r="EV81" i="2"/>
  <c r="EW82" i="2"/>
  <c r="EV82" i="2" s="1"/>
  <c r="EB84" i="2"/>
  <c r="EK84" i="2" s="1"/>
  <c r="EK83" i="2"/>
  <c r="DY82" i="2"/>
  <c r="EB82" i="2"/>
  <c r="EJ81" i="2"/>
  <c r="EN83" i="2"/>
  <c r="DX82" i="2"/>
  <c r="EA82" i="2"/>
  <c r="DO83" i="2"/>
  <c r="EA83" i="2" s="1"/>
  <c r="FE79" i="2"/>
  <c r="GM79" i="2" s="1"/>
  <c r="FF81" i="2"/>
  <c r="FO79" i="2"/>
  <c r="FW67" i="3" l="1"/>
  <c r="FZ67" i="3"/>
  <c r="GI67" i="3" s="1"/>
  <c r="FE69" i="3"/>
  <c r="FE70" i="3" s="1"/>
  <c r="FF70" i="3"/>
  <c r="FO69" i="3"/>
  <c r="FX68" i="3"/>
  <c r="GA68" i="3"/>
  <c r="GJ68" i="3" s="1"/>
  <c r="FX67" i="3"/>
  <c r="GA67" i="3"/>
  <c r="GJ67" i="3" s="1"/>
  <c r="FW68" i="3"/>
  <c r="FZ68" i="3"/>
  <c r="GI68" i="3" s="1"/>
  <c r="DO70" i="3"/>
  <c r="DX70" i="3" s="1"/>
  <c r="DX69" i="3"/>
  <c r="EA69" i="3"/>
  <c r="EB70" i="3"/>
  <c r="EK70" i="3" s="1"/>
  <c r="GA69" i="3"/>
  <c r="EK69" i="3"/>
  <c r="FN69" i="3"/>
  <c r="EA84" i="2"/>
  <c r="EJ84" i="2" s="1"/>
  <c r="EJ83" i="2"/>
  <c r="FX79" i="2"/>
  <c r="GA79" i="2"/>
  <c r="GJ79" i="2" s="1"/>
  <c r="EJ82" i="2"/>
  <c r="EW83" i="2"/>
  <c r="FO82" i="2"/>
  <c r="FX82" i="2" s="1"/>
  <c r="FE81" i="2"/>
  <c r="FN81" i="2" s="1"/>
  <c r="FF83" i="2"/>
  <c r="FF82" i="2"/>
  <c r="FE82" i="2" s="1"/>
  <c r="FO81" i="2"/>
  <c r="EK82" i="2"/>
  <c r="EN84" i="2"/>
  <c r="EM83" i="2"/>
  <c r="DO84" i="2"/>
  <c r="DX84" i="2" s="1"/>
  <c r="DX83" i="2"/>
  <c r="FN82" i="2"/>
  <c r="FW82" i="2" s="1"/>
  <c r="FN79" i="2"/>
  <c r="GA70" i="3" l="1"/>
  <c r="GJ70" i="3" s="1"/>
  <c r="GJ69" i="3"/>
  <c r="FN70" i="3"/>
  <c r="FW70" i="3" s="1"/>
  <c r="FW69" i="3"/>
  <c r="EA70" i="3"/>
  <c r="EJ70" i="3" s="1"/>
  <c r="FZ69" i="3"/>
  <c r="EJ69" i="3"/>
  <c r="FO70" i="3"/>
  <c r="FX70" i="3" s="1"/>
  <c r="FX69" i="3"/>
  <c r="FW81" i="2"/>
  <c r="FZ81" i="2"/>
  <c r="GI81" i="2" s="1"/>
  <c r="FF84" i="2"/>
  <c r="FE83" i="2"/>
  <c r="FE84" i="2" s="1"/>
  <c r="FW79" i="2"/>
  <c r="FZ79" i="2"/>
  <c r="GI79" i="2" s="1"/>
  <c r="EM84" i="2"/>
  <c r="GA82" i="2"/>
  <c r="GJ82" i="2" s="1"/>
  <c r="FZ82" i="2"/>
  <c r="GI82" i="2" s="1"/>
  <c r="FO83" i="2"/>
  <c r="FX81" i="2"/>
  <c r="GA81" i="2"/>
  <c r="GJ81" i="2" s="1"/>
  <c r="EW84" i="2"/>
  <c r="EV83" i="2"/>
  <c r="EV84" i="2" s="1"/>
  <c r="FZ70" i="3" l="1"/>
  <c r="GI70" i="3" s="1"/>
  <c r="GI69" i="3"/>
  <c r="FN83" i="2"/>
  <c r="FO84" i="2"/>
  <c r="FX84" i="2" s="1"/>
  <c r="FX83" i="2"/>
  <c r="GA83" i="2"/>
  <c r="GA84" i="2" l="1"/>
  <c r="GJ84" i="2" s="1"/>
  <c r="GJ83" i="2"/>
  <c r="FN84" i="2"/>
  <c r="FW84" i="2" s="1"/>
  <c r="FW83" i="2"/>
  <c r="FZ83" i="2"/>
  <c r="FZ84" i="2" l="1"/>
  <c r="GI84" i="2" s="1"/>
  <c r="GI83" i="2"/>
</calcChain>
</file>

<file path=xl/sharedStrings.xml><?xml version="1.0" encoding="utf-8"?>
<sst xmlns="http://schemas.openxmlformats.org/spreadsheetml/2006/main" count="1802" uniqueCount="122">
  <si>
    <t xml:space="preserve">ФАКТИЧЕСКИЕ ФИНАНСОВЫЕ ПОКАЗАТЕЛИ </t>
  </si>
  <si>
    <t>УСЛУГ ВОДОСНАБЖЕНИЯ ЗА 2022 ГОД</t>
  </si>
  <si>
    <t>ОБЪЕМНЫЕ ПОКАЗАТЕЛИ СИСТЕМЫ ВОДОСНАБЖЕНИЯ</t>
  </si>
  <si>
    <t>Показатели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</si>
  <si>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</si>
  <si>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</si>
  <si>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</si>
  <si>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</si>
  <si>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</si>
  <si>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</si>
  <si>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</si>
  <si>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</si>
  <si>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</si>
  <si>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</si>
  <si>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</si>
  <si>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</si>
  <si>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</si>
  <si>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</si>
  <si>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</si>
  <si>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</si>
  <si>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</si>
  <si>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</si>
  <si>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2022 ГОД</t>
  </si>
  <si>
    <t>ПЛАН</t>
  </si>
  <si>
    <t>ФАКТ</t>
  </si>
  <si>
    <t>ПРОШЛ.</t>
  </si>
  <si>
    <t>ОТКЛОНЕНИЕ, абс.</t>
  </si>
  <si>
    <t>ВСЕГО</t>
  </si>
  <si>
    <t>Вода</t>
  </si>
  <si>
    <t>Тех. Вода</t>
  </si>
  <si>
    <t xml:space="preserve">Поднято воды </t>
  </si>
  <si>
    <t>Расход на собств.нужды</t>
  </si>
  <si>
    <t>тоже в %</t>
  </si>
  <si>
    <t xml:space="preserve">Подано воды в сеть </t>
  </si>
  <si>
    <t>Потери воды</t>
  </si>
  <si>
    <t>% потерь к объему поданой  в сеть воды</t>
  </si>
  <si>
    <t>Реализация воды, в том числе:</t>
  </si>
  <si>
    <t>населению</t>
  </si>
  <si>
    <t>прочим потребителям, в том числе:</t>
  </si>
  <si>
    <t>бюджетные потребители, в.т.ч.</t>
  </si>
  <si>
    <t>- федеральный бюджет;</t>
  </si>
  <si>
    <t>- областной бюджет;</t>
  </si>
  <si>
    <t>- местный бюджет.</t>
  </si>
  <si>
    <t>для осуществления ГВС, в том числе:</t>
  </si>
  <si>
    <t>на нужды ГВС МП "ОК и ТС"</t>
  </si>
  <si>
    <t>на нужды ГВС ОАО "РЖД"</t>
  </si>
  <si>
    <t>ДОХОДЫ С УЧЕТОМ УСТАНОВЛЕННЫХ ТАРИФОВ</t>
  </si>
  <si>
    <t>Население</t>
  </si>
  <si>
    <t>Возмещение убытков</t>
  </si>
  <si>
    <t>Прочие потребители</t>
  </si>
  <si>
    <t>Техническая вода</t>
  </si>
  <si>
    <t>Для осуществления ГВС, в том числе:</t>
  </si>
  <si>
    <t>Всего доходов, в том числе:</t>
  </si>
  <si>
    <t>Отпускной тариф, руб. куб.м.</t>
  </si>
  <si>
    <t>население</t>
  </si>
  <si>
    <t>возмещение убытков</t>
  </si>
  <si>
    <t>прочие потребители</t>
  </si>
  <si>
    <t>техническая вода</t>
  </si>
  <si>
    <t>СПРАВОЧНО: повышающий коэффициент</t>
  </si>
  <si>
    <t>Всего доходов, с учетом пов. коэффициента:</t>
  </si>
  <si>
    <t>ФИНАНСОВЫЕ ЗАТРАТЫ</t>
  </si>
  <si>
    <t>Электроэнергия</t>
  </si>
  <si>
    <t>Амортизация</t>
  </si>
  <si>
    <t>Малоценное имущество до 40 тыс.руб.</t>
  </si>
  <si>
    <t>Ремонт и техобслуживание</t>
  </si>
  <si>
    <t>Материалы</t>
  </si>
  <si>
    <t>Затраты на оплату труда</t>
  </si>
  <si>
    <t>Отчисления на соцнужды</t>
  </si>
  <si>
    <t>то же в %</t>
  </si>
  <si>
    <t>Цеховые расходы всего, в том числе</t>
  </si>
  <si>
    <t>заработная плата цехового персонала</t>
  </si>
  <si>
    <t>отчисления на соцнужды</t>
  </si>
  <si>
    <t>ГСМ</t>
  </si>
  <si>
    <t>прочие</t>
  </si>
  <si>
    <t>Налоги и сборы всего, в том числе</t>
  </si>
  <si>
    <t>плата за водопользование (водный налог)</t>
  </si>
  <si>
    <t>транспортный налог</t>
  </si>
  <si>
    <t>плата за загрязн.окр.среды</t>
  </si>
  <si>
    <t>налог на имущество</t>
  </si>
  <si>
    <t>налог на имущество станции 3 подъема</t>
  </si>
  <si>
    <t>Общеэксплуатационные расходы, в т. ч.</t>
  </si>
  <si>
    <t>заработная плата АУР</t>
  </si>
  <si>
    <t>страховые взносы</t>
  </si>
  <si>
    <t>электроэнергия</t>
  </si>
  <si>
    <t>природный газ</t>
  </si>
  <si>
    <t>амортизация</t>
  </si>
  <si>
    <t xml:space="preserve">прочие </t>
  </si>
  <si>
    <t>Выпад. расх. прошл. периодов, в т.ч.</t>
  </si>
  <si>
    <t>Резерв (сбытовые расходы)</t>
  </si>
  <si>
    <t>Расходы на обслуживание бесхозяйных сетей</t>
  </si>
  <si>
    <t>Всего расходов</t>
  </si>
  <si>
    <t>Реализация, тыс. куб. м</t>
  </si>
  <si>
    <t>Себестоимость, руб.</t>
  </si>
  <si>
    <t>Корректировка НВВ, в том числе:</t>
  </si>
  <si>
    <t>Инвестиционная составляющая</t>
  </si>
  <si>
    <t>НВВ с учетом корректировки</t>
  </si>
  <si>
    <t>Прибыль</t>
  </si>
  <si>
    <t>НВВ Всего, тыс. руб.</t>
  </si>
  <si>
    <t>Тариф, в руб./куб. м</t>
  </si>
  <si>
    <t>ПРОЧИЕ РАССХОДЫ ВСЕГО, В Т.Ч.:</t>
  </si>
  <si>
    <t>Услуги по транспортировке питьевой воды пос. Вычегодский</t>
  </si>
  <si>
    <t>Технологическое присоединение к централизованной системе водоснабжения</t>
  </si>
  <si>
    <t>Прочая коммерческая деятельность</t>
  </si>
  <si>
    <t>Всего расходов (с учетом прочих расходов)</t>
  </si>
  <si>
    <t>Ерофеевский А.В.</t>
  </si>
  <si>
    <t>Гавриленко О.В.</t>
  </si>
  <si>
    <t>ФАКТИЧЕСКИЕ ФИНАНСОВЫЕ ПОКАЗАТЕЛИ</t>
  </si>
  <si>
    <t>УСЛУГ ВОДООТВЕДЕНИЯ ЗА 2022 ГОД</t>
  </si>
  <si>
    <t>ОБЪЕМНЫЕ ПОКАЗАТЕЛИ СИСТЕМЫ ВОДООТВЕДЕНИЯ</t>
  </si>
  <si>
    <t>Стоки</t>
  </si>
  <si>
    <t>Очистка</t>
  </si>
  <si>
    <t>Очищено стоков всего</t>
  </si>
  <si>
    <t>Принято стоков, в том числе</t>
  </si>
  <si>
    <t>в стадии очистки</t>
  </si>
  <si>
    <t>от прочих потребителей, в том числе:</t>
  </si>
  <si>
    <t>Неканализованный жилой фонд</t>
  </si>
  <si>
    <t>ПЛАН ФИНАНСОВЫХ ЗАТРАТ</t>
  </si>
  <si>
    <t>Страховые взносы</t>
  </si>
  <si>
    <t>платежи за сброс загрязняющих веществ в пределах норматива</t>
  </si>
  <si>
    <t>Выпадающие расходы прошлых периодов, в т.ч.</t>
  </si>
  <si>
    <t>Услуги по транспортировке сточных вод пос. Вычегодский</t>
  </si>
  <si>
    <t>Технологическое присоединение к централизованной системе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</si>
</sst>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4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Font="1" applyFill="1"/>
    <xf numFmtId="0" fontId="3" fillId="2" borderId="1" xfId="1" applyFont="1" applyFill="1" applyBorder="1" applyAlignment="1">
      <alignment horizontal="left"/>
    </xf>
    <xf numFmtId="0" fontId="1" fillId="2" borderId="2" xfId="1" applyFont="1" applyFill="1" applyBorder="1"/>
    <xf numFmtId="0" fontId="1" fillId="2" borderId="3" xfId="1" applyFont="1" applyFill="1" applyBorder="1"/>
    <xf numFmtId="0" fontId="1" fillId="0" borderId="0" xfId="1" applyFill="1"/>
    <xf numFmtId="0" fontId="4" fillId="0" borderId="4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 applyProtection="1">
      <alignment vertical="center"/>
    </xf>
    <xf numFmtId="164" fontId="6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 applyProtection="1">
      <alignment vertical="center"/>
    </xf>
    <xf numFmtId="164" fontId="6" fillId="3" borderId="4" xfId="1" applyNumberFormat="1" applyFont="1" applyFill="1" applyBorder="1" applyAlignment="1" applyProtection="1">
      <alignment vertical="center"/>
    </xf>
    <xf numFmtId="164" fontId="6" fillId="3" borderId="4" xfId="1" applyNumberFormat="1" applyFont="1" applyFill="1" applyBorder="1" applyAlignment="1">
      <alignment vertical="center"/>
    </xf>
    <xf numFmtId="164" fontId="6" fillId="3" borderId="4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0" fontId="4" fillId="0" borderId="4" xfId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 applyProtection="1">
      <alignment vertical="center"/>
    </xf>
    <xf numFmtId="164" fontId="7" fillId="0" borderId="4" xfId="1" applyNumberFormat="1" applyFont="1" applyFill="1" applyBorder="1" applyAlignment="1">
      <alignment vertical="center"/>
    </xf>
    <xf numFmtId="4" fontId="7" fillId="0" borderId="4" xfId="1" applyNumberFormat="1" applyFont="1" applyFill="1" applyBorder="1" applyAlignment="1" applyProtection="1">
      <alignment vertical="center"/>
    </xf>
    <xf numFmtId="4" fontId="4" fillId="0" borderId="4" xfId="1" applyNumberFormat="1" applyFont="1" applyFill="1" applyBorder="1" applyAlignment="1" applyProtection="1">
      <alignment vertical="center"/>
    </xf>
    <xf numFmtId="164" fontId="7" fillId="3" borderId="4" xfId="1" applyNumberFormat="1" applyFont="1" applyFill="1" applyBorder="1" applyAlignment="1" applyProtection="1">
      <alignment vertical="center"/>
    </xf>
    <xf numFmtId="164" fontId="7" fillId="3" borderId="4" xfId="1" applyNumberFormat="1" applyFont="1" applyFill="1" applyBorder="1" applyAlignment="1">
      <alignment vertical="center"/>
    </xf>
    <xf numFmtId="164" fontId="7" fillId="3" borderId="4" xfId="1" applyNumberFormat="1" applyFont="1" applyFill="1" applyBorder="1" applyAlignment="1">
      <alignment horizontal="right" wrapText="1"/>
    </xf>
    <xf numFmtId="0" fontId="8" fillId="0" borderId="4" xfId="1" applyFont="1" applyFill="1" applyBorder="1" applyAlignment="1">
      <alignment vertical="center" wrapText="1"/>
    </xf>
    <xf numFmtId="10" fontId="9" fillId="0" borderId="4" xfId="1" applyNumberFormat="1" applyFont="1" applyFill="1" applyBorder="1" applyAlignment="1" applyProtection="1">
      <alignment vertical="center"/>
    </xf>
    <xf numFmtId="10" fontId="9" fillId="3" borderId="4" xfId="1" applyNumberFormat="1" applyFont="1" applyFill="1" applyBorder="1" applyAlignment="1" applyProtection="1">
      <alignment vertical="center"/>
    </xf>
    <xf numFmtId="10" fontId="9" fillId="3" borderId="4" xfId="1" applyNumberFormat="1" applyFont="1" applyFill="1" applyBorder="1" applyAlignment="1">
      <alignment vertical="center"/>
    </xf>
    <xf numFmtId="2" fontId="9" fillId="3" borderId="4" xfId="1" applyNumberFormat="1" applyFont="1" applyFill="1" applyBorder="1" applyAlignment="1">
      <alignment horizontal="right" wrapText="1"/>
    </xf>
    <xf numFmtId="4" fontId="6" fillId="0" borderId="4" xfId="1" applyNumberFormat="1" applyFont="1" applyFill="1" applyBorder="1" applyAlignment="1" applyProtection="1">
      <alignment vertical="center"/>
    </xf>
    <xf numFmtId="164" fontId="4" fillId="0" borderId="4" xfId="1" applyNumberFormat="1" applyFont="1" applyFill="1" applyBorder="1" applyAlignment="1" applyProtection="1">
      <alignment vertical="center"/>
    </xf>
    <xf numFmtId="165" fontId="7" fillId="3" borderId="4" xfId="1" applyNumberFormat="1" applyFont="1" applyFill="1" applyBorder="1" applyAlignment="1">
      <alignment vertical="center"/>
    </xf>
    <xf numFmtId="0" fontId="4" fillId="0" borderId="4" xfId="1" applyFont="1" applyBorder="1" applyAlignment="1" applyProtection="1">
      <alignment vertical="center" wrapText="1"/>
    </xf>
    <xf numFmtId="0" fontId="8" fillId="0" borderId="8" xfId="1" applyFont="1" applyFill="1" applyBorder="1" applyAlignment="1">
      <alignment vertical="center" wrapText="1"/>
    </xf>
    <xf numFmtId="164" fontId="9" fillId="0" borderId="4" xfId="1" applyNumberFormat="1" applyFont="1" applyFill="1" applyBorder="1" applyAlignment="1" applyProtection="1">
      <alignment vertical="center"/>
    </xf>
    <xf numFmtId="164" fontId="9" fillId="0" borderId="4" xfId="1" applyNumberFormat="1" applyFont="1" applyFill="1" applyBorder="1" applyAlignment="1">
      <alignment vertical="center"/>
    </xf>
    <xf numFmtId="164" fontId="9" fillId="3" borderId="4" xfId="1" applyNumberFormat="1" applyFont="1" applyFill="1" applyBorder="1" applyAlignment="1" applyProtection="1">
      <alignment vertical="center"/>
    </xf>
    <xf numFmtId="164" fontId="9" fillId="3" borderId="4" xfId="1" applyNumberFormat="1" applyFont="1" applyFill="1" applyBorder="1" applyAlignment="1">
      <alignment vertical="center"/>
    </xf>
    <xf numFmtId="164" fontId="9" fillId="3" borderId="4" xfId="1" applyNumberFormat="1" applyFont="1" applyFill="1" applyBorder="1" applyAlignment="1">
      <alignment horizontal="right" wrapText="1"/>
    </xf>
    <xf numFmtId="49" fontId="8" fillId="0" borderId="8" xfId="1" applyNumberFormat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 applyProtection="1">
      <alignment vertical="center"/>
    </xf>
    <xf numFmtId="4" fontId="9" fillId="0" borderId="4" xfId="1" applyNumberFormat="1" applyFont="1" applyFill="1" applyBorder="1" applyAlignment="1" applyProtection="1">
      <alignment vertical="center"/>
    </xf>
    <xf numFmtId="4" fontId="8" fillId="0" borderId="4" xfId="1" applyNumberFormat="1" applyFont="1" applyFill="1" applyBorder="1" applyAlignment="1" applyProtection="1">
      <alignment vertical="center"/>
    </xf>
    <xf numFmtId="164" fontId="9" fillId="3" borderId="9" xfId="1" applyNumberFormat="1" applyFont="1" applyFill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164" fontId="4" fillId="0" borderId="4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 applyProtection="1">
      <alignment vertical="center"/>
      <protection locked="0"/>
    </xf>
    <xf numFmtId="4" fontId="7" fillId="0" borderId="4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 applyProtection="1">
      <alignment vertical="center"/>
      <protection locked="0"/>
    </xf>
    <xf numFmtId="4" fontId="7" fillId="3" borderId="4" xfId="1" applyNumberFormat="1" applyFont="1" applyFill="1" applyBorder="1" applyAlignment="1">
      <alignment vertical="center"/>
    </xf>
    <xf numFmtId="4" fontId="7" fillId="3" borderId="4" xfId="1" applyNumberFormat="1" applyFont="1" applyFill="1" applyBorder="1" applyAlignment="1">
      <alignment horizontal="right" wrapText="1"/>
    </xf>
    <xf numFmtId="0" fontId="8" fillId="0" borderId="4" xfId="1" applyFont="1" applyBorder="1" applyAlignment="1">
      <alignment vertical="center" wrapText="1"/>
    </xf>
    <xf numFmtId="164" fontId="8" fillId="0" borderId="4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 applyProtection="1">
      <alignment vertical="center"/>
      <protection locked="0"/>
    </xf>
    <xf numFmtId="4" fontId="9" fillId="0" borderId="4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 applyProtection="1">
      <alignment vertical="center"/>
      <protection locked="0"/>
    </xf>
    <xf numFmtId="4" fontId="9" fillId="3" borderId="4" xfId="1" applyNumberFormat="1" applyFont="1" applyFill="1" applyBorder="1" applyAlignment="1">
      <alignment vertical="center"/>
    </xf>
    <xf numFmtId="4" fontId="9" fillId="3" borderId="4" xfId="1" applyNumberFormat="1" applyFont="1" applyFill="1" applyBorder="1" applyAlignment="1">
      <alignment horizontal="right" wrapText="1"/>
    </xf>
    <xf numFmtId="164" fontId="10" fillId="2" borderId="0" xfId="1" applyNumberFormat="1" applyFont="1" applyFill="1"/>
    <xf numFmtId="0" fontId="3" fillId="0" borderId="4" xfId="1" applyFont="1" applyBorder="1" applyAlignment="1">
      <alignment vertical="center" wrapText="1"/>
    </xf>
    <xf numFmtId="4" fontId="6" fillId="0" borderId="4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horizontal="right" wrapText="1"/>
    </xf>
    <xf numFmtId="4" fontId="10" fillId="2" borderId="0" xfId="1" applyNumberFormat="1" applyFont="1" applyFill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2" fontId="9" fillId="3" borderId="4" xfId="1" applyNumberFormat="1" applyFont="1" applyFill="1" applyBorder="1"/>
    <xf numFmtId="4" fontId="11" fillId="3" borderId="4" xfId="1" applyNumberFormat="1" applyFont="1" applyFill="1" applyBorder="1" applyAlignment="1">
      <alignment horizontal="right" wrapText="1"/>
    </xf>
    <xf numFmtId="2" fontId="10" fillId="2" borderId="0" xfId="1" applyNumberFormat="1" applyFont="1" applyFill="1" applyBorder="1"/>
    <xf numFmtId="2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4" fontId="1" fillId="2" borderId="2" xfId="1" applyNumberFormat="1" applyFont="1" applyFill="1" applyBorder="1" applyAlignment="1">
      <alignment horizontal="left"/>
    </xf>
    <xf numFmtId="0" fontId="4" fillId="0" borderId="0" xfId="1" applyFont="1"/>
    <xf numFmtId="164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4" xfId="1" applyFont="1" applyBorder="1" applyAlignment="1">
      <alignment vertical="center"/>
    </xf>
    <xf numFmtId="164" fontId="7" fillId="0" borderId="4" xfId="1" applyNumberFormat="1" applyFont="1" applyFill="1" applyBorder="1"/>
    <xf numFmtId="164" fontId="4" fillId="0" borderId="4" xfId="1" applyNumberFormat="1" applyFont="1" applyFill="1" applyBorder="1" applyProtection="1">
      <protection locked="0"/>
    </xf>
    <xf numFmtId="4" fontId="7" fillId="0" borderId="4" xfId="1" applyNumberFormat="1" applyFont="1" applyFill="1" applyBorder="1"/>
    <xf numFmtId="4" fontId="4" fillId="0" borderId="4" xfId="1" applyNumberFormat="1" applyFont="1" applyFill="1" applyBorder="1" applyProtection="1">
      <protection locked="0"/>
    </xf>
    <xf numFmtId="0" fontId="8" fillId="0" borderId="4" xfId="1" applyFont="1" applyBorder="1" applyAlignment="1">
      <alignment vertical="center"/>
    </xf>
    <xf numFmtId="10" fontId="9" fillId="0" borderId="4" xfId="1" applyNumberFormat="1" applyFont="1" applyFill="1" applyBorder="1"/>
    <xf numFmtId="10" fontId="9" fillId="3" borderId="4" xfId="1" applyNumberFormat="1" applyFont="1" applyFill="1" applyBorder="1"/>
    <xf numFmtId="164" fontId="7" fillId="0" borderId="4" xfId="1" applyNumberFormat="1" applyFont="1" applyFill="1" applyBorder="1" applyProtection="1">
      <protection locked="0"/>
    </xf>
    <xf numFmtId="2" fontId="7" fillId="0" borderId="4" xfId="1" applyNumberFormat="1" applyFont="1" applyFill="1" applyBorder="1" applyProtection="1">
      <protection locked="0"/>
    </xf>
    <xf numFmtId="2" fontId="7" fillId="3" borderId="4" xfId="1" applyNumberFormat="1" applyFont="1" applyFill="1" applyBorder="1" applyAlignment="1">
      <alignment vertical="center"/>
    </xf>
    <xf numFmtId="2" fontId="7" fillId="3" borderId="4" xfId="1" applyNumberFormat="1" applyFont="1" applyFill="1" applyBorder="1" applyAlignment="1">
      <alignment horizontal="right" wrapText="1"/>
    </xf>
    <xf numFmtId="164" fontId="9" fillId="0" borderId="4" xfId="1" applyNumberFormat="1" applyFont="1" applyFill="1" applyBorder="1"/>
    <xf numFmtId="164" fontId="8" fillId="0" borderId="4" xfId="1" applyNumberFormat="1" applyFont="1" applyFill="1" applyBorder="1" applyProtection="1">
      <protection locked="0"/>
    </xf>
    <xf numFmtId="4" fontId="9" fillId="0" borderId="4" xfId="1" applyNumberFormat="1" applyFont="1" applyFill="1" applyBorder="1"/>
    <xf numFmtId="4" fontId="8" fillId="0" borderId="4" xfId="1" applyNumberFormat="1" applyFont="1" applyFill="1" applyBorder="1" applyProtection="1">
      <protection locked="0"/>
    </xf>
    <xf numFmtId="2" fontId="9" fillId="3" borderId="4" xfId="1" applyNumberFormat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4" xfId="1" applyFont="1" applyBorder="1" applyAlignment="1" applyProtection="1">
      <alignment vertical="center"/>
    </xf>
    <xf numFmtId="2" fontId="8" fillId="0" borderId="4" xfId="1" applyNumberFormat="1" applyFont="1" applyFill="1" applyBorder="1" applyProtection="1">
      <protection locked="0"/>
    </xf>
    <xf numFmtId="2" fontId="4" fillId="0" borderId="4" xfId="1" applyNumberFormat="1" applyFont="1" applyFill="1" applyBorder="1" applyProtection="1">
      <protection locked="0"/>
    </xf>
    <xf numFmtId="0" fontId="3" fillId="0" borderId="4" xfId="1" applyFont="1" applyBorder="1" applyAlignment="1">
      <alignment vertical="center"/>
    </xf>
    <xf numFmtId="4" fontId="6" fillId="0" borderId="4" xfId="1" applyNumberFormat="1" applyFont="1" applyFill="1" applyBorder="1"/>
    <xf numFmtId="164" fontId="6" fillId="0" borderId="4" xfId="1" applyNumberFormat="1" applyFont="1" applyFill="1" applyBorder="1"/>
    <xf numFmtId="4" fontId="6" fillId="3" borderId="4" xfId="1" applyNumberFormat="1" applyFont="1" applyFill="1" applyBorder="1"/>
    <xf numFmtId="2" fontId="6" fillId="0" borderId="4" xfId="1" applyNumberFormat="1" applyFont="1" applyFill="1" applyBorder="1"/>
    <xf numFmtId="164" fontId="6" fillId="3" borderId="4" xfId="1" applyNumberFormat="1" applyFont="1" applyFill="1" applyBorder="1"/>
    <xf numFmtId="2" fontId="6" fillId="3" borderId="4" xfId="1" applyNumberFormat="1" applyFont="1" applyFill="1" applyBorder="1"/>
    <xf numFmtId="2" fontId="6" fillId="3" borderId="4" xfId="1" applyNumberFormat="1" applyFont="1" applyFill="1" applyBorder="1" applyAlignment="1">
      <alignment horizontal="right" wrapText="1"/>
    </xf>
    <xf numFmtId="0" fontId="3" fillId="0" borderId="4" xfId="1" applyFont="1" applyFill="1" applyBorder="1" applyAlignment="1">
      <alignment vertical="center"/>
    </xf>
    <xf numFmtId="2" fontId="6" fillId="3" borderId="4" xfId="1" applyNumberFormat="1" applyFont="1" applyFill="1" applyBorder="1" applyAlignment="1">
      <alignment vertical="center"/>
    </xf>
    <xf numFmtId="0" fontId="4" fillId="0" borderId="0" xfId="1" applyFont="1" applyFill="1"/>
    <xf numFmtId="2" fontId="9" fillId="0" borderId="4" xfId="1" applyNumberFormat="1" applyFont="1" applyFill="1" applyBorder="1"/>
    <xf numFmtId="166" fontId="6" fillId="0" borderId="4" xfId="1" applyNumberFormat="1" applyFont="1" applyFill="1" applyBorder="1"/>
    <xf numFmtId="164" fontId="11" fillId="3" borderId="4" xfId="1" applyNumberFormat="1" applyFont="1" applyFill="1" applyBorder="1" applyAlignment="1">
      <alignment vertical="center"/>
    </xf>
    <xf numFmtId="2" fontId="11" fillId="3" borderId="4" xfId="1" applyNumberFormat="1" applyFont="1" applyFill="1" applyBorder="1" applyAlignment="1">
      <alignment vertical="center"/>
    </xf>
    <xf numFmtId="0" fontId="3" fillId="0" borderId="4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 wrapText="1"/>
    </xf>
    <xf numFmtId="0" fontId="12" fillId="0" borderId="0" xfId="1" applyFont="1"/>
    <xf numFmtId="4" fontId="12" fillId="0" borderId="0" xfId="1" applyNumberFormat="1" applyFont="1"/>
    <xf numFmtId="0" fontId="13" fillId="0" borderId="0" xfId="1" applyFont="1"/>
    <xf numFmtId="0" fontId="14" fillId="0" borderId="0" xfId="1" applyFont="1"/>
    <xf numFmtId="0" fontId="3" fillId="0" borderId="4" xfId="1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 wrapText="1"/>
    </xf>
    <xf numFmtId="164" fontId="7" fillId="0" borderId="4" xfId="1" applyNumberFormat="1" applyFont="1" applyFill="1" applyBorder="1" applyAlignment="1">
      <alignment horizontal="right" wrapText="1"/>
    </xf>
    <xf numFmtId="164" fontId="9" fillId="0" borderId="4" xfId="1" applyNumberFormat="1" applyFont="1" applyFill="1" applyBorder="1" applyAlignment="1">
      <alignment horizontal="right" wrapText="1"/>
    </xf>
    <xf numFmtId="49" fontId="8" fillId="0" borderId="4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4" fontId="4" fillId="2" borderId="2" xfId="1" applyNumberFormat="1" applyFont="1" applyFill="1" applyBorder="1"/>
    <xf numFmtId="4" fontId="1" fillId="2" borderId="2" xfId="1" applyNumberFormat="1" applyFill="1" applyBorder="1"/>
    <xf numFmtId="4" fontId="1" fillId="2" borderId="3" xfId="1" applyNumberFormat="1" applyFill="1" applyBorder="1"/>
    <xf numFmtId="4" fontId="7" fillId="0" borderId="4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 applyProtection="1">
      <alignment horizontal="right" vertical="center"/>
      <protection locked="0"/>
    </xf>
    <xf numFmtId="164" fontId="4" fillId="0" borderId="4" xfId="1" applyNumberFormat="1" applyFont="1" applyFill="1" applyBorder="1" applyAlignment="1" applyProtection="1">
      <alignment horizontal="right" vertical="center"/>
      <protection locked="0"/>
    </xf>
    <xf numFmtId="4" fontId="7" fillId="3" borderId="4" xfId="1" applyNumberFormat="1" applyFont="1" applyFill="1" applyBorder="1"/>
    <xf numFmtId="164" fontId="7" fillId="3" borderId="4" xfId="1" applyNumberFormat="1" applyFont="1" applyFill="1" applyBorder="1"/>
    <xf numFmtId="164" fontId="7" fillId="0" borderId="4" xfId="1" applyNumberFormat="1" applyFont="1" applyFill="1" applyBorder="1" applyAlignment="1">
      <alignment horizontal="right" vertical="center"/>
    </xf>
    <xf numFmtId="4" fontId="6" fillId="0" borderId="4" xfId="1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4" fontId="6" fillId="3" borderId="4" xfId="1" applyNumberFormat="1" applyFont="1" applyFill="1" applyBorder="1" applyAlignment="1">
      <alignment horizontal="right" vertical="center"/>
    </xf>
    <xf numFmtId="4" fontId="10" fillId="2" borderId="0" xfId="1" applyNumberFormat="1" applyFont="1" applyFill="1" applyBorder="1" applyAlignment="1">
      <alignment horizontal="right" vertical="center"/>
    </xf>
    <xf numFmtId="4" fontId="9" fillId="0" borderId="4" xfId="1" applyNumberFormat="1" applyFont="1" applyFill="1" applyBorder="1" applyAlignment="1">
      <alignment horizontal="right" vertical="center"/>
    </xf>
    <xf numFmtId="4" fontId="9" fillId="3" borderId="4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4" fontId="1" fillId="2" borderId="2" xfId="1" applyNumberFormat="1" applyFill="1" applyBorder="1" applyAlignment="1">
      <alignment horizontal="left"/>
    </xf>
    <xf numFmtId="4" fontId="4" fillId="2" borderId="2" xfId="1" applyNumberFormat="1" applyFont="1" applyFill="1" applyBorder="1" applyAlignment="1">
      <alignment horizontal="left"/>
    </xf>
    <xf numFmtId="4" fontId="4" fillId="2" borderId="3" xfId="1" applyNumberFormat="1" applyFont="1" applyFill="1" applyBorder="1" applyAlignment="1">
      <alignment horizontal="left"/>
    </xf>
    <xf numFmtId="4" fontId="7" fillId="3" borderId="1" xfId="1" applyNumberFormat="1" applyFont="1" applyFill="1" applyBorder="1"/>
    <xf numFmtId="10" fontId="8" fillId="0" borderId="4" xfId="1" applyNumberFormat="1" applyFont="1" applyFill="1" applyBorder="1" applyAlignment="1">
      <alignment vertical="center" wrapText="1"/>
    </xf>
    <xf numFmtId="10" fontId="9" fillId="3" borderId="4" xfId="1" applyNumberFormat="1" applyFont="1" applyFill="1" applyBorder="1" applyAlignment="1">
      <alignment horizontal="right" wrapText="1"/>
    </xf>
    <xf numFmtId="0" fontId="4" fillId="0" borderId="4" xfId="1" applyFont="1" applyFill="1" applyBorder="1" applyAlignment="1">
      <alignment vertical="center"/>
    </xf>
    <xf numFmtId="4" fontId="7" fillId="0" borderId="4" xfId="1" applyNumberFormat="1" applyFont="1" applyFill="1" applyBorder="1" applyProtection="1">
      <protection locked="0"/>
    </xf>
    <xf numFmtId="4" fontId="9" fillId="3" borderId="4" xfId="1" applyNumberFormat="1" applyFont="1" applyFill="1" applyBorder="1"/>
    <xf numFmtId="4" fontId="9" fillId="3" borderId="1" xfId="1" applyNumberFormat="1" applyFont="1" applyFill="1" applyBorder="1"/>
    <xf numFmtId="2" fontId="9" fillId="3" borderId="4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vertical="center"/>
    </xf>
    <xf numFmtId="4" fontId="6" fillId="3" borderId="1" xfId="1" applyNumberFormat="1" applyFont="1" applyFill="1" applyBorder="1"/>
    <xf numFmtId="4" fontId="11" fillId="3" borderId="4" xfId="1" applyNumberFormat="1" applyFont="1" applyFill="1" applyBorder="1" applyAlignment="1">
      <alignment vertical="center"/>
    </xf>
    <xf numFmtId="4" fontId="1" fillId="0" borderId="0" xfId="1" applyNumberFormat="1" applyFill="1" applyBorder="1"/>
    <xf numFmtId="4" fontId="1" fillId="0" borderId="0" xfId="1" applyNumberFormat="1" applyFill="1"/>
    <xf numFmtId="4" fontId="4" fillId="0" borderId="0" xfId="1" applyNumberFormat="1" applyFont="1" applyFill="1"/>
    <xf numFmtId="4" fontId="1" fillId="0" borderId="0" xfId="1" applyNumberFormat="1"/>
    <xf numFmtId="4" fontId="4" fillId="0" borderId="0" xfId="1" applyNumberFormat="1" applyFont="1"/>
    <xf numFmtId="4" fontId="6" fillId="3" borderId="1" xfId="1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/>
    </xf>
    <xf numFmtId="4" fontId="6" fillId="3" borderId="2" xfId="1" applyNumberFormat="1" applyFont="1" applyFill="1" applyBorder="1" applyAlignment="1">
      <alignment horizontal="center"/>
    </xf>
    <xf numFmtId="4" fontId="6" fillId="3" borderId="3" xfId="1" applyNumberFormat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4" fontId="6" fillId="0" borderId="2" xfId="1" applyNumberFormat="1" applyFont="1" applyFill="1" applyBorder="1" applyAlignment="1">
      <alignment horizontal="center"/>
    </xf>
    <xf numFmtId="4" fontId="6" fillId="0" borderId="3" xfId="1" applyNumberFormat="1" applyFont="1" applyFill="1" applyBorder="1" applyAlignment="1">
      <alignment horizontal="center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1" fillId="0" borderId="2" xfId="1" applyBorder="1" applyAlignment="1"/>
    <xf numFmtId="0" fontId="1" fillId="0" borderId="3" xfId="1" applyBorder="1" applyAlignment="1"/>
    <xf numFmtId="2" fontId="11" fillId="3" borderId="1" xfId="1" applyNumberFormat="1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center"/>
    </xf>
    <xf numFmtId="2" fontId="11" fillId="3" borderId="3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/>
    </xf>
    <xf numFmtId="2" fontId="9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%20&#1091;&#1090;&#1074;.%20&#1040;&#1075;\&#1058;&#1072;&#1085;&#1103;\91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5;&#1086;%20&#1079;&#1072;&#1087;&#1088;&#1086;&#1089;&#1072;&#1084;%20&#1040;&#1075;&#1077;&#1085;&#1089;&#1090;&#1074;&#1072;%202011\&#1058;&#1072;&#1088;&#1080;&#1092;&#1099;-2009%20&#1085;&#1072;%20&#1089;&#1086;&#1075;&#1083;.%20&#1087;&#1088;&#1086;&#1075;&#1088;\&#1058;&#1072;&#1085;&#1103;\91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2%20%20&#1091;&#1090;&#1074;.%20&#1040;&#1075;\&#1050;&#1074;&#1072;&#1088;&#1090;&#1072;&#1083;&#1100;&#1085;&#1099;&#1077;%20&#1089;&#1084;&#1077;&#1090;&#1099;\&#1058;&#1072;&#1085;&#1103;\91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5;&#1086;%20&#1079;&#1072;&#1087;&#1088;&#1086;&#1089;&#1072;&#1084;%20&#1040;&#1075;&#1077;&#1085;&#1089;&#1090;&#1074;&#1072;%202011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1;&#1040;&#1053;,%20&#1060;&#1040;&#1050;&#1058;,%20&#1060;&#1061;&#1044;%20&#1042;&#1054;&#1044;&#1040;,%20&#1057;&#1058;&#1054;&#1050;&#1048;%202022%20&#8212;%20&#1041;&#1045;&#1047;%20&#1055;&#1054;&#1042;.&#1050;&#1054;&#1069;&#1060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Temp\XPgrpwise\OSK_budg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4;&#1090;&#1095;&#1077;&#1090;%20&#1087;&#1086;%20&#1089;&#1077;&#1073;&#1077;&#1089;&#1090;&#1086;&#1080;&#1084;&#1086;&#1089;&#1090;&#1080;%20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4;&#1090;&#1095;&#1077;&#1090;%20&#1087;&#1086;%20&#1055;&#1055;%2015.03.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Documents%20and%20Settings\EIAS_user\&#1056;&#1072;&#1073;&#1086;&#1095;&#1080;&#1081;%20&#1089;&#1090;&#1086;&#1083;\JKH.OPEN.INFO.HVS2(v2.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58;&#1044;&#1045;&#1051;%20&#1056;&#1043;&#1054;%20&#1080;%20&#1050;&#1050;\1%20&#1064;&#1040;&#1041;&#1051;&#1054;&#1053;&#1067;%20&#1045;&#1048;&#1040;&#1057;\1.5%20&#1064;&#1040;&#1041;&#1051;&#1054;&#1053;&#1067;%20&#1053;&#1040;%202017%20&#1043;&#1054;&#1044;\&#1060;&#1040;&#1050;&#1058;%202016%20&#1075;&#1086;&#1076;&#1072;\&#1040;&#1090;&#1086;&#1084;&#1072;&#1088;&#1085;&#1080;&#1082;&#1080;%20&#1074;&#1086;&#1076;&#1072;\&#1040;%20&#1050;&#1086;&#1090;&#1083;&#1072;&#1089;%20&#1043;&#1086;&#1088;&#1074;&#1086;&#1076;&#1086;&#1082;&#1072;&#1085;&#1072;&#1083;%20BALANCE.CALC.TARIFF.VSNA.2016.FACT_(v1.0.2)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44;&#1045;&#1051;%20&#1056;&#1043;&#1054;%20&#1080;%20&#1050;&#1050;\1%20&#1064;&#1040;&#1041;&#1051;&#1054;&#1053;&#1067;%20&#1045;&#1048;&#1040;&#1057;\1.5%20&#1064;&#1040;&#1041;&#1051;&#1054;&#1053;&#1067;%20&#1053;&#1040;%202017%20&#1043;&#1054;&#1044;\&#1060;&#1040;&#1050;&#1058;%202016%20&#1075;&#1086;&#1076;&#1072;\&#1040;&#1090;&#1086;&#1084;&#1072;&#1088;&#1085;&#1080;&#1082;&#1080;%20&#1074;&#1086;&#1076;&#1072;\&#1040;%20&#1050;&#1086;&#1090;&#1083;&#1072;&#1089;%20&#1043;&#1086;&#1088;&#1074;&#1086;&#1076;&#1086;&#1082;&#1072;&#1085;&#1072;&#1083;%20BALANCE.CALC.TARIFF.VSNA.2016.FACT_(v1.0.2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арифов "/>
      <sheetName val="объемы черн"/>
      <sheetName val="потери"/>
      <sheetName val="приборы учета"/>
      <sheetName val="ф1.1. п5 МУ"/>
      <sheetName val="ф.1 п.5 МУ 1746э"/>
      <sheetName val="ТН"/>
      <sheetName val="факт шаблон стоки"/>
      <sheetName val="факт шаблон вода"/>
      <sheetName val="А"/>
      <sheetName val="водный налог вып"/>
      <sheetName val="ВП объемы"/>
      <sheetName val="А 2017"/>
      <sheetName val="Текущий ремонт"/>
      <sheetName val="Чистая прибыль с транспортир."/>
      <sheetName val="Прил. 1 План ФХД с транспортир."/>
      <sheetName val="Прил. 1 План ФХД трансп. стоков"/>
      <sheetName val="Прил. 1 План ФХД трансп. воды"/>
      <sheetName val="Прил. 1 План ФХД стоки"/>
      <sheetName val="Прил. 1 План ФХД вода "/>
      <sheetName val="Расчет товарной выручки 2022"/>
      <sheetName val="ФАКТИЧЕСКАЯ СЕБЕСТ. СТОКИ 2022"/>
      <sheetName val="ПОЛНАЯ СЕБЕСТОИМОСТЬ СТОКИ 2022"/>
      <sheetName val="ФАКТИЧЕСКАЯ СЕБЕСТ ВОДА 2022"/>
      <sheetName val="ПОЛНАЯ СЕБЕСТОИМОСТЬ ВОДА 2022"/>
      <sheetName val="Расчет товарной выручки 2019"/>
      <sheetName val="объемы 2022"/>
      <sheetName val="вода"/>
      <sheetName val="стоки"/>
      <sheetName val="вода 2019-2022 коррект"/>
      <sheetName val="тех вода 2019-2022"/>
      <sheetName val="стоки 2019-2022"/>
      <sheetName val="очистка 2019-2022"/>
      <sheetName val="цех вода 2022"/>
      <sheetName val="цех стоки 2022"/>
      <sheetName val="ХР"/>
      <sheetName val="электр 2017-2018"/>
      <sheetName val="электр"/>
      <sheetName val="ЭЭ вода"/>
      <sheetName val="ЭЭ стоки"/>
      <sheetName val="Аморт"/>
      <sheetName val="Лист2"/>
      <sheetName val="хим реагенты"/>
      <sheetName val="ЗП"/>
      <sheetName val="ЗП среднемес"/>
      <sheetName val="рем программа"/>
      <sheetName val="ремонты"/>
      <sheetName val="ОХР "/>
      <sheetName val="Лист6"/>
      <sheetName val="Тепловая энергия (3 подъем)"/>
      <sheetName val="Транспортировка КЭМЗ"/>
      <sheetName val="ЗП с факт 3 кв. 2015"/>
      <sheetName val="ср. разряд"/>
      <sheetName val="Аренда земли"/>
      <sheetName val="3 подъем зпл"/>
      <sheetName val="транс"/>
      <sheetName val=" текРемвода 2016"/>
      <sheetName val="  текРемстоки 2016"/>
      <sheetName val="Кап Рем"/>
      <sheetName val="кап влож"/>
      <sheetName val="Бесхоз. сети вода"/>
      <sheetName val="Бесхоз. сети стоки"/>
      <sheetName val="выпадающие расходы"/>
      <sheetName val="Н 2019-2024"/>
      <sheetName val="вод.налог"/>
      <sheetName val="имущество"/>
      <sheetName val="налог на имущ"/>
      <sheetName val="Резерв ДЗ"/>
      <sheetName val="Выпадающ15-16"/>
      <sheetName val="Ремонт стоки 2016"/>
      <sheetName val="Ремонт вода 2016"/>
      <sheetName val="Выпадающ"/>
      <sheetName val="Ремонт вода 2015"/>
      <sheetName val="Ремонт стоки 2015"/>
      <sheetName val="платежка с ИП"/>
      <sheetName val="рез к 2017"/>
      <sheetName val="НВОС"/>
      <sheetName val="рез к 2018-2024 (кор) "/>
      <sheetName val="Лист7"/>
      <sheetName val="А 2018"/>
      <sheetName val="Расчет товарной выручки 2018"/>
      <sheetName val="рез к 2017-2023"/>
      <sheetName val="распределение ОХР"/>
      <sheetName val="2017 к"/>
      <sheetName val="2018 к"/>
      <sheetName val="имушество 2017 к."/>
      <sheetName val="Лист4"/>
      <sheetName val="2017 к смета"/>
      <sheetName val="2018 к смета"/>
      <sheetName val="амортизация 2017 год"/>
      <sheetName val="Насосная стация 2 подъем"/>
      <sheetName val="снятие ИП"/>
      <sheetName val="ИП"/>
      <sheetName val="хим. реагенты"/>
      <sheetName val="ээ 2015"/>
      <sheetName val="ремонт"/>
      <sheetName val="Лист3"/>
      <sheetName val="Лист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F8">
            <v>405.92500000000001</v>
          </cell>
          <cell r="G8">
            <v>0.22500000000000001</v>
          </cell>
          <cell r="I8">
            <v>357.62875000000003</v>
          </cell>
          <cell r="J8">
            <v>0.25124999999999997</v>
          </cell>
          <cell r="L8">
            <v>433.32600000000002</v>
          </cell>
          <cell r="M8">
            <v>2.4039999999999999</v>
          </cell>
          <cell r="U8">
            <v>490.22750000000002</v>
          </cell>
          <cell r="V8">
            <v>0.57250000000000001</v>
          </cell>
          <cell r="X8">
            <v>482.42099999999999</v>
          </cell>
          <cell r="Y8">
            <v>0.55900000000000005</v>
          </cell>
          <cell r="AA8">
            <v>435.56875000000002</v>
          </cell>
          <cell r="AB8">
            <v>2.8802500000000002</v>
          </cell>
          <cell r="AS8">
            <v>448.87599999999998</v>
          </cell>
          <cell r="AT8">
            <v>0.33400000000000002</v>
          </cell>
          <cell r="AV8">
            <v>428.68400000000003</v>
          </cell>
          <cell r="AW8">
            <v>0.39600000000000002</v>
          </cell>
          <cell r="AY8">
            <v>445.49599999999998</v>
          </cell>
          <cell r="AZ8">
            <v>2.8540000000000001</v>
          </cell>
          <cell r="BQ8">
            <v>467.42599999999999</v>
          </cell>
          <cell r="BR8">
            <v>0.64400000000000002</v>
          </cell>
          <cell r="BT8">
            <v>445.29250000000002</v>
          </cell>
          <cell r="BU8">
            <v>0.58750000000000002</v>
          </cell>
          <cell r="BW8">
            <v>432.51100000000002</v>
          </cell>
          <cell r="BX8">
            <v>3.1189</v>
          </cell>
        </row>
        <row r="9">
          <cell r="F9">
            <v>276.69200000000001</v>
          </cell>
          <cell r="G9">
            <v>0.22500000000000001</v>
          </cell>
          <cell r="I9">
            <v>278.04899999999998</v>
          </cell>
          <cell r="J9">
            <v>0.25124999999999997</v>
          </cell>
          <cell r="L9">
            <v>270.02500000000003</v>
          </cell>
          <cell r="M9">
            <v>2.4039999999999999</v>
          </cell>
          <cell r="U9">
            <v>296.94499999999999</v>
          </cell>
          <cell r="V9">
            <v>0.57250000000000001</v>
          </cell>
          <cell r="X9">
            <v>265.28399999999999</v>
          </cell>
          <cell r="Y9">
            <v>0.55900000000000005</v>
          </cell>
          <cell r="AA9">
            <v>258.62700000000001</v>
          </cell>
          <cell r="AB9">
            <v>2.8802500000000002</v>
          </cell>
          <cell r="AS9">
            <v>247.65100000000001</v>
          </cell>
          <cell r="AT9">
            <v>0.33400000000000002</v>
          </cell>
          <cell r="AV9">
            <v>253.81799999999998</v>
          </cell>
          <cell r="AW9">
            <v>0.39600000000000002</v>
          </cell>
          <cell r="AY9">
            <v>264.58742799999999</v>
          </cell>
          <cell r="AZ9">
            <v>2.8540000000000001</v>
          </cell>
          <cell r="BQ9">
            <v>265.29700000000003</v>
          </cell>
          <cell r="BR9">
            <v>0.64400000000000002</v>
          </cell>
          <cell r="BT9">
            <v>265.46225399999997</v>
          </cell>
          <cell r="BU9">
            <v>0.58750000000000002</v>
          </cell>
          <cell r="BW9">
            <v>268.29682000000003</v>
          </cell>
          <cell r="BX9">
            <v>3.1189</v>
          </cell>
        </row>
        <row r="10">
          <cell r="F10">
            <v>207.261</v>
          </cell>
          <cell r="I10">
            <v>204.084</v>
          </cell>
          <cell r="L10">
            <v>199.22900000000001</v>
          </cell>
          <cell r="U10">
            <v>240.98500000000001</v>
          </cell>
          <cell r="X10">
            <v>205.10599999999999</v>
          </cell>
          <cell r="AA10">
            <v>193.73599999999999</v>
          </cell>
          <cell r="AS10">
            <v>188.94200000000001</v>
          </cell>
          <cell r="AV10">
            <v>198.375</v>
          </cell>
          <cell r="AY10">
            <v>199.85042799999999</v>
          </cell>
          <cell r="BQ10">
            <v>199.12200000000001</v>
          </cell>
          <cell r="BT10">
            <v>204.453847</v>
          </cell>
          <cell r="BW10">
            <v>203.58250000000001</v>
          </cell>
        </row>
        <row r="11">
          <cell r="F11">
            <v>0</v>
          </cell>
          <cell r="G11">
            <v>0.22500000000000001</v>
          </cell>
          <cell r="I11">
            <v>0</v>
          </cell>
          <cell r="J11">
            <v>0.25124999999999997</v>
          </cell>
          <cell r="L11">
            <v>0</v>
          </cell>
          <cell r="M11">
            <v>2.4039999999999999</v>
          </cell>
          <cell r="U11">
            <v>0</v>
          </cell>
          <cell r="V11">
            <v>0.57250000000000001</v>
          </cell>
          <cell r="X11">
            <v>0</v>
          </cell>
          <cell r="Y11">
            <v>0.55900000000000005</v>
          </cell>
          <cell r="AA11">
            <v>0</v>
          </cell>
          <cell r="AB11">
            <v>2.8802500000000002</v>
          </cell>
          <cell r="AS11">
            <v>0</v>
          </cell>
          <cell r="AT11">
            <v>0.33400000000000002</v>
          </cell>
          <cell r="AV11">
            <v>0</v>
          </cell>
          <cell r="AW11">
            <v>0.39600000000000002</v>
          </cell>
          <cell r="AY11">
            <v>0</v>
          </cell>
          <cell r="AZ11">
            <v>2.8540000000000001</v>
          </cell>
          <cell r="BQ11">
            <v>0</v>
          </cell>
          <cell r="BR11">
            <v>0.64400000000000002</v>
          </cell>
          <cell r="BT11">
            <v>0</v>
          </cell>
          <cell r="BU11">
            <v>0.58750000000000002</v>
          </cell>
          <cell r="BW11">
            <v>0</v>
          </cell>
          <cell r="BX11">
            <v>3.1189</v>
          </cell>
        </row>
        <row r="12">
          <cell r="F12">
            <v>69.430999999999997</v>
          </cell>
          <cell r="I12">
            <v>73.965000000000003</v>
          </cell>
          <cell r="L12">
            <v>70.796000000000006</v>
          </cell>
          <cell r="U12">
            <v>55.96</v>
          </cell>
          <cell r="X12">
            <v>60.177999999999997</v>
          </cell>
          <cell r="AA12">
            <v>64.891000000000005</v>
          </cell>
          <cell r="AS12">
            <v>58.709000000000003</v>
          </cell>
          <cell r="AV12">
            <v>55.442999999999998</v>
          </cell>
          <cell r="AY12">
            <v>64.736999999999995</v>
          </cell>
          <cell r="BQ12">
            <v>66.174999999999997</v>
          </cell>
          <cell r="BT12">
            <v>61.008406999999998</v>
          </cell>
          <cell r="BW12">
            <v>64.714320000000001</v>
          </cell>
        </row>
        <row r="13">
          <cell r="F13">
            <v>27.997599999999998</v>
          </cell>
          <cell r="I13">
            <v>27.696600000000004</v>
          </cell>
          <cell r="L13">
            <v>26.448499999999999</v>
          </cell>
          <cell r="U13">
            <v>27.267200000000003</v>
          </cell>
          <cell r="X13">
            <v>24.469000000000001</v>
          </cell>
          <cell r="AA13">
            <v>23.113</v>
          </cell>
          <cell r="AS13">
            <v>20.143000000000001</v>
          </cell>
          <cell r="AV13">
            <v>19.702999999999999</v>
          </cell>
          <cell r="AY13">
            <v>26.105947999999998</v>
          </cell>
          <cell r="BQ13">
            <v>28.935000000000002</v>
          </cell>
          <cell r="BT13">
            <v>29.144311999999999</v>
          </cell>
          <cell r="BW13">
            <v>30.702731999999997</v>
          </cell>
        </row>
        <row r="14">
          <cell r="F14">
            <v>8.5679999999999996</v>
          </cell>
          <cell r="I14">
            <v>8.1820000000000004</v>
          </cell>
          <cell r="L14">
            <v>8.5434999999999999</v>
          </cell>
          <cell r="U14">
            <v>7.2422000000000004</v>
          </cell>
          <cell r="X14">
            <v>6.9569999999999999</v>
          </cell>
          <cell r="AA14">
            <v>6.8979999999999997</v>
          </cell>
          <cell r="AS14">
            <v>6.7370000000000001</v>
          </cell>
          <cell r="AV14">
            <v>5.81</v>
          </cell>
          <cell r="AY14">
            <v>9.128266</v>
          </cell>
          <cell r="BQ14">
            <v>10.327999999999999</v>
          </cell>
          <cell r="BT14">
            <v>10.195747000000001</v>
          </cell>
          <cell r="BW14">
            <v>9.8559999999999999</v>
          </cell>
        </row>
        <row r="15">
          <cell r="F15">
            <v>8.9429999999999996</v>
          </cell>
          <cell r="I15">
            <v>9.0640000000000001</v>
          </cell>
          <cell r="L15">
            <v>8.6229999999999993</v>
          </cell>
          <cell r="U15">
            <v>8.5980000000000008</v>
          </cell>
          <cell r="X15">
            <v>8.6140000000000008</v>
          </cell>
          <cell r="AA15">
            <v>9.0630000000000006</v>
          </cell>
          <cell r="AS15">
            <v>8.7949999999999999</v>
          </cell>
          <cell r="AV15">
            <v>9.8879999999999999</v>
          </cell>
          <cell r="AY15">
            <v>9.1778919999999999</v>
          </cell>
          <cell r="BQ15">
            <v>8.577</v>
          </cell>
          <cell r="BT15">
            <v>8.6204400000000003</v>
          </cell>
          <cell r="BW15">
            <v>7.7045810000000001</v>
          </cell>
        </row>
        <row r="16">
          <cell r="F16">
            <v>10.486599999999999</v>
          </cell>
          <cell r="I16">
            <v>10.4506</v>
          </cell>
          <cell r="L16">
            <v>9.282</v>
          </cell>
          <cell r="U16">
            <v>11.427</v>
          </cell>
          <cell r="X16">
            <v>8.8979999999999997</v>
          </cell>
          <cell r="AA16">
            <v>7.1520000000000001</v>
          </cell>
          <cell r="AS16">
            <v>4.6109999999999998</v>
          </cell>
          <cell r="AV16">
            <v>4.0049999999999999</v>
          </cell>
          <cell r="AY16">
            <v>7.7997899999999998</v>
          </cell>
          <cell r="BQ16">
            <v>10.029999999999999</v>
          </cell>
          <cell r="BT16">
            <v>10.328125</v>
          </cell>
          <cell r="BW16">
            <v>13.142151</v>
          </cell>
        </row>
        <row r="152">
          <cell r="C152">
            <v>2175.665504933374</v>
          </cell>
          <cell r="D152">
            <v>10.705026406322679</v>
          </cell>
          <cell r="F152">
            <v>982.56200000000001</v>
          </cell>
          <cell r="G152">
            <v>0.45600000000000002</v>
          </cell>
          <cell r="I152">
            <v>859.62799999999993</v>
          </cell>
          <cell r="J152">
            <v>0.51500000000000001</v>
          </cell>
          <cell r="L152">
            <v>966.77499999999998</v>
          </cell>
          <cell r="M152">
            <v>4.8970000000000002</v>
          </cell>
          <cell r="R152">
            <v>2175.665504933374</v>
          </cell>
          <cell r="S152">
            <v>10.705026406322679</v>
          </cell>
          <cell r="U152">
            <v>1034.607</v>
          </cell>
          <cell r="V152">
            <v>1.157</v>
          </cell>
          <cell r="X152">
            <v>942.38499999999999</v>
          </cell>
          <cell r="Y152">
            <v>1.109</v>
          </cell>
          <cell r="AA152">
            <v>830.57051000000001</v>
          </cell>
          <cell r="AB152">
            <v>5.6735499999999996</v>
          </cell>
          <cell r="AP152">
            <v>2262.6921251307085</v>
          </cell>
          <cell r="AQ152">
            <v>11.336622964295719</v>
          </cell>
          <cell r="AS152">
            <v>876.55700000000002</v>
          </cell>
          <cell r="AT152">
            <v>0.70699999999999996</v>
          </cell>
          <cell r="AV152">
            <v>863.02299999999991</v>
          </cell>
          <cell r="AW152">
            <v>0.84299999999999997</v>
          </cell>
          <cell r="AY152">
            <v>914.99699999999996</v>
          </cell>
          <cell r="AZ152">
            <v>6.1624999999999996</v>
          </cell>
          <cell r="BN152">
            <v>2262.6921251307085</v>
          </cell>
          <cell r="BO152">
            <v>11.336622964295719</v>
          </cell>
          <cell r="BQ152">
            <v>986.63300000000004</v>
          </cell>
          <cell r="BR152">
            <v>1.3460000000000001</v>
          </cell>
          <cell r="BT152">
            <v>816.13028000000008</v>
          </cell>
          <cell r="BU152">
            <v>1.2536700000000001</v>
          </cell>
          <cell r="BW152">
            <v>928.46199999999999</v>
          </cell>
          <cell r="BX152">
            <v>7.0890000000000004</v>
          </cell>
        </row>
        <row r="153">
          <cell r="C153">
            <v>1317.175</v>
          </cell>
          <cell r="D153">
            <v>0</v>
          </cell>
          <cell r="F153">
            <v>278.53199999999998</v>
          </cell>
          <cell r="G153">
            <v>0</v>
          </cell>
          <cell r="I153">
            <v>278.89999999999998</v>
          </cell>
          <cell r="J153">
            <v>0</v>
          </cell>
          <cell r="L153">
            <v>916.33931000000007</v>
          </cell>
          <cell r="M153">
            <v>0</v>
          </cell>
          <cell r="R153">
            <v>1317.175</v>
          </cell>
          <cell r="S153">
            <v>0</v>
          </cell>
          <cell r="U153">
            <v>505.38400000000001</v>
          </cell>
          <cell r="V153">
            <v>0</v>
          </cell>
          <cell r="X153">
            <v>505.16900000000004</v>
          </cell>
          <cell r="Y153">
            <v>0</v>
          </cell>
          <cell r="AA153">
            <v>502.78099999999995</v>
          </cell>
          <cell r="AB153">
            <v>0</v>
          </cell>
          <cell r="AP153">
            <v>1317.175</v>
          </cell>
          <cell r="AQ153">
            <v>0</v>
          </cell>
          <cell r="AS153">
            <v>505.57600000000002</v>
          </cell>
          <cell r="AT153">
            <v>0</v>
          </cell>
          <cell r="AV153">
            <v>509.56700000000001</v>
          </cell>
          <cell r="AW153">
            <v>0</v>
          </cell>
          <cell r="AY153">
            <v>508.97800000000001</v>
          </cell>
          <cell r="AZ153">
            <v>0</v>
          </cell>
          <cell r="BN153">
            <v>1317.175</v>
          </cell>
          <cell r="BO153">
            <v>0</v>
          </cell>
          <cell r="BQ153">
            <v>598.66599999999994</v>
          </cell>
          <cell r="BR153">
            <v>0</v>
          </cell>
          <cell r="BT153">
            <v>599.17599999999993</v>
          </cell>
          <cell r="BU153">
            <v>0</v>
          </cell>
          <cell r="BW153">
            <v>888.61200000000008</v>
          </cell>
          <cell r="BX153">
            <v>0</v>
          </cell>
        </row>
        <row r="154">
          <cell r="C154">
            <v>0</v>
          </cell>
          <cell r="D154">
            <v>0</v>
          </cell>
          <cell r="F154">
            <v>7.6539999999999999</v>
          </cell>
          <cell r="G154">
            <v>0</v>
          </cell>
          <cell r="I154">
            <v>7.6539999999999999</v>
          </cell>
          <cell r="J154">
            <v>0</v>
          </cell>
          <cell r="L154">
            <v>7.6539999999999999</v>
          </cell>
          <cell r="M154">
            <v>0</v>
          </cell>
          <cell r="R154">
            <v>0</v>
          </cell>
          <cell r="S154">
            <v>0</v>
          </cell>
          <cell r="U154">
            <v>7.6539999999999999</v>
          </cell>
          <cell r="V154">
            <v>0</v>
          </cell>
          <cell r="X154">
            <v>7.6539999999999999</v>
          </cell>
          <cell r="Y154">
            <v>0</v>
          </cell>
          <cell r="AA154">
            <v>78.001499999999993</v>
          </cell>
          <cell r="AB154">
            <v>0</v>
          </cell>
          <cell r="AP154">
            <v>0</v>
          </cell>
          <cell r="AQ154">
            <v>0</v>
          </cell>
          <cell r="AS154">
            <v>7.6539999999999999</v>
          </cell>
          <cell r="AT154">
            <v>0</v>
          </cell>
          <cell r="AV154">
            <v>7.6539999999999999</v>
          </cell>
          <cell r="AW154">
            <v>0</v>
          </cell>
          <cell r="AY154">
            <v>7.6539999999999999</v>
          </cell>
          <cell r="AZ154">
            <v>0</v>
          </cell>
          <cell r="BN154">
            <v>0</v>
          </cell>
          <cell r="BO154">
            <v>0</v>
          </cell>
          <cell r="BQ154">
            <v>14.562000000000001</v>
          </cell>
          <cell r="BR154">
            <v>0</v>
          </cell>
          <cell r="BT154">
            <v>7.6543000000000001</v>
          </cell>
          <cell r="BU154">
            <v>0</v>
          </cell>
          <cell r="BW154">
            <v>7.6539999999999999</v>
          </cell>
          <cell r="BX154">
            <v>0</v>
          </cell>
        </row>
        <row r="155">
          <cell r="C155">
            <v>307.96237196729436</v>
          </cell>
          <cell r="D155">
            <v>0</v>
          </cell>
          <cell r="F155">
            <v>64.052999999999997</v>
          </cell>
          <cell r="G155">
            <v>0</v>
          </cell>
          <cell r="I155">
            <v>43.841999999999999</v>
          </cell>
          <cell r="J155">
            <v>0</v>
          </cell>
          <cell r="L155">
            <v>59.622999999999998</v>
          </cell>
          <cell r="M155">
            <v>0</v>
          </cell>
          <cell r="R155">
            <v>307.96237196729436</v>
          </cell>
          <cell r="S155">
            <v>0</v>
          </cell>
          <cell r="U155">
            <v>56.423000000000002</v>
          </cell>
          <cell r="V155">
            <v>0</v>
          </cell>
          <cell r="X155">
            <v>45.027000000000001</v>
          </cell>
          <cell r="Y155">
            <v>0</v>
          </cell>
          <cell r="AA155">
            <v>59.32</v>
          </cell>
          <cell r="AB155">
            <v>0</v>
          </cell>
          <cell r="AP155">
            <v>307.96237196729436</v>
          </cell>
          <cell r="AQ155">
            <v>0</v>
          </cell>
          <cell r="AS155">
            <v>65.495000000000005</v>
          </cell>
          <cell r="AT155">
            <v>0</v>
          </cell>
          <cell r="AV155">
            <v>41.593000000000004</v>
          </cell>
          <cell r="AW155">
            <v>0</v>
          </cell>
          <cell r="AY155">
            <v>0.20300000000000001</v>
          </cell>
          <cell r="AZ155">
            <v>0</v>
          </cell>
          <cell r="BN155">
            <v>307.96237196729436</v>
          </cell>
          <cell r="BO155">
            <v>0</v>
          </cell>
          <cell r="BQ155">
            <v>139.649</v>
          </cell>
          <cell r="BR155">
            <v>0</v>
          </cell>
          <cell r="BT155">
            <v>45.371339999999996</v>
          </cell>
          <cell r="BU155">
            <v>0</v>
          </cell>
          <cell r="BW155">
            <v>45.499000000000002</v>
          </cell>
          <cell r="BX155">
            <v>0</v>
          </cell>
        </row>
        <row r="156">
          <cell r="C156">
            <v>493.57191707649554</v>
          </cell>
          <cell r="D156">
            <v>0</v>
          </cell>
          <cell r="F156">
            <v>147.32602</v>
          </cell>
          <cell r="G156">
            <v>0</v>
          </cell>
          <cell r="I156">
            <v>98.26700000000001</v>
          </cell>
          <cell r="J156">
            <v>0</v>
          </cell>
          <cell r="L156">
            <v>1009.987</v>
          </cell>
          <cell r="M156">
            <v>0</v>
          </cell>
          <cell r="R156">
            <v>493.57191707649554</v>
          </cell>
          <cell r="S156">
            <v>0</v>
          </cell>
          <cell r="U156">
            <v>302.733</v>
          </cell>
          <cell r="V156">
            <v>0</v>
          </cell>
          <cell r="X156">
            <v>621.46199999999999</v>
          </cell>
          <cell r="Y156">
            <v>0</v>
          </cell>
          <cell r="AA156">
            <v>231.62</v>
          </cell>
          <cell r="AB156">
            <v>0</v>
          </cell>
          <cell r="AP156">
            <v>493.57191707649554</v>
          </cell>
          <cell r="AQ156">
            <v>0</v>
          </cell>
          <cell r="AS156">
            <v>1923.5289999999998</v>
          </cell>
          <cell r="AT156">
            <v>0</v>
          </cell>
          <cell r="AV156">
            <v>771.12200000000007</v>
          </cell>
          <cell r="AW156">
            <v>0</v>
          </cell>
          <cell r="AY156">
            <v>162.45400000000001</v>
          </cell>
          <cell r="AZ156">
            <v>0</v>
          </cell>
          <cell r="BN156">
            <v>493.57191707649554</v>
          </cell>
          <cell r="BO156">
            <v>0</v>
          </cell>
          <cell r="BQ156">
            <v>621.19899999999996</v>
          </cell>
          <cell r="BR156">
            <v>0</v>
          </cell>
          <cell r="BT156">
            <v>541.20872999999995</v>
          </cell>
          <cell r="BU156">
            <v>0</v>
          </cell>
          <cell r="BW156">
            <v>408.48699999999997</v>
          </cell>
          <cell r="BX156">
            <v>0</v>
          </cell>
        </row>
        <row r="157">
          <cell r="C157">
            <v>10424.695986544131</v>
          </cell>
          <cell r="D157">
            <v>33.079607166972437</v>
          </cell>
          <cell r="F157">
            <v>3016.1410000000001</v>
          </cell>
          <cell r="G157">
            <v>9.4909999999999997</v>
          </cell>
          <cell r="I157">
            <v>2751.6949999999997</v>
          </cell>
          <cell r="J157">
            <v>8.1210000000000004</v>
          </cell>
          <cell r="L157">
            <v>4312.2829999999994</v>
          </cell>
          <cell r="M157">
            <v>13.464</v>
          </cell>
          <cell r="R157">
            <v>10424.695986544131</v>
          </cell>
          <cell r="S157">
            <v>33.079607166972437</v>
          </cell>
          <cell r="U157">
            <v>3505.3049999999998</v>
          </cell>
          <cell r="V157">
            <v>10.478</v>
          </cell>
          <cell r="X157">
            <v>3063.4100000000003</v>
          </cell>
          <cell r="Y157">
            <v>5.1040000000000001</v>
          </cell>
          <cell r="AA157">
            <v>3446.9054899999996</v>
          </cell>
          <cell r="AB157">
            <v>14.05616</v>
          </cell>
          <cell r="AP157">
            <v>10424.695986544131</v>
          </cell>
          <cell r="AQ157">
            <v>33.079607166972437</v>
          </cell>
          <cell r="AS157">
            <v>3291.0839999999998</v>
          </cell>
          <cell r="AT157">
            <v>13.449</v>
          </cell>
          <cell r="AV157">
            <v>3097.9340000000002</v>
          </cell>
          <cell r="AW157">
            <v>7.5590000000000002</v>
          </cell>
          <cell r="AY157">
            <v>3645.2170000000001</v>
          </cell>
          <cell r="AZ157">
            <v>10.186999999999999</v>
          </cell>
          <cell r="BN157">
            <v>10424.695986544131</v>
          </cell>
          <cell r="BO157">
            <v>33.079607166972437</v>
          </cell>
          <cell r="BQ157">
            <v>3407.3890000000001</v>
          </cell>
          <cell r="BR157">
            <v>11.295999999999999</v>
          </cell>
          <cell r="BT157">
            <v>3207.4327800000001</v>
          </cell>
          <cell r="BU157">
            <v>13.03167</v>
          </cell>
          <cell r="BW157">
            <v>3615.5630000000001</v>
          </cell>
          <cell r="BX157">
            <v>16.538</v>
          </cell>
        </row>
        <row r="158">
          <cell r="C158">
            <v>3141.0038604755068</v>
          </cell>
          <cell r="D158">
            <v>9.9667160450442278</v>
          </cell>
          <cell r="F158">
            <v>927.34299999999996</v>
          </cell>
          <cell r="G158">
            <v>2.8660000000000001</v>
          </cell>
          <cell r="I158">
            <v>823.87200000000007</v>
          </cell>
          <cell r="J158">
            <v>2.452</v>
          </cell>
          <cell r="L158">
            <v>1305.7959999999998</v>
          </cell>
          <cell r="M158">
            <v>4.0670000000000002</v>
          </cell>
          <cell r="R158">
            <v>3141.0038604755068</v>
          </cell>
          <cell r="S158">
            <v>9.9667160450442278</v>
          </cell>
          <cell r="U158">
            <v>1058.6469999999999</v>
          </cell>
          <cell r="V158">
            <v>3.165</v>
          </cell>
          <cell r="X158">
            <v>920.88400000000001</v>
          </cell>
          <cell r="Y158">
            <v>1.5409999999999999</v>
          </cell>
          <cell r="AA158">
            <v>1041.1546499999999</v>
          </cell>
          <cell r="AB158">
            <v>4.24472</v>
          </cell>
          <cell r="AP158">
            <v>3141.0038604755068</v>
          </cell>
          <cell r="AQ158">
            <v>9.9667160450442278</v>
          </cell>
          <cell r="AS158">
            <v>993.74099999999987</v>
          </cell>
          <cell r="AT158">
            <v>4.0609999999999999</v>
          </cell>
          <cell r="AV158">
            <v>933.47500000000002</v>
          </cell>
          <cell r="AW158">
            <v>2.2829999999999999</v>
          </cell>
          <cell r="AY158">
            <v>1098.6859999999999</v>
          </cell>
          <cell r="AZ158">
            <v>3.077</v>
          </cell>
          <cell r="BN158">
            <v>3141.0038604755068</v>
          </cell>
          <cell r="BO158">
            <v>9.9667160450442278</v>
          </cell>
          <cell r="BQ158">
            <v>1022.7089999999999</v>
          </cell>
          <cell r="BR158">
            <v>3.4119999999999999</v>
          </cell>
          <cell r="BT158">
            <v>967.70782000000008</v>
          </cell>
          <cell r="BU158">
            <v>3.9355599999999997</v>
          </cell>
          <cell r="BW158">
            <v>1085.4009999999998</v>
          </cell>
          <cell r="BX158">
            <v>4.9939999999999998</v>
          </cell>
        </row>
        <row r="160">
          <cell r="C160">
            <v>5359.7315268075199</v>
          </cell>
          <cell r="D160">
            <v>0</v>
          </cell>
          <cell r="F160">
            <v>1335.8654999999999</v>
          </cell>
          <cell r="G160">
            <v>0</v>
          </cell>
          <cell r="I160">
            <v>1213.6660000000002</v>
          </cell>
          <cell r="J160">
            <v>0</v>
          </cell>
          <cell r="L160">
            <v>1717.61</v>
          </cell>
          <cell r="M160">
            <v>0</v>
          </cell>
          <cell r="R160">
            <v>5359.7315268075199</v>
          </cell>
          <cell r="S160">
            <v>0</v>
          </cell>
          <cell r="U160">
            <v>1169.5370000000003</v>
          </cell>
          <cell r="V160">
            <v>0</v>
          </cell>
          <cell r="X160">
            <v>1325.259</v>
          </cell>
          <cell r="Y160">
            <v>0</v>
          </cell>
          <cell r="AA160">
            <v>2154.2240499999994</v>
          </cell>
          <cell r="AB160">
            <v>0</v>
          </cell>
          <cell r="AP160">
            <v>5359.7315268075199</v>
          </cell>
          <cell r="AQ160">
            <v>0</v>
          </cell>
          <cell r="AS160">
            <v>1625.5899999999997</v>
          </cell>
          <cell r="AT160">
            <v>0</v>
          </cell>
          <cell r="AV160">
            <v>1368.4955999999997</v>
          </cell>
          <cell r="AW160">
            <v>0</v>
          </cell>
          <cell r="AY160">
            <v>1285.0260000000001</v>
          </cell>
          <cell r="AZ160">
            <v>0</v>
          </cell>
          <cell r="BN160">
            <v>5359.7315268075199</v>
          </cell>
          <cell r="BO160">
            <v>0</v>
          </cell>
          <cell r="BQ160">
            <v>1510.8357000000001</v>
          </cell>
          <cell r="BR160">
            <v>0</v>
          </cell>
          <cell r="BT160">
            <v>1764.9847</v>
          </cell>
          <cell r="BU160">
            <v>0</v>
          </cell>
          <cell r="BW160">
            <v>2045.39</v>
          </cell>
          <cell r="BX160">
            <v>0</v>
          </cell>
        </row>
        <row r="161">
          <cell r="C161">
            <v>1969.7231024999996</v>
          </cell>
          <cell r="D161">
            <v>0</v>
          </cell>
          <cell r="F161">
            <v>670.59199999999998</v>
          </cell>
          <cell r="G161">
            <v>0</v>
          </cell>
          <cell r="I161">
            <v>581.86</v>
          </cell>
          <cell r="J161">
            <v>0</v>
          </cell>
          <cell r="L161">
            <v>966.54199999999992</v>
          </cell>
          <cell r="M161">
            <v>0</v>
          </cell>
          <cell r="R161">
            <v>1969.7231024999996</v>
          </cell>
          <cell r="S161">
            <v>0</v>
          </cell>
          <cell r="U161">
            <v>629.62099999999998</v>
          </cell>
          <cell r="V161">
            <v>0</v>
          </cell>
          <cell r="X161">
            <v>556.44000000000005</v>
          </cell>
          <cell r="Y161">
            <v>0</v>
          </cell>
          <cell r="AA161">
            <v>756.12835999999993</v>
          </cell>
          <cell r="AB161">
            <v>0</v>
          </cell>
          <cell r="AP161">
            <v>1969.7231024999996</v>
          </cell>
          <cell r="AQ161">
            <v>0</v>
          </cell>
          <cell r="AS161">
            <v>920.36899999999991</v>
          </cell>
          <cell r="AT161">
            <v>0</v>
          </cell>
          <cell r="AV161">
            <v>554.77700000000004</v>
          </cell>
          <cell r="AW161">
            <v>0</v>
          </cell>
          <cell r="AY161">
            <v>582.95399999999995</v>
          </cell>
          <cell r="AZ161">
            <v>0</v>
          </cell>
          <cell r="BN161">
            <v>1969.7231024999996</v>
          </cell>
          <cell r="BO161">
            <v>0</v>
          </cell>
          <cell r="BQ161">
            <v>568.89699999999993</v>
          </cell>
          <cell r="BR161">
            <v>0</v>
          </cell>
          <cell r="BT161">
            <v>642.52732000000003</v>
          </cell>
          <cell r="BU161">
            <v>0</v>
          </cell>
          <cell r="BW161">
            <v>611.24700000000007</v>
          </cell>
          <cell r="BX161">
            <v>0</v>
          </cell>
        </row>
        <row r="162">
          <cell r="C162">
            <v>573.41648946499993</v>
          </cell>
          <cell r="D162">
            <v>0</v>
          </cell>
          <cell r="F162">
            <v>202.43099999999998</v>
          </cell>
          <cell r="G162">
            <v>0</v>
          </cell>
          <cell r="I162">
            <v>169.60300000000001</v>
          </cell>
          <cell r="J162">
            <v>0</v>
          </cell>
          <cell r="L162">
            <v>288.565</v>
          </cell>
          <cell r="M162">
            <v>0</v>
          </cell>
          <cell r="R162">
            <v>573.41648946499993</v>
          </cell>
          <cell r="S162">
            <v>0</v>
          </cell>
          <cell r="U162">
            <v>190.04900000000001</v>
          </cell>
          <cell r="V162">
            <v>0</v>
          </cell>
          <cell r="X162">
            <v>165.82299999999998</v>
          </cell>
          <cell r="Y162">
            <v>0</v>
          </cell>
          <cell r="AA162">
            <v>227.65899999999999</v>
          </cell>
          <cell r="AB162">
            <v>0</v>
          </cell>
          <cell r="AP162">
            <v>573.41648946499993</v>
          </cell>
          <cell r="AQ162">
            <v>0</v>
          </cell>
          <cell r="AS162">
            <v>216.661</v>
          </cell>
          <cell r="AT162">
            <v>0</v>
          </cell>
          <cell r="AV162">
            <v>165.96899999999999</v>
          </cell>
          <cell r="AW162">
            <v>0</v>
          </cell>
          <cell r="AY162">
            <v>174.88399999999999</v>
          </cell>
          <cell r="AZ162">
            <v>0</v>
          </cell>
          <cell r="BN162">
            <v>573.41648946499993</v>
          </cell>
          <cell r="BO162">
            <v>0</v>
          </cell>
          <cell r="BQ162">
            <v>168.703</v>
          </cell>
          <cell r="BR162">
            <v>0</v>
          </cell>
          <cell r="BT162">
            <v>192.08224999999999</v>
          </cell>
          <cell r="BU162">
            <v>0</v>
          </cell>
          <cell r="BW162">
            <v>182.935</v>
          </cell>
          <cell r="BX162">
            <v>0</v>
          </cell>
        </row>
        <row r="163">
          <cell r="C163">
            <v>538.77949999999998</v>
          </cell>
          <cell r="D163">
            <v>0</v>
          </cell>
          <cell r="F163">
            <v>145.96</v>
          </cell>
          <cell r="G163">
            <v>0</v>
          </cell>
          <cell r="I163">
            <v>194.01900000000001</v>
          </cell>
          <cell r="J163">
            <v>0</v>
          </cell>
          <cell r="L163">
            <v>180.011</v>
          </cell>
          <cell r="M163">
            <v>0</v>
          </cell>
          <cell r="R163">
            <v>538.77949999999998</v>
          </cell>
          <cell r="S163">
            <v>0</v>
          </cell>
          <cell r="U163">
            <v>125.364</v>
          </cell>
          <cell r="V163">
            <v>0</v>
          </cell>
          <cell r="X163">
            <v>93.471000000000004</v>
          </cell>
          <cell r="Y163">
            <v>0</v>
          </cell>
          <cell r="AA163">
            <v>131.80799999999999</v>
          </cell>
          <cell r="AB163">
            <v>0</v>
          </cell>
          <cell r="AP163">
            <v>538.77949999999998</v>
          </cell>
          <cell r="AQ163">
            <v>0</v>
          </cell>
          <cell r="AS163">
            <v>94.338999999999999</v>
          </cell>
          <cell r="AT163">
            <v>0</v>
          </cell>
          <cell r="AV163">
            <v>97.311000000000007</v>
          </cell>
          <cell r="AW163">
            <v>0</v>
          </cell>
          <cell r="AY163">
            <v>66.621000000000009</v>
          </cell>
          <cell r="AZ163">
            <v>0</v>
          </cell>
          <cell r="BN163">
            <v>538.77949999999998</v>
          </cell>
          <cell r="BO163">
            <v>0</v>
          </cell>
          <cell r="BQ163">
            <v>137.02300000000002</v>
          </cell>
          <cell r="BR163">
            <v>0</v>
          </cell>
          <cell r="BT163">
            <v>153.26656</v>
          </cell>
          <cell r="BU163">
            <v>0</v>
          </cell>
          <cell r="BW163">
            <v>144.63400000000001</v>
          </cell>
          <cell r="BX163">
            <v>0</v>
          </cell>
        </row>
        <row r="164">
          <cell r="C164">
            <v>2277.8124348425204</v>
          </cell>
          <cell r="D164">
            <v>0</v>
          </cell>
          <cell r="F164">
            <v>316.88249999999994</v>
          </cell>
          <cell r="G164">
            <v>0</v>
          </cell>
          <cell r="I164">
            <v>268.18400000000014</v>
          </cell>
          <cell r="J164">
            <v>0</v>
          </cell>
          <cell r="L164">
            <v>282.49199999999996</v>
          </cell>
          <cell r="M164">
            <v>0</v>
          </cell>
          <cell r="R164">
            <v>2277.8124348425204</v>
          </cell>
          <cell r="S164">
            <v>0</v>
          </cell>
          <cell r="U164">
            <v>224.5030000000003</v>
          </cell>
          <cell r="V164">
            <v>0</v>
          </cell>
          <cell r="X164">
            <v>509.52499999999998</v>
          </cell>
          <cell r="Y164">
            <v>0</v>
          </cell>
          <cell r="AA164">
            <v>1038.6286899999996</v>
          </cell>
          <cell r="AB164">
            <v>0</v>
          </cell>
          <cell r="AP164">
            <v>2277.8124348425204</v>
          </cell>
          <cell r="AQ164">
            <v>0</v>
          </cell>
          <cell r="AS164">
            <v>394.22099999999978</v>
          </cell>
          <cell r="AT164">
            <v>0</v>
          </cell>
          <cell r="AV164">
            <v>550.43859999999961</v>
          </cell>
          <cell r="AW164">
            <v>0</v>
          </cell>
          <cell r="AY164">
            <v>460.56700000000012</v>
          </cell>
          <cell r="AZ164">
            <v>0</v>
          </cell>
          <cell r="BN164">
            <v>2277.8124348425204</v>
          </cell>
          <cell r="BO164">
            <v>0</v>
          </cell>
          <cell r="BQ164">
            <v>636.21270000000015</v>
          </cell>
          <cell r="BR164">
            <v>0</v>
          </cell>
          <cell r="BT164">
            <v>777.10856999999987</v>
          </cell>
          <cell r="BU164">
            <v>0</v>
          </cell>
          <cell r="BW164">
            <v>1106.5740000000001</v>
          </cell>
          <cell r="BX164">
            <v>0</v>
          </cell>
        </row>
        <row r="165">
          <cell r="C165">
            <v>676.82478749999996</v>
          </cell>
          <cell r="D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L165">
            <v>292.52299999999997</v>
          </cell>
          <cell r="M165">
            <v>0</v>
          </cell>
          <cell r="R165">
            <v>676.82478749999996</v>
          </cell>
          <cell r="S165">
            <v>0</v>
          </cell>
          <cell r="U165">
            <v>1.06</v>
          </cell>
          <cell r="V165">
            <v>0</v>
          </cell>
          <cell r="X165">
            <v>0</v>
          </cell>
          <cell r="Y165">
            <v>0</v>
          </cell>
          <cell r="AA165">
            <v>292.52199999999999</v>
          </cell>
          <cell r="AB165">
            <v>0</v>
          </cell>
          <cell r="AP165">
            <v>676.82478749999996</v>
          </cell>
          <cell r="AQ165">
            <v>0</v>
          </cell>
          <cell r="AS165">
            <v>0</v>
          </cell>
          <cell r="AT165">
            <v>0</v>
          </cell>
          <cell r="AV165">
            <v>0</v>
          </cell>
          <cell r="AW165">
            <v>0</v>
          </cell>
          <cell r="AY165">
            <v>292.52299999999997</v>
          </cell>
          <cell r="AZ165">
            <v>0</v>
          </cell>
          <cell r="BN165">
            <v>676.82478749999996</v>
          </cell>
          <cell r="BO165">
            <v>0</v>
          </cell>
          <cell r="BQ165">
            <v>0</v>
          </cell>
          <cell r="BR165">
            <v>0</v>
          </cell>
          <cell r="BT165">
            <v>0</v>
          </cell>
          <cell r="BU165">
            <v>0</v>
          </cell>
          <cell r="BW165">
            <v>646.50691000000006</v>
          </cell>
          <cell r="BX165">
            <v>0</v>
          </cell>
        </row>
        <row r="166">
          <cell r="C166">
            <v>116.85525</v>
          </cell>
          <cell r="D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L166">
            <v>278.03399999999999</v>
          </cell>
          <cell r="M166">
            <v>0</v>
          </cell>
          <cell r="R166">
            <v>116.85525</v>
          </cell>
          <cell r="S166">
            <v>0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AA166">
            <v>278.03300000000002</v>
          </cell>
          <cell r="AB166">
            <v>0</v>
          </cell>
          <cell r="AP166">
            <v>116.85525</v>
          </cell>
          <cell r="AQ166">
            <v>0</v>
          </cell>
          <cell r="AS166">
            <v>0</v>
          </cell>
          <cell r="AT166">
            <v>0</v>
          </cell>
          <cell r="AV166">
            <v>0</v>
          </cell>
          <cell r="AW166">
            <v>0</v>
          </cell>
          <cell r="AY166">
            <v>278.03399999999999</v>
          </cell>
          <cell r="AZ166">
            <v>0</v>
          </cell>
          <cell r="BN166">
            <v>116.85525</v>
          </cell>
          <cell r="BO166">
            <v>0</v>
          </cell>
          <cell r="BQ166">
            <v>0</v>
          </cell>
          <cell r="BR166">
            <v>0</v>
          </cell>
          <cell r="BT166">
            <v>0</v>
          </cell>
          <cell r="BU166">
            <v>0</v>
          </cell>
          <cell r="BW166">
            <v>632.01391000000001</v>
          </cell>
          <cell r="BX166">
            <v>0</v>
          </cell>
        </row>
        <row r="167">
          <cell r="C167">
            <v>20.355999999999998</v>
          </cell>
          <cell r="D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L167">
            <v>14.489000000000001</v>
          </cell>
          <cell r="M167">
            <v>0</v>
          </cell>
          <cell r="R167">
            <v>20.355999999999998</v>
          </cell>
          <cell r="S167">
            <v>0</v>
          </cell>
          <cell r="U167">
            <v>1.06</v>
          </cell>
          <cell r="V167">
            <v>0</v>
          </cell>
          <cell r="X167">
            <v>0</v>
          </cell>
          <cell r="Y167">
            <v>0</v>
          </cell>
          <cell r="AA167">
            <v>14.489000000000001</v>
          </cell>
          <cell r="AB167">
            <v>0</v>
          </cell>
          <cell r="AP167">
            <v>20.355999999999998</v>
          </cell>
          <cell r="AQ167">
            <v>0</v>
          </cell>
          <cell r="AS167">
            <v>0</v>
          </cell>
          <cell r="AT167">
            <v>0</v>
          </cell>
          <cell r="AV167">
            <v>0</v>
          </cell>
          <cell r="AW167">
            <v>0</v>
          </cell>
          <cell r="AY167">
            <v>14.489000000000001</v>
          </cell>
          <cell r="AZ167">
            <v>0</v>
          </cell>
          <cell r="BN167">
            <v>20.355999999999998</v>
          </cell>
          <cell r="BO167">
            <v>0</v>
          </cell>
          <cell r="BQ167">
            <v>0</v>
          </cell>
          <cell r="BR167">
            <v>0</v>
          </cell>
          <cell r="BT167">
            <v>0</v>
          </cell>
          <cell r="BU167">
            <v>0</v>
          </cell>
          <cell r="BW167">
            <v>14.493</v>
          </cell>
          <cell r="BX167">
            <v>0</v>
          </cell>
        </row>
        <row r="168">
          <cell r="C168">
            <v>539.61353750000001</v>
          </cell>
          <cell r="D168">
            <v>0</v>
          </cell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L168">
            <v>0</v>
          </cell>
          <cell r="M168">
            <v>0</v>
          </cell>
          <cell r="R168">
            <v>539.61353750000001</v>
          </cell>
          <cell r="S168">
            <v>0</v>
          </cell>
          <cell r="U168">
            <v>0</v>
          </cell>
          <cell r="V168">
            <v>0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P168">
            <v>539.61353750000001</v>
          </cell>
          <cell r="AQ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0</v>
          </cell>
          <cell r="AZ168">
            <v>0</v>
          </cell>
          <cell r="BN168">
            <v>539.61353750000001</v>
          </cell>
          <cell r="BO168">
            <v>0</v>
          </cell>
          <cell r="BQ168">
            <v>0</v>
          </cell>
          <cell r="BR168">
            <v>0</v>
          </cell>
          <cell r="BT168">
            <v>0</v>
          </cell>
          <cell r="BU168">
            <v>0</v>
          </cell>
          <cell r="BW168">
            <v>0</v>
          </cell>
          <cell r="BX168">
            <v>0</v>
          </cell>
        </row>
        <row r="169">
          <cell r="C169">
            <v>2667.592668026783</v>
          </cell>
          <cell r="D169">
            <v>16.048140582237998</v>
          </cell>
          <cell r="F169">
            <v>970.88400000000001</v>
          </cell>
          <cell r="G169">
            <v>2.4994100000000001</v>
          </cell>
          <cell r="I169">
            <v>918.40100000000007</v>
          </cell>
          <cell r="J169">
            <v>2.2368999999999999</v>
          </cell>
          <cell r="L169">
            <v>1328.6755200000002</v>
          </cell>
          <cell r="M169">
            <v>3.3911899999999999</v>
          </cell>
          <cell r="R169">
            <v>2667.592668026783</v>
          </cell>
          <cell r="S169">
            <v>16.048140582237998</v>
          </cell>
          <cell r="U169">
            <v>1072.3319999999999</v>
          </cell>
          <cell r="V169">
            <v>2.7160000000000002</v>
          </cell>
          <cell r="X169">
            <v>863.78583999999989</v>
          </cell>
          <cell r="Y169">
            <v>1.2176500000000001</v>
          </cell>
          <cell r="AA169">
            <v>1008.5245099999999</v>
          </cell>
          <cell r="AB169">
            <v>3.4123600000000001</v>
          </cell>
          <cell r="AP169">
            <v>2667.592668026783</v>
          </cell>
          <cell r="AQ169">
            <v>16.048140582237998</v>
          </cell>
          <cell r="AS169">
            <v>919.66199999999992</v>
          </cell>
          <cell r="AT169">
            <v>2.9370000000000003</v>
          </cell>
          <cell r="AV169">
            <v>1060.835</v>
          </cell>
          <cell r="AW169">
            <v>2.1952099999999999</v>
          </cell>
          <cell r="AY169">
            <v>1421.8830000000003</v>
          </cell>
          <cell r="AZ169">
            <v>3.4258600000000001</v>
          </cell>
          <cell r="BN169">
            <v>2667.592668026783</v>
          </cell>
          <cell r="BO169">
            <v>16.048140582237998</v>
          </cell>
          <cell r="BQ169">
            <v>1573.4839999999999</v>
          </cell>
          <cell r="BR169">
            <v>4.4702000000000002</v>
          </cell>
          <cell r="BT169">
            <v>1244.18427</v>
          </cell>
          <cell r="BU169">
            <v>4.21096</v>
          </cell>
          <cell r="BW169">
            <v>1442.48</v>
          </cell>
          <cell r="BX169">
            <v>5.6446000000000005</v>
          </cell>
        </row>
        <row r="170">
          <cell r="C170">
            <v>1729.029755439931</v>
          </cell>
          <cell r="D170">
            <v>9.9992334749999987</v>
          </cell>
          <cell r="F170">
            <v>646.27099999999996</v>
          </cell>
          <cell r="G170">
            <v>1.6639999999999999</v>
          </cell>
          <cell r="I170">
            <v>582.78800000000001</v>
          </cell>
          <cell r="J170">
            <v>1.42</v>
          </cell>
          <cell r="L170">
            <v>817.92100000000005</v>
          </cell>
          <cell r="M170">
            <v>2.0906899999999999</v>
          </cell>
          <cell r="R170">
            <v>1729.029755439931</v>
          </cell>
          <cell r="S170">
            <v>9.9992334749999987</v>
          </cell>
          <cell r="U170">
            <v>622.61300000000006</v>
          </cell>
          <cell r="V170">
            <v>1.5780000000000001</v>
          </cell>
          <cell r="X170">
            <v>515.70399999999995</v>
          </cell>
          <cell r="Y170">
            <v>0.72699999999999998</v>
          </cell>
          <cell r="AA170">
            <v>659.14986999999996</v>
          </cell>
          <cell r="AB170">
            <v>2.2072099999999999</v>
          </cell>
          <cell r="AP170">
            <v>1729.029755439931</v>
          </cell>
          <cell r="AQ170">
            <v>9.9992334749999987</v>
          </cell>
          <cell r="AS170">
            <v>566.76</v>
          </cell>
          <cell r="AT170">
            <v>1.81</v>
          </cell>
          <cell r="AV170">
            <v>623.86500000000001</v>
          </cell>
          <cell r="AW170">
            <v>1.2909999999999999</v>
          </cell>
          <cell r="AY170">
            <v>803.43700000000001</v>
          </cell>
          <cell r="AZ170">
            <v>1.9359999999999999</v>
          </cell>
          <cell r="BN170">
            <v>1729.029755439931</v>
          </cell>
          <cell r="BO170">
            <v>9.9992334749999987</v>
          </cell>
          <cell r="BQ170">
            <v>698.39800000000002</v>
          </cell>
          <cell r="BR170">
            <v>1.984</v>
          </cell>
          <cell r="BT170">
            <v>711.26130000000001</v>
          </cell>
          <cell r="BU170">
            <v>2.40754</v>
          </cell>
          <cell r="BW170">
            <v>734.44399999999996</v>
          </cell>
          <cell r="BX170">
            <v>2.8740000000000001</v>
          </cell>
        </row>
        <row r="171">
          <cell r="C171">
            <v>518.70892663197924</v>
          </cell>
          <cell r="D171">
            <v>2.9999023600000001</v>
          </cell>
          <cell r="F171">
            <v>211.24</v>
          </cell>
          <cell r="G171">
            <v>0.54400000000000004</v>
          </cell>
          <cell r="I171">
            <v>171.18799999999999</v>
          </cell>
          <cell r="J171">
            <v>0.41699999999999998</v>
          </cell>
          <cell r="L171">
            <v>245.24969999999999</v>
          </cell>
          <cell r="M171">
            <v>0.62717000000000001</v>
          </cell>
          <cell r="R171">
            <v>518.70892663197924</v>
          </cell>
          <cell r="S171">
            <v>2.9999023600000001</v>
          </cell>
          <cell r="U171">
            <v>188.029</v>
          </cell>
          <cell r="V171">
            <v>0.47599999999999998</v>
          </cell>
          <cell r="X171">
            <v>155.74200000000002</v>
          </cell>
          <cell r="Y171">
            <v>0.21959000000000001</v>
          </cell>
          <cell r="AA171">
            <v>198.17779999999999</v>
          </cell>
          <cell r="AB171">
            <v>0.66378999999999999</v>
          </cell>
          <cell r="AP171">
            <v>518.70892663197924</v>
          </cell>
          <cell r="AQ171">
            <v>2.9999023600000001</v>
          </cell>
          <cell r="AS171">
            <v>168.77500000000001</v>
          </cell>
          <cell r="AT171">
            <v>0.53900000000000003</v>
          </cell>
          <cell r="AV171">
            <v>186.12200000000001</v>
          </cell>
          <cell r="AW171">
            <v>0.38500000000000001</v>
          </cell>
          <cell r="AY171">
            <v>234.66499999999999</v>
          </cell>
          <cell r="AZ171">
            <v>0.56499999999999995</v>
          </cell>
          <cell r="BN171">
            <v>518.70892663197924</v>
          </cell>
          <cell r="BO171">
            <v>2.9999023600000001</v>
          </cell>
          <cell r="BQ171">
            <v>187.477</v>
          </cell>
          <cell r="BR171">
            <v>0.53300000000000003</v>
          </cell>
          <cell r="BT171">
            <v>201.84475</v>
          </cell>
          <cell r="BU171">
            <v>0.68321999999999994</v>
          </cell>
          <cell r="BW171">
            <v>201.71899999999999</v>
          </cell>
          <cell r="BX171">
            <v>0.78900000000000003</v>
          </cell>
        </row>
        <row r="172">
          <cell r="C172">
            <v>2.7941645428949382</v>
          </cell>
          <cell r="D172">
            <v>5.9542875000000002E-2</v>
          </cell>
          <cell r="F172">
            <v>5.968</v>
          </cell>
          <cell r="G172">
            <v>1.4999999999999999E-2</v>
          </cell>
          <cell r="I172">
            <v>5.2409999999999997</v>
          </cell>
          <cell r="J172">
            <v>1.2800000000000001E-2</v>
          </cell>
          <cell r="L172">
            <v>5.70791</v>
          </cell>
          <cell r="M172">
            <v>1.4760000000000001E-2</v>
          </cell>
          <cell r="R172">
            <v>2.7941645428949382</v>
          </cell>
          <cell r="S172">
            <v>5.9542875000000002E-2</v>
          </cell>
          <cell r="U172">
            <v>4.8029999999999999</v>
          </cell>
          <cell r="V172">
            <v>1.2E-2</v>
          </cell>
          <cell r="X172">
            <v>4.67</v>
          </cell>
          <cell r="Y172">
            <v>6.5900000000000004E-3</v>
          </cell>
          <cell r="AA172">
            <v>4.6294300000000002</v>
          </cell>
          <cell r="AB172">
            <v>1.7059999999999999E-2</v>
          </cell>
          <cell r="AP172">
            <v>2.7941645428949382</v>
          </cell>
          <cell r="AQ172">
            <v>5.9542875000000002E-2</v>
          </cell>
          <cell r="AS172">
            <v>4.8449999999999998</v>
          </cell>
          <cell r="AT172">
            <v>1.4999999999999999E-2</v>
          </cell>
          <cell r="AV172">
            <v>5.5780000000000003</v>
          </cell>
          <cell r="AW172">
            <v>1.155E-2</v>
          </cell>
          <cell r="AY172">
            <v>11.499000000000001</v>
          </cell>
          <cell r="AZ172">
            <v>2.7699999999999999E-2</v>
          </cell>
          <cell r="BN172">
            <v>2.7941645428949382</v>
          </cell>
          <cell r="BO172">
            <v>5.9542875000000002E-2</v>
          </cell>
          <cell r="BQ172">
            <v>5.8310000000000004</v>
          </cell>
          <cell r="BR172">
            <v>1.66E-2</v>
          </cell>
          <cell r="BT172">
            <v>5.6904199999999996</v>
          </cell>
          <cell r="BU172">
            <v>1.9259999999999999E-2</v>
          </cell>
          <cell r="BW172">
            <v>5.8849999999999998</v>
          </cell>
          <cell r="BX172">
            <v>2.3599999999999999E-2</v>
          </cell>
        </row>
        <row r="173">
          <cell r="C173">
            <v>11.600445805123925</v>
          </cell>
          <cell r="D173">
            <v>6.5100210000000006E-2</v>
          </cell>
          <cell r="F173">
            <v>9.3889999999999993</v>
          </cell>
          <cell r="G173">
            <v>2.4E-2</v>
          </cell>
          <cell r="I173">
            <v>6.94</v>
          </cell>
          <cell r="J173">
            <v>1.6899999999999998E-2</v>
          </cell>
          <cell r="L173">
            <v>6.3949100000000003</v>
          </cell>
          <cell r="M173">
            <v>1.6590000000000001E-2</v>
          </cell>
          <cell r="R173">
            <v>11.600445805123925</v>
          </cell>
          <cell r="S173">
            <v>6.5100210000000006E-2</v>
          </cell>
          <cell r="U173">
            <v>4.8760000000000003</v>
          </cell>
          <cell r="V173">
            <v>1.2E-2</v>
          </cell>
          <cell r="X173">
            <v>2.82884</v>
          </cell>
          <cell r="Y173">
            <v>3.9399999999999999E-3</v>
          </cell>
          <cell r="AA173">
            <v>0</v>
          </cell>
          <cell r="AB173">
            <v>0</v>
          </cell>
          <cell r="AP173">
            <v>11.600445805123925</v>
          </cell>
          <cell r="AQ173">
            <v>6.5100210000000006E-2</v>
          </cell>
          <cell r="AS173">
            <v>0</v>
          </cell>
          <cell r="AT173">
            <v>0</v>
          </cell>
          <cell r="AV173">
            <v>0</v>
          </cell>
          <cell r="AW173">
            <v>0</v>
          </cell>
          <cell r="AY173">
            <v>0.85399999999999998</v>
          </cell>
          <cell r="AZ173">
            <v>2.0600000000000002E-3</v>
          </cell>
          <cell r="BN173">
            <v>11.600445805123925</v>
          </cell>
          <cell r="BO173">
            <v>6.5100210000000006E-2</v>
          </cell>
          <cell r="BQ173">
            <v>5.2050000000000001</v>
          </cell>
          <cell r="BR173">
            <v>1.4800000000000001E-2</v>
          </cell>
          <cell r="BT173">
            <v>0</v>
          </cell>
          <cell r="BU173">
            <v>0</v>
          </cell>
          <cell r="BW173">
            <v>0</v>
          </cell>
          <cell r="BX173">
            <v>0</v>
          </cell>
        </row>
        <row r="174">
          <cell r="C174">
            <v>13.703187229887018</v>
          </cell>
          <cell r="D174">
            <v>0.11379305000000001</v>
          </cell>
          <cell r="F174">
            <v>6.3780000000000001</v>
          </cell>
          <cell r="G174">
            <v>1.6E-2</v>
          </cell>
          <cell r="I174">
            <v>6.2359999999999998</v>
          </cell>
          <cell r="J174">
            <v>1.52E-2</v>
          </cell>
          <cell r="L174">
            <v>6.3819999999999997</v>
          </cell>
          <cell r="M174">
            <v>1.6979999999999999E-2</v>
          </cell>
          <cell r="R174">
            <v>13.703187229887018</v>
          </cell>
          <cell r="S174">
            <v>0.11379305000000001</v>
          </cell>
          <cell r="U174">
            <v>4.6310000000000002</v>
          </cell>
          <cell r="V174">
            <v>1.2E-2</v>
          </cell>
          <cell r="X174">
            <v>3.9980000000000002</v>
          </cell>
          <cell r="Y174">
            <v>5.64E-3</v>
          </cell>
          <cell r="AA174">
            <v>4.5320600000000004</v>
          </cell>
          <cell r="AB174">
            <v>1.5599999999999999E-2</v>
          </cell>
          <cell r="AP174">
            <v>13.703187229887018</v>
          </cell>
          <cell r="AQ174">
            <v>0.11379305000000001</v>
          </cell>
          <cell r="AS174">
            <v>4.7859999999999996</v>
          </cell>
          <cell r="AT174">
            <v>1.4999999999999999E-2</v>
          </cell>
          <cell r="AV174">
            <v>4.4589999999999996</v>
          </cell>
          <cell r="AW174">
            <v>9.2200000000000008E-3</v>
          </cell>
          <cell r="AY174">
            <v>4.702</v>
          </cell>
          <cell r="AZ174">
            <v>1.133E-2</v>
          </cell>
          <cell r="BN174">
            <v>13.703187229887018</v>
          </cell>
          <cell r="BO174">
            <v>0.11379305000000001</v>
          </cell>
          <cell r="BQ174">
            <v>4.8259999999999996</v>
          </cell>
          <cell r="BR174">
            <v>1.37E-2</v>
          </cell>
          <cell r="BT174">
            <v>1.9218</v>
          </cell>
          <cell r="BU174">
            <v>6.5100000000000002E-3</v>
          </cell>
          <cell r="BW174">
            <v>2.149</v>
          </cell>
          <cell r="BX174">
            <v>8.9999999999999993E-3</v>
          </cell>
        </row>
        <row r="175">
          <cell r="C175">
            <v>391.75618837696692</v>
          </cell>
          <cell r="D175">
            <v>2.8105686122379994</v>
          </cell>
          <cell r="F175">
            <v>91.638000000000005</v>
          </cell>
          <cell r="G175">
            <v>0.23641000000000001</v>
          </cell>
          <cell r="I175">
            <v>146.00800000000001</v>
          </cell>
          <cell r="J175">
            <v>0.35499999999999998</v>
          </cell>
          <cell r="L175">
            <v>247.02</v>
          </cell>
          <cell r="M175">
            <v>0.625</v>
          </cell>
          <cell r="R175">
            <v>391.75618837696692</v>
          </cell>
          <cell r="S175">
            <v>2.8105686122379994</v>
          </cell>
          <cell r="U175">
            <v>247.38</v>
          </cell>
          <cell r="V175">
            <v>0.626</v>
          </cell>
          <cell r="X175">
            <v>180.84299999999999</v>
          </cell>
          <cell r="Y175">
            <v>0.25489000000000001</v>
          </cell>
          <cell r="AA175">
            <v>142.03534999999999</v>
          </cell>
          <cell r="AB175">
            <v>0.50870000000000004</v>
          </cell>
          <cell r="AP175">
            <v>391.75618837696692</v>
          </cell>
          <cell r="AQ175">
            <v>2.8105686122379994</v>
          </cell>
          <cell r="AS175">
            <v>174.49600000000001</v>
          </cell>
          <cell r="AT175">
            <v>0.55800000000000005</v>
          </cell>
          <cell r="AV175">
            <v>240.81100000000001</v>
          </cell>
          <cell r="AW175">
            <v>0.49843999999999999</v>
          </cell>
          <cell r="AY175">
            <v>366.726</v>
          </cell>
          <cell r="AZ175">
            <v>0.88376999999999994</v>
          </cell>
          <cell r="BN175">
            <v>391.75618837696692</v>
          </cell>
          <cell r="BO175">
            <v>2.8105686122379994</v>
          </cell>
          <cell r="BQ175">
            <v>671.74699999999996</v>
          </cell>
          <cell r="BR175">
            <v>1.9080999999999999</v>
          </cell>
          <cell r="BT175">
            <v>323.46600000000001</v>
          </cell>
          <cell r="BU175">
            <v>1.09443</v>
          </cell>
          <cell r="BW175">
            <v>498.28300000000002</v>
          </cell>
          <cell r="BX175">
            <v>1.9490000000000001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R176">
            <v>0</v>
          </cell>
          <cell r="S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AA176">
            <v>0</v>
          </cell>
          <cell r="AB176">
            <v>0</v>
          </cell>
          <cell r="AP176">
            <v>0</v>
          </cell>
          <cell r="AQ176">
            <v>0</v>
          </cell>
          <cell r="AS176">
            <v>0</v>
          </cell>
          <cell r="AT176">
            <v>0</v>
          </cell>
          <cell r="AV176">
            <v>0</v>
          </cell>
          <cell r="AW176">
            <v>0</v>
          </cell>
          <cell r="AY176">
            <v>0</v>
          </cell>
          <cell r="AZ176">
            <v>0</v>
          </cell>
          <cell r="BN176">
            <v>0</v>
          </cell>
          <cell r="BO176">
            <v>0</v>
          </cell>
          <cell r="BQ176">
            <v>0</v>
          </cell>
          <cell r="BR176">
            <v>0</v>
          </cell>
          <cell r="BT176">
            <v>0</v>
          </cell>
          <cell r="BU176">
            <v>0</v>
          </cell>
          <cell r="BW176">
            <v>0</v>
          </cell>
          <cell r="BX176">
            <v>0</v>
          </cell>
        </row>
        <row r="177">
          <cell r="C177">
            <v>75.741827074391296</v>
          </cell>
          <cell r="D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  <cell r="L177">
            <v>0</v>
          </cell>
          <cell r="M177">
            <v>0</v>
          </cell>
          <cell r="R177">
            <v>75.741827074391296</v>
          </cell>
          <cell r="S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AA177">
            <v>0</v>
          </cell>
          <cell r="AB177">
            <v>0</v>
          </cell>
          <cell r="AP177">
            <v>75.741827074391296</v>
          </cell>
          <cell r="AQ177">
            <v>0</v>
          </cell>
          <cell r="AS177">
            <v>0</v>
          </cell>
          <cell r="AT177">
            <v>0</v>
          </cell>
          <cell r="AV177">
            <v>0</v>
          </cell>
          <cell r="AW177">
            <v>0</v>
          </cell>
          <cell r="AY177">
            <v>0</v>
          </cell>
          <cell r="AZ177">
            <v>0</v>
          </cell>
          <cell r="BN177">
            <v>75.741827074391296</v>
          </cell>
          <cell r="BO177">
            <v>0</v>
          </cell>
          <cell r="BQ177">
            <v>0</v>
          </cell>
          <cell r="BR177">
            <v>0</v>
          </cell>
          <cell r="BT177">
            <v>0</v>
          </cell>
          <cell r="BU177">
            <v>0</v>
          </cell>
          <cell r="BW177">
            <v>0</v>
          </cell>
          <cell r="BX177">
            <v>0</v>
          </cell>
        </row>
        <row r="178">
          <cell r="C178">
            <v>99.460000000000008</v>
          </cell>
          <cell r="D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  <cell r="L178">
            <v>0</v>
          </cell>
          <cell r="M178">
            <v>0</v>
          </cell>
          <cell r="R178">
            <v>99.460000000000008</v>
          </cell>
          <cell r="S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AA178">
            <v>0</v>
          </cell>
          <cell r="AB178">
            <v>0</v>
          </cell>
          <cell r="AP178">
            <v>99.460000000000008</v>
          </cell>
          <cell r="AQ178">
            <v>0</v>
          </cell>
          <cell r="AS178">
            <v>0</v>
          </cell>
          <cell r="AT178">
            <v>0</v>
          </cell>
          <cell r="AV178">
            <v>0</v>
          </cell>
          <cell r="AW178">
            <v>0</v>
          </cell>
          <cell r="AY178">
            <v>0</v>
          </cell>
          <cell r="AZ178">
            <v>0</v>
          </cell>
          <cell r="BN178">
            <v>99.460000000000008</v>
          </cell>
          <cell r="BO178">
            <v>0</v>
          </cell>
          <cell r="BQ178">
            <v>0</v>
          </cell>
          <cell r="BR178">
            <v>0</v>
          </cell>
          <cell r="BT178">
            <v>0</v>
          </cell>
          <cell r="BU178">
            <v>0</v>
          </cell>
          <cell r="BW178">
            <v>0</v>
          </cell>
          <cell r="BX178">
            <v>0</v>
          </cell>
        </row>
        <row r="183">
          <cell r="B183">
            <v>1074.57475</v>
          </cell>
          <cell r="E183">
            <v>618.49180999999999</v>
          </cell>
          <cell r="H183">
            <v>541.65800000000002</v>
          </cell>
          <cell r="K183">
            <v>674.82881999999995</v>
          </cell>
          <cell r="T183">
            <v>553.50099999999998</v>
          </cell>
          <cell r="W183">
            <v>513.69200000000001</v>
          </cell>
          <cell r="Z183">
            <v>673.03099999999995</v>
          </cell>
          <cell r="AO183">
            <v>1074.57475</v>
          </cell>
          <cell r="AR183">
            <v>544.51300000000003</v>
          </cell>
          <cell r="AU183">
            <v>592.48</v>
          </cell>
          <cell r="AX183">
            <v>759.75</v>
          </cell>
          <cell r="BM183">
            <v>1074.57475</v>
          </cell>
          <cell r="BP183">
            <v>570.58600000000001</v>
          </cell>
          <cell r="BS183">
            <v>679.08808999999997</v>
          </cell>
          <cell r="BV183">
            <v>590.93700999999999</v>
          </cell>
        </row>
        <row r="184">
          <cell r="B184">
            <v>0</v>
          </cell>
          <cell r="E184">
            <v>0</v>
          </cell>
          <cell r="H184">
            <v>0</v>
          </cell>
          <cell r="K184">
            <v>0</v>
          </cell>
          <cell r="T184">
            <v>0</v>
          </cell>
          <cell r="W184">
            <v>0</v>
          </cell>
          <cell r="Z184">
            <v>0</v>
          </cell>
          <cell r="AO184">
            <v>0</v>
          </cell>
          <cell r="AR184">
            <v>0</v>
          </cell>
          <cell r="AU184">
            <v>0</v>
          </cell>
          <cell r="AX184">
            <v>0</v>
          </cell>
          <cell r="BM184">
            <v>0</v>
          </cell>
          <cell r="BP184">
            <v>0</v>
          </cell>
          <cell r="BS184">
            <v>161.26</v>
          </cell>
          <cell r="BV184">
            <v>88</v>
          </cell>
        </row>
        <row r="185">
          <cell r="B185">
            <v>0</v>
          </cell>
          <cell r="E185">
            <v>49.02205</v>
          </cell>
          <cell r="H185">
            <v>29.111000000000001</v>
          </cell>
          <cell r="K185">
            <v>30.73959</v>
          </cell>
          <cell r="T185">
            <v>90.578999999999994</v>
          </cell>
          <cell r="W185">
            <v>96.251350000000002</v>
          </cell>
          <cell r="Z185">
            <v>64.2333</v>
          </cell>
          <cell r="AO185">
            <v>0</v>
          </cell>
          <cell r="AR185">
            <v>266.46600000000001</v>
          </cell>
          <cell r="AU185">
            <v>55.406999999999996</v>
          </cell>
          <cell r="AX185">
            <v>89.95187</v>
          </cell>
          <cell r="BM185">
            <v>0</v>
          </cell>
          <cell r="BP185">
            <v>91.698999999999998</v>
          </cell>
          <cell r="BS185">
            <v>70.450360000000003</v>
          </cell>
          <cell r="BV185">
            <v>63.80621</v>
          </cell>
        </row>
      </sheetData>
      <sheetData sheetId="23"/>
      <sheetData sheetId="24">
        <row r="8">
          <cell r="F8">
            <v>401.29300000000001</v>
          </cell>
          <cell r="G8">
            <v>8.3000000000000004E-2</v>
          </cell>
          <cell r="I8">
            <v>361.43299999999999</v>
          </cell>
          <cell r="J8">
            <v>7.2999999999999995E-2</v>
          </cell>
          <cell r="L8">
            <v>399.56599999999997</v>
          </cell>
          <cell r="M8">
            <v>0.1</v>
          </cell>
          <cell r="U8">
            <v>437.40899999999999</v>
          </cell>
          <cell r="V8">
            <v>0.5</v>
          </cell>
          <cell r="X8">
            <v>495.899</v>
          </cell>
          <cell r="Y8">
            <v>3.5000000000000003E-2</v>
          </cell>
          <cell r="AA8">
            <v>479.21</v>
          </cell>
          <cell r="AB8">
            <v>0</v>
          </cell>
          <cell r="AS8">
            <v>394.03699999999998</v>
          </cell>
          <cell r="AT8">
            <v>0</v>
          </cell>
          <cell r="AV8">
            <v>384.85599999999999</v>
          </cell>
          <cell r="AW8">
            <v>0</v>
          </cell>
          <cell r="AY8">
            <v>359.19799999999998</v>
          </cell>
          <cell r="AZ8">
            <v>0</v>
          </cell>
          <cell r="BQ8">
            <v>380.44099999999997</v>
          </cell>
          <cell r="BR8">
            <v>0</v>
          </cell>
          <cell r="BT8">
            <v>422.62400000000002</v>
          </cell>
          <cell r="BU8">
            <v>0</v>
          </cell>
          <cell r="BW8">
            <v>399.63</v>
          </cell>
          <cell r="BX8">
            <v>0</v>
          </cell>
        </row>
        <row r="9">
          <cell r="F9">
            <v>30.1432</v>
          </cell>
          <cell r="I9">
            <v>20.338239999999999</v>
          </cell>
          <cell r="L9">
            <v>19.094239999999999</v>
          </cell>
          <cell r="U9">
            <v>63.152239999999999</v>
          </cell>
          <cell r="X9">
            <v>149.86424</v>
          </cell>
          <cell r="AA9">
            <v>144.71423999999999</v>
          </cell>
          <cell r="AS9">
            <v>59.157200000000003</v>
          </cell>
          <cell r="AT9">
            <v>0</v>
          </cell>
          <cell r="AV9">
            <v>42.8872</v>
          </cell>
          <cell r="AY9">
            <v>25.562239999999999</v>
          </cell>
          <cell r="BQ9">
            <v>31.96724</v>
          </cell>
          <cell r="BR9">
            <v>0</v>
          </cell>
          <cell r="BT9">
            <v>82.787239999999997</v>
          </cell>
          <cell r="BU9">
            <v>0</v>
          </cell>
          <cell r="BW9">
            <v>44.140349999999998</v>
          </cell>
          <cell r="BX9">
            <v>0</v>
          </cell>
        </row>
        <row r="15">
          <cell r="F15">
            <v>211.661</v>
          </cell>
          <cell r="I15">
            <v>209.523</v>
          </cell>
          <cell r="L15">
            <v>197.54584600000001</v>
          </cell>
          <cell r="U15">
            <v>227.6952</v>
          </cell>
          <cell r="V15">
            <v>0</v>
          </cell>
          <cell r="X15">
            <v>206.768</v>
          </cell>
          <cell r="Y15">
            <v>0</v>
          </cell>
          <cell r="AA15">
            <v>192.11199999999999</v>
          </cell>
          <cell r="AB15">
            <v>0</v>
          </cell>
          <cell r="AS15">
            <v>185.71700000000001</v>
          </cell>
          <cell r="AT15">
            <v>0</v>
          </cell>
          <cell r="AV15">
            <v>199.34100000000001</v>
          </cell>
          <cell r="AW15">
            <v>0</v>
          </cell>
          <cell r="AY15">
            <v>196.64699999999999</v>
          </cell>
          <cell r="AZ15">
            <v>0</v>
          </cell>
          <cell r="BQ15">
            <v>197.24600000000001</v>
          </cell>
          <cell r="BT15">
            <v>201.8</v>
          </cell>
          <cell r="BU15">
            <v>0</v>
          </cell>
          <cell r="BW15">
            <v>198.024293</v>
          </cell>
          <cell r="BX15">
            <v>0</v>
          </cell>
        </row>
        <row r="16">
          <cell r="F16">
            <v>71.186000000000007</v>
          </cell>
          <cell r="G16">
            <v>8.3000000000000004E-2</v>
          </cell>
          <cell r="I16">
            <v>72.275000000000006</v>
          </cell>
          <cell r="J16">
            <v>7.2999999999999995E-2</v>
          </cell>
          <cell r="L16">
            <v>67.632000000000005</v>
          </cell>
          <cell r="M16">
            <v>0.1</v>
          </cell>
          <cell r="U16">
            <v>69.602000000000004</v>
          </cell>
          <cell r="V16">
            <v>0.5</v>
          </cell>
          <cell r="X16">
            <v>67.977999999999994</v>
          </cell>
          <cell r="Y16">
            <v>3.5000000000000003E-2</v>
          </cell>
          <cell r="AA16">
            <v>68.832999999999998</v>
          </cell>
          <cell r="AB16">
            <v>0</v>
          </cell>
          <cell r="AS16">
            <v>61.286000000000001</v>
          </cell>
          <cell r="AT16">
            <v>0</v>
          </cell>
          <cell r="AV16">
            <v>60.975999999999999</v>
          </cell>
          <cell r="AW16">
            <v>0</v>
          </cell>
          <cell r="AY16">
            <v>75.772999999999996</v>
          </cell>
          <cell r="AZ16">
            <v>0</v>
          </cell>
          <cell r="BQ16">
            <v>73.692999999999998</v>
          </cell>
          <cell r="BT16">
            <v>72.159110999999996</v>
          </cell>
          <cell r="BU16">
            <v>0</v>
          </cell>
          <cell r="BW16">
            <v>76.075880999999995</v>
          </cell>
          <cell r="BX16">
            <v>0</v>
          </cell>
        </row>
        <row r="17">
          <cell r="F17">
            <v>26.453999999999997</v>
          </cell>
          <cell r="G17">
            <v>0</v>
          </cell>
          <cell r="I17">
            <v>26.078000000000003</v>
          </cell>
          <cell r="J17">
            <v>0</v>
          </cell>
          <cell r="L17">
            <v>25.001000000000001</v>
          </cell>
          <cell r="M17">
            <v>0</v>
          </cell>
          <cell r="U17">
            <v>25.871000000000002</v>
          </cell>
          <cell r="V17">
            <v>0</v>
          </cell>
          <cell r="X17">
            <v>23.700000000000003</v>
          </cell>
          <cell r="Y17">
            <v>0</v>
          </cell>
          <cell r="AA17">
            <v>22.573999999999998</v>
          </cell>
          <cell r="AB17">
            <v>0</v>
          </cell>
          <cell r="AS17">
            <v>19.934000000000001</v>
          </cell>
          <cell r="AT17">
            <v>0</v>
          </cell>
          <cell r="AV17">
            <v>19.659999999999997</v>
          </cell>
          <cell r="AW17">
            <v>0</v>
          </cell>
          <cell r="AY17">
            <v>25.688265999999999</v>
          </cell>
          <cell r="AZ17">
            <v>0</v>
          </cell>
          <cell r="BQ17">
            <v>28.174999999999997</v>
          </cell>
          <cell r="BR17">
            <v>0</v>
          </cell>
          <cell r="BT17">
            <v>28.500312000000001</v>
          </cell>
          <cell r="BU17">
            <v>0</v>
          </cell>
          <cell r="BW17">
            <v>29.971732000000003</v>
          </cell>
          <cell r="BX17">
            <v>0</v>
          </cell>
        </row>
        <row r="18">
          <cell r="F18">
            <v>8.2669999999999995</v>
          </cell>
          <cell r="I18">
            <v>7.9489999999999998</v>
          </cell>
          <cell r="L18">
            <v>8.3930000000000007</v>
          </cell>
          <cell r="U18">
            <v>7.4770000000000003</v>
          </cell>
          <cell r="V18">
            <v>0</v>
          </cell>
          <cell r="X18">
            <v>6.9059999999999997</v>
          </cell>
          <cell r="Y18">
            <v>0</v>
          </cell>
          <cell r="AA18">
            <v>6.9180000000000001</v>
          </cell>
          <cell r="AB18">
            <v>0</v>
          </cell>
          <cell r="AS18">
            <v>6.742</v>
          </cell>
          <cell r="AV18">
            <v>5.9059999999999997</v>
          </cell>
          <cell r="AY18">
            <v>9.2112660000000002</v>
          </cell>
          <cell r="BQ18">
            <v>10.423</v>
          </cell>
          <cell r="BT18">
            <v>10.268746999999999</v>
          </cell>
          <cell r="BW18">
            <v>9.8989999999999991</v>
          </cell>
        </row>
        <row r="19">
          <cell r="F19">
            <v>8.8379999999999992</v>
          </cell>
          <cell r="I19">
            <v>8.9410000000000007</v>
          </cell>
          <cell r="L19">
            <v>8.5259999999999998</v>
          </cell>
          <cell r="U19">
            <v>8.4480000000000004</v>
          </cell>
          <cell r="V19">
            <v>0</v>
          </cell>
          <cell r="X19">
            <v>8.6590000000000007</v>
          </cell>
          <cell r="Y19">
            <v>0</v>
          </cell>
          <cell r="AA19">
            <v>9.0210000000000008</v>
          </cell>
          <cell r="AB19">
            <v>0</v>
          </cell>
          <cell r="AS19">
            <v>8.7469999999999999</v>
          </cell>
          <cell r="AV19">
            <v>9.8539999999999992</v>
          </cell>
          <cell r="AY19">
            <v>9.1509999999999998</v>
          </cell>
          <cell r="BQ19">
            <v>8.5869999999999997</v>
          </cell>
          <cell r="BT19">
            <v>8.6464400000000001</v>
          </cell>
          <cell r="BW19">
            <v>7.7875810000000003</v>
          </cell>
        </row>
        <row r="20">
          <cell r="F20">
            <v>9.3490000000000002</v>
          </cell>
          <cell r="I20">
            <v>9.1880000000000006</v>
          </cell>
          <cell r="L20">
            <v>8.0820000000000007</v>
          </cell>
          <cell r="U20">
            <v>9.9459999999999997</v>
          </cell>
          <cell r="V20">
            <v>0</v>
          </cell>
          <cell r="X20">
            <v>8.1349999999999998</v>
          </cell>
          <cell r="Y20">
            <v>0</v>
          </cell>
          <cell r="AA20">
            <v>6.6349999999999998</v>
          </cell>
          <cell r="AB20">
            <v>0</v>
          </cell>
          <cell r="AS20">
            <v>4.4450000000000003</v>
          </cell>
          <cell r="AV20">
            <v>3.9</v>
          </cell>
          <cell r="AY20">
            <v>7.3259999999999996</v>
          </cell>
          <cell r="BQ20">
            <v>9.1649999999999991</v>
          </cell>
          <cell r="BT20">
            <v>9.5851249999999997</v>
          </cell>
          <cell r="BW20">
            <v>12.285151000000001</v>
          </cell>
        </row>
        <row r="22">
          <cell r="F22">
            <v>25.87</v>
          </cell>
          <cell r="I22">
            <v>22.689</v>
          </cell>
          <cell r="L22">
            <v>26.084</v>
          </cell>
          <cell r="U22">
            <v>22.780999999999999</v>
          </cell>
          <cell r="V22">
            <v>0</v>
          </cell>
          <cell r="X22">
            <v>22.77</v>
          </cell>
          <cell r="Y22">
            <v>0</v>
          </cell>
          <cell r="AA22">
            <v>18.193000000000001</v>
          </cell>
          <cell r="AB22">
            <v>0</v>
          </cell>
          <cell r="AS22">
            <v>14.574999999999999</v>
          </cell>
          <cell r="AT22">
            <v>0</v>
          </cell>
          <cell r="AV22">
            <v>18.492000000000001</v>
          </cell>
          <cell r="AW22">
            <v>0</v>
          </cell>
          <cell r="AY22">
            <v>21.777999999999999</v>
          </cell>
          <cell r="BQ22">
            <v>21.501000000000001</v>
          </cell>
          <cell r="BT22">
            <v>25.986000000000001</v>
          </cell>
          <cell r="BW22">
            <v>27.722000000000001</v>
          </cell>
        </row>
        <row r="23">
          <cell r="U23">
            <v>0</v>
          </cell>
          <cell r="V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BQ23">
            <v>0</v>
          </cell>
        </row>
        <row r="195">
          <cell r="C195">
            <v>3067.7426870253321</v>
          </cell>
          <cell r="D195">
            <v>0.36146812352260471</v>
          </cell>
          <cell r="F195">
            <v>1012.1880000000001</v>
          </cell>
          <cell r="G195">
            <v>6.7000000000000004E-2</v>
          </cell>
          <cell r="I195">
            <v>863.71</v>
          </cell>
          <cell r="J195">
            <v>5.8999999999999997E-2</v>
          </cell>
          <cell r="L195">
            <v>917.12599999999998</v>
          </cell>
          <cell r="M195">
            <v>0.08</v>
          </cell>
          <cell r="R195">
            <v>3067.7426870253321</v>
          </cell>
          <cell r="S195">
            <v>0.36146812352260471</v>
          </cell>
          <cell r="U195">
            <v>977.45699999999999</v>
          </cell>
          <cell r="V195">
            <v>0.40100000000000002</v>
          </cell>
          <cell r="X195">
            <v>1209.2529999999999</v>
          </cell>
          <cell r="Y195">
            <v>2.8119999999999999E-2</v>
          </cell>
          <cell r="AA195">
            <v>1087.0079999999998</v>
          </cell>
          <cell r="AB195">
            <v>0</v>
          </cell>
          <cell r="AP195">
            <v>3186.3452840773252</v>
          </cell>
          <cell r="AQ195">
            <v>0.38279474281043846</v>
          </cell>
          <cell r="AS195">
            <v>907.5</v>
          </cell>
          <cell r="AT195">
            <v>0</v>
          </cell>
          <cell r="AV195">
            <v>1000.4209999999999</v>
          </cell>
          <cell r="AW195">
            <v>0</v>
          </cell>
          <cell r="AY195">
            <v>957.09400000000005</v>
          </cell>
          <cell r="AZ195">
            <v>0</v>
          </cell>
          <cell r="BN195">
            <v>3186.3452840773252</v>
          </cell>
          <cell r="BO195">
            <v>0.38279474281043846</v>
          </cell>
          <cell r="BQ195">
            <v>980.15800000000013</v>
          </cell>
          <cell r="BR195">
            <v>0</v>
          </cell>
          <cell r="BT195">
            <v>1053.0535</v>
          </cell>
          <cell r="BU195">
            <v>0</v>
          </cell>
          <cell r="BW195">
            <v>1025.6570000000002</v>
          </cell>
          <cell r="BX195">
            <v>0</v>
          </cell>
        </row>
        <row r="196">
          <cell r="C196">
            <v>2889.2950000000001</v>
          </cell>
          <cell r="D196">
            <v>0</v>
          </cell>
          <cell r="F196">
            <v>705.46199999999999</v>
          </cell>
          <cell r="G196">
            <v>0</v>
          </cell>
          <cell r="I196">
            <v>705.30799999999999</v>
          </cell>
          <cell r="J196">
            <v>0</v>
          </cell>
          <cell r="L196">
            <v>2165.39</v>
          </cell>
          <cell r="M196">
            <v>0</v>
          </cell>
          <cell r="R196">
            <v>2889.2950000000001</v>
          </cell>
          <cell r="S196">
            <v>0</v>
          </cell>
          <cell r="U196">
            <v>1189.4680000000001</v>
          </cell>
          <cell r="V196">
            <v>0</v>
          </cell>
          <cell r="X196">
            <v>1195.3389999999999</v>
          </cell>
          <cell r="Y196">
            <v>0</v>
          </cell>
          <cell r="AA196">
            <v>1185.3030000000001</v>
          </cell>
          <cell r="AB196">
            <v>0</v>
          </cell>
          <cell r="AP196">
            <v>2889.2950000000001</v>
          </cell>
          <cell r="AQ196">
            <v>0</v>
          </cell>
          <cell r="AS196">
            <v>1194.0740000000001</v>
          </cell>
          <cell r="AT196">
            <v>0</v>
          </cell>
          <cell r="AV196">
            <v>1208.5520000000001</v>
          </cell>
          <cell r="AW196">
            <v>0</v>
          </cell>
          <cell r="AY196">
            <v>1208.002</v>
          </cell>
          <cell r="AZ196">
            <v>0</v>
          </cell>
          <cell r="BN196">
            <v>2889.2950000000001</v>
          </cell>
          <cell r="BO196">
            <v>0</v>
          </cell>
          <cell r="BQ196">
            <v>874.06795999999997</v>
          </cell>
          <cell r="BR196">
            <v>0</v>
          </cell>
          <cell r="BT196">
            <v>874.46681999999998</v>
          </cell>
          <cell r="BU196">
            <v>0</v>
          </cell>
          <cell r="BW196">
            <v>994.64936999999986</v>
          </cell>
          <cell r="BX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  <cell r="L197">
            <v>0</v>
          </cell>
          <cell r="M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X197">
            <v>389.58699999999999</v>
          </cell>
          <cell r="Y197">
            <v>0</v>
          </cell>
          <cell r="AA197">
            <v>119.239</v>
          </cell>
          <cell r="AB197">
            <v>0</v>
          </cell>
          <cell r="AP197">
            <v>0</v>
          </cell>
          <cell r="AQ197">
            <v>0</v>
          </cell>
          <cell r="AS197">
            <v>201.93600000000001</v>
          </cell>
          <cell r="AT197">
            <v>0</v>
          </cell>
          <cell r="AV197">
            <v>0</v>
          </cell>
          <cell r="AW197">
            <v>0</v>
          </cell>
          <cell r="AY197">
            <v>35.817</v>
          </cell>
          <cell r="AZ197">
            <v>0</v>
          </cell>
          <cell r="BN197">
            <v>0</v>
          </cell>
          <cell r="BO197">
            <v>0</v>
          </cell>
          <cell r="BQ197">
            <v>224.25299999999999</v>
          </cell>
          <cell r="BR197">
            <v>0</v>
          </cell>
          <cell r="BT197">
            <v>42.19</v>
          </cell>
          <cell r="BU197">
            <v>0</v>
          </cell>
          <cell r="BW197">
            <v>71.064999999999998</v>
          </cell>
          <cell r="BX197">
            <v>0</v>
          </cell>
        </row>
        <row r="198">
          <cell r="C198">
            <v>452.58699646817701</v>
          </cell>
          <cell r="D198">
            <v>0</v>
          </cell>
          <cell r="F198">
            <v>314.87387999999999</v>
          </cell>
          <cell r="G198">
            <v>0</v>
          </cell>
          <cell r="I198">
            <v>210.45999999999998</v>
          </cell>
          <cell r="J198">
            <v>0</v>
          </cell>
          <cell r="L198">
            <v>883.27399999999977</v>
          </cell>
          <cell r="M198">
            <v>0</v>
          </cell>
          <cell r="R198">
            <v>452.58699646817701</v>
          </cell>
          <cell r="S198">
            <v>0</v>
          </cell>
          <cell r="U198">
            <v>487.25599999999997</v>
          </cell>
          <cell r="V198">
            <v>0</v>
          </cell>
          <cell r="X198">
            <v>1116.0039999999999</v>
          </cell>
          <cell r="Y198">
            <v>0</v>
          </cell>
          <cell r="AA198">
            <v>327.52499999999998</v>
          </cell>
          <cell r="AB198">
            <v>0</v>
          </cell>
          <cell r="AP198">
            <v>452.58699646817701</v>
          </cell>
          <cell r="AQ198">
            <v>0</v>
          </cell>
          <cell r="AS198">
            <v>2447.8690000000001</v>
          </cell>
          <cell r="AT198">
            <v>0</v>
          </cell>
          <cell r="AV198">
            <v>4063.701</v>
          </cell>
          <cell r="AW198">
            <v>0</v>
          </cell>
          <cell r="AY198">
            <v>764.08799999999997</v>
          </cell>
          <cell r="AZ198">
            <v>0</v>
          </cell>
          <cell r="BN198">
            <v>452.58699646817701</v>
          </cell>
          <cell r="BO198">
            <v>0</v>
          </cell>
          <cell r="BQ198">
            <v>1035.56</v>
          </cell>
          <cell r="BR198">
            <v>0</v>
          </cell>
          <cell r="BT198">
            <v>1106.54252</v>
          </cell>
          <cell r="BU198">
            <v>0</v>
          </cell>
          <cell r="BW198">
            <v>580.61799999999994</v>
          </cell>
          <cell r="BX198">
            <v>0</v>
          </cell>
        </row>
        <row r="199">
          <cell r="C199">
            <v>3322.6113266272209</v>
          </cell>
          <cell r="D199">
            <v>0</v>
          </cell>
          <cell r="F199">
            <v>2464.14</v>
          </cell>
          <cell r="G199">
            <v>0</v>
          </cell>
          <cell r="I199">
            <v>39.83</v>
          </cell>
          <cell r="J199">
            <v>0</v>
          </cell>
          <cell r="L199">
            <v>157.18799999999999</v>
          </cell>
          <cell r="M199">
            <v>0</v>
          </cell>
          <cell r="R199">
            <v>3322.6113266272209</v>
          </cell>
          <cell r="S199">
            <v>0</v>
          </cell>
          <cell r="U199">
            <v>778.52700000000004</v>
          </cell>
          <cell r="V199">
            <v>0</v>
          </cell>
          <cell r="X199">
            <v>1007.26</v>
          </cell>
          <cell r="Y199">
            <v>0</v>
          </cell>
          <cell r="AA199">
            <v>2684.6550000000002</v>
          </cell>
          <cell r="AB199">
            <v>0</v>
          </cell>
          <cell r="AP199">
            <v>3322.6113266272209</v>
          </cell>
          <cell r="AQ199">
            <v>0</v>
          </cell>
          <cell r="AS199">
            <v>1972.597</v>
          </cell>
          <cell r="AT199">
            <v>0</v>
          </cell>
          <cell r="AV199">
            <v>550.38499999999999</v>
          </cell>
          <cell r="AW199">
            <v>0</v>
          </cell>
          <cell r="AY199">
            <v>1465.4259999999999</v>
          </cell>
          <cell r="AZ199">
            <v>0</v>
          </cell>
          <cell r="BN199">
            <v>3322.6113266272209</v>
          </cell>
          <cell r="BO199">
            <v>0</v>
          </cell>
          <cell r="BQ199">
            <v>814.96</v>
          </cell>
          <cell r="BR199">
            <v>0</v>
          </cell>
          <cell r="BT199">
            <v>383.26177999999999</v>
          </cell>
          <cell r="BU199">
            <v>0</v>
          </cell>
          <cell r="BW199">
            <v>1964.2809999999999</v>
          </cell>
          <cell r="BX199">
            <v>0</v>
          </cell>
        </row>
        <row r="200">
          <cell r="C200">
            <v>15067.987094517703</v>
          </cell>
          <cell r="D200">
            <v>4.3708623564374989</v>
          </cell>
          <cell r="F200">
            <v>4173.9730000000009</v>
          </cell>
          <cell r="G200">
            <v>1.119</v>
          </cell>
          <cell r="I200">
            <v>3951.0430000000006</v>
          </cell>
          <cell r="J200">
            <v>0.83199999999999996</v>
          </cell>
          <cell r="L200">
            <v>6206.7790000000005</v>
          </cell>
          <cell r="M200">
            <v>1.792</v>
          </cell>
          <cell r="R200">
            <v>15067.987094517703</v>
          </cell>
          <cell r="S200">
            <v>4.3708623564374989</v>
          </cell>
          <cell r="U200">
            <v>4859.5740000000005</v>
          </cell>
          <cell r="V200">
            <v>1.724</v>
          </cell>
          <cell r="X200">
            <v>5443.1080000000002</v>
          </cell>
          <cell r="Y200">
            <v>1.1100000000000001</v>
          </cell>
          <cell r="AA200">
            <v>4946.9584199999999</v>
          </cell>
          <cell r="AB200">
            <v>1.54379</v>
          </cell>
          <cell r="AP200">
            <v>15067.987094517703</v>
          </cell>
          <cell r="AQ200">
            <v>4.3708623564374989</v>
          </cell>
          <cell r="AS200">
            <v>4421.63</v>
          </cell>
          <cell r="AT200">
            <v>1.4790000000000001</v>
          </cell>
          <cell r="AV200">
            <v>4614.4449999999997</v>
          </cell>
          <cell r="AW200">
            <v>0.54</v>
          </cell>
          <cell r="AY200">
            <v>4779.4860000000008</v>
          </cell>
          <cell r="AZ200">
            <v>0.95299999999999996</v>
          </cell>
          <cell r="BN200">
            <v>15067.987094517703</v>
          </cell>
          <cell r="BO200">
            <v>4.3708623564374989</v>
          </cell>
          <cell r="BQ200">
            <v>4429.6660000000002</v>
          </cell>
          <cell r="BR200">
            <v>0</v>
          </cell>
          <cell r="BT200">
            <v>4884.4507300000005</v>
          </cell>
          <cell r="BU200">
            <v>0</v>
          </cell>
          <cell r="BW200">
            <v>4511.6769999999997</v>
          </cell>
          <cell r="BX200">
            <v>0</v>
          </cell>
        </row>
        <row r="201">
          <cell r="C201">
            <v>4513.0943622054092</v>
          </cell>
          <cell r="D201">
            <v>1.3156323939230541</v>
          </cell>
          <cell r="F201">
            <v>1312.1009999999999</v>
          </cell>
          <cell r="G201">
            <v>0.33800000000000002</v>
          </cell>
          <cell r="I201">
            <v>1175.0329999999999</v>
          </cell>
          <cell r="J201">
            <v>0.251</v>
          </cell>
          <cell r="L201">
            <v>1876.36</v>
          </cell>
          <cell r="M201">
            <v>0.54100000000000004</v>
          </cell>
          <cell r="R201">
            <v>4513.0943622054092</v>
          </cell>
          <cell r="S201">
            <v>1.3156323939230541</v>
          </cell>
          <cell r="U201">
            <v>1468.4829999999999</v>
          </cell>
          <cell r="V201">
            <v>0.52</v>
          </cell>
          <cell r="X201">
            <v>1504.8969999999999</v>
          </cell>
          <cell r="Y201">
            <v>0.33500000000000002</v>
          </cell>
          <cell r="AA201">
            <v>1500.6745199999998</v>
          </cell>
          <cell r="AB201">
            <v>0.46751999999999999</v>
          </cell>
          <cell r="AP201">
            <v>4513.0943622054092</v>
          </cell>
          <cell r="AQ201">
            <v>1.3156323939230541</v>
          </cell>
          <cell r="AS201">
            <v>1337.2230000000002</v>
          </cell>
          <cell r="AT201">
            <v>0.44700000000000001</v>
          </cell>
          <cell r="AV201">
            <v>1389.9039999999998</v>
          </cell>
          <cell r="AW201">
            <v>0.16300000000000001</v>
          </cell>
          <cell r="AY201">
            <v>1439.82</v>
          </cell>
          <cell r="AZ201">
            <v>0.28799999999999998</v>
          </cell>
          <cell r="BN201">
            <v>4513.0943622054092</v>
          </cell>
          <cell r="BO201">
            <v>1.3156323939230541</v>
          </cell>
          <cell r="BQ201">
            <v>1332.24</v>
          </cell>
          <cell r="BR201">
            <v>0</v>
          </cell>
          <cell r="BT201">
            <v>1480.6565600000001</v>
          </cell>
          <cell r="BU201">
            <v>0</v>
          </cell>
          <cell r="BW201">
            <v>1334.8265699999999</v>
          </cell>
          <cell r="BX201">
            <v>0</v>
          </cell>
        </row>
        <row r="203">
          <cell r="C203">
            <v>5123.0439978131262</v>
          </cell>
          <cell r="D203">
            <v>0</v>
          </cell>
          <cell r="F203">
            <v>1842.3599999999997</v>
          </cell>
          <cell r="G203">
            <v>0</v>
          </cell>
          <cell r="I203">
            <v>1603.6790000000001</v>
          </cell>
          <cell r="J203">
            <v>0</v>
          </cell>
          <cell r="L203">
            <v>2226.4369999999999</v>
          </cell>
          <cell r="M203">
            <v>0</v>
          </cell>
          <cell r="R203">
            <v>5123.0439978131262</v>
          </cell>
          <cell r="S203">
            <v>0</v>
          </cell>
          <cell r="U203">
            <v>2228.3890000000001</v>
          </cell>
          <cell r="V203">
            <v>0</v>
          </cell>
          <cell r="X203">
            <v>2254.6770000000001</v>
          </cell>
          <cell r="Y203">
            <v>0</v>
          </cell>
          <cell r="AA203">
            <v>2193.3214800000001</v>
          </cell>
          <cell r="AB203">
            <v>0</v>
          </cell>
          <cell r="AP203">
            <v>5123.0439978131262</v>
          </cell>
          <cell r="AQ203">
            <v>0</v>
          </cell>
          <cell r="AS203">
            <v>2253.047</v>
          </cell>
          <cell r="AT203">
            <v>0</v>
          </cell>
          <cell r="AV203">
            <v>2495.9060000000004</v>
          </cell>
          <cell r="AW203">
            <v>0</v>
          </cell>
          <cell r="AY203">
            <v>2093.7809999999999</v>
          </cell>
          <cell r="AZ203">
            <v>0</v>
          </cell>
          <cell r="BN203">
            <v>5123.0439978131262</v>
          </cell>
          <cell r="BO203">
            <v>0</v>
          </cell>
          <cell r="BQ203">
            <v>2169.7589999999996</v>
          </cell>
          <cell r="BR203">
            <v>0</v>
          </cell>
          <cell r="BT203">
            <v>2727.7229299999999</v>
          </cell>
          <cell r="BU203">
            <v>0</v>
          </cell>
          <cell r="BW203">
            <v>2768.0047</v>
          </cell>
          <cell r="BX203">
            <v>0</v>
          </cell>
        </row>
        <row r="204">
          <cell r="C204">
            <v>2409.9446494000003</v>
          </cell>
          <cell r="D204">
            <v>0</v>
          </cell>
          <cell r="F204">
            <v>763.59100000000001</v>
          </cell>
          <cell r="G204">
            <v>0</v>
          </cell>
          <cell r="I204">
            <v>710.38499999999999</v>
          </cell>
          <cell r="J204">
            <v>0</v>
          </cell>
          <cell r="L204">
            <v>1001.331</v>
          </cell>
          <cell r="M204">
            <v>0</v>
          </cell>
          <cell r="R204">
            <v>2409.9446494000003</v>
          </cell>
          <cell r="S204">
            <v>0</v>
          </cell>
          <cell r="U204">
            <v>859.48800000000006</v>
          </cell>
          <cell r="V204">
            <v>0</v>
          </cell>
          <cell r="X204">
            <v>964.75</v>
          </cell>
          <cell r="Y204">
            <v>0</v>
          </cell>
          <cell r="AA204">
            <v>877.97152000000006</v>
          </cell>
          <cell r="AB204">
            <v>0</v>
          </cell>
          <cell r="AP204">
            <v>2409.9446494000003</v>
          </cell>
          <cell r="AQ204">
            <v>0</v>
          </cell>
          <cell r="AS204">
            <v>952.11099999999988</v>
          </cell>
          <cell r="AT204">
            <v>0</v>
          </cell>
          <cell r="AV204">
            <v>745.76600000000008</v>
          </cell>
          <cell r="AW204">
            <v>0</v>
          </cell>
          <cell r="AY204">
            <v>758.47499999999991</v>
          </cell>
          <cell r="AZ204">
            <v>0</v>
          </cell>
          <cell r="BN204">
            <v>2409.9446494000003</v>
          </cell>
          <cell r="BO204">
            <v>0</v>
          </cell>
          <cell r="BQ204">
            <v>655.62699999999995</v>
          </cell>
          <cell r="BR204">
            <v>0</v>
          </cell>
          <cell r="BT204">
            <v>700.93899999999996</v>
          </cell>
          <cell r="BU204">
            <v>0</v>
          </cell>
          <cell r="BW204">
            <v>601.654</v>
          </cell>
          <cell r="BX204">
            <v>0</v>
          </cell>
        </row>
        <row r="205">
          <cell r="C205">
            <v>724.83865330000003</v>
          </cell>
          <cell r="D205">
            <v>0</v>
          </cell>
          <cell r="F205">
            <v>239.2</v>
          </cell>
          <cell r="G205">
            <v>0</v>
          </cell>
          <cell r="I205">
            <v>209.43200000000002</v>
          </cell>
          <cell r="J205">
            <v>0</v>
          </cell>
          <cell r="L205">
            <v>302.33499999999998</v>
          </cell>
          <cell r="M205">
            <v>0</v>
          </cell>
          <cell r="R205">
            <v>724.83865330000003</v>
          </cell>
          <cell r="S205">
            <v>0</v>
          </cell>
          <cell r="U205">
            <v>258.14699999999999</v>
          </cell>
          <cell r="V205">
            <v>0</v>
          </cell>
          <cell r="X205">
            <v>288.28699999999998</v>
          </cell>
          <cell r="Y205">
            <v>0</v>
          </cell>
          <cell r="AA205">
            <v>260.74801000000002</v>
          </cell>
          <cell r="AB205">
            <v>0</v>
          </cell>
          <cell r="AP205">
            <v>724.83865330000003</v>
          </cell>
          <cell r="AQ205">
            <v>0</v>
          </cell>
          <cell r="AS205">
            <v>287.53800000000001</v>
          </cell>
          <cell r="AT205">
            <v>0</v>
          </cell>
          <cell r="AV205">
            <v>205.57999999999998</v>
          </cell>
          <cell r="AW205">
            <v>0</v>
          </cell>
          <cell r="AY205">
            <v>228.505</v>
          </cell>
          <cell r="AZ205">
            <v>0</v>
          </cell>
          <cell r="BN205">
            <v>724.83865330000003</v>
          </cell>
          <cell r="BO205">
            <v>0</v>
          </cell>
          <cell r="BQ205">
            <v>195.065</v>
          </cell>
          <cell r="BR205">
            <v>0</v>
          </cell>
          <cell r="BT205">
            <v>208.88929999999999</v>
          </cell>
          <cell r="BU205">
            <v>0</v>
          </cell>
          <cell r="BW205">
            <v>173.976</v>
          </cell>
          <cell r="BX205">
            <v>0</v>
          </cell>
        </row>
        <row r="206">
          <cell r="C206">
            <v>369.45825000000002</v>
          </cell>
          <cell r="D206">
            <v>0</v>
          </cell>
          <cell r="F206">
            <v>133.05399999999997</v>
          </cell>
          <cell r="G206">
            <v>0</v>
          </cell>
          <cell r="I206">
            <v>115.23299999999999</v>
          </cell>
          <cell r="J206">
            <v>0</v>
          </cell>
          <cell r="L206">
            <v>215.15700000000001</v>
          </cell>
          <cell r="M206">
            <v>0</v>
          </cell>
          <cell r="R206">
            <v>369.45825000000002</v>
          </cell>
          <cell r="S206">
            <v>0</v>
          </cell>
          <cell r="U206">
            <v>361.399</v>
          </cell>
          <cell r="V206">
            <v>0</v>
          </cell>
          <cell r="X206">
            <v>123.64400000000001</v>
          </cell>
          <cell r="Y206">
            <v>0</v>
          </cell>
          <cell r="AA206">
            <v>25.655739999999998</v>
          </cell>
          <cell r="AB206">
            <v>0</v>
          </cell>
          <cell r="AP206">
            <v>369.45825000000002</v>
          </cell>
          <cell r="AQ206">
            <v>0</v>
          </cell>
          <cell r="AS206">
            <v>130.33199999999999</v>
          </cell>
          <cell r="AT206">
            <v>0</v>
          </cell>
          <cell r="AV206">
            <v>130.78399999999999</v>
          </cell>
          <cell r="AW206">
            <v>0</v>
          </cell>
          <cell r="AY206">
            <v>132.661</v>
          </cell>
          <cell r="AZ206">
            <v>0</v>
          </cell>
          <cell r="BN206">
            <v>369.45825000000002</v>
          </cell>
          <cell r="BO206">
            <v>0</v>
          </cell>
          <cell r="BQ206">
            <v>130.47300000000001</v>
          </cell>
          <cell r="BR206">
            <v>0</v>
          </cell>
          <cell r="BT206">
            <v>204.80769000000001</v>
          </cell>
          <cell r="BU206">
            <v>0</v>
          </cell>
          <cell r="BW206">
            <v>168.429</v>
          </cell>
          <cell r="BX206">
            <v>0</v>
          </cell>
        </row>
        <row r="207">
          <cell r="C207">
            <v>1618.8024451131255</v>
          </cell>
          <cell r="D207">
            <v>0</v>
          </cell>
          <cell r="F207">
            <v>706.51499999999987</v>
          </cell>
          <cell r="G207">
            <v>0</v>
          </cell>
          <cell r="I207">
            <v>568.62900000000013</v>
          </cell>
          <cell r="J207">
            <v>0</v>
          </cell>
          <cell r="L207">
            <v>707.61400000000003</v>
          </cell>
          <cell r="M207">
            <v>0</v>
          </cell>
          <cell r="R207">
            <v>1618.8024451131255</v>
          </cell>
          <cell r="S207">
            <v>0</v>
          </cell>
          <cell r="U207">
            <v>749.35500000000002</v>
          </cell>
          <cell r="V207">
            <v>0</v>
          </cell>
          <cell r="X207">
            <v>877.99600000000009</v>
          </cell>
          <cell r="Y207">
            <v>0</v>
          </cell>
          <cell r="AA207">
            <v>1028.9462100000001</v>
          </cell>
          <cell r="AB207">
            <v>0</v>
          </cell>
          <cell r="AP207">
            <v>1618.8024451131255</v>
          </cell>
          <cell r="AQ207">
            <v>0</v>
          </cell>
          <cell r="AS207">
            <v>883.06600000000026</v>
          </cell>
          <cell r="AT207">
            <v>0</v>
          </cell>
          <cell r="AV207">
            <v>1413.7760000000003</v>
          </cell>
          <cell r="AW207">
            <v>0</v>
          </cell>
          <cell r="AY207">
            <v>974.1400000000001</v>
          </cell>
          <cell r="AZ207">
            <v>0</v>
          </cell>
          <cell r="BN207">
            <v>1618.8024451131255</v>
          </cell>
          <cell r="BO207">
            <v>0</v>
          </cell>
          <cell r="BQ207">
            <v>1188.5939999999996</v>
          </cell>
          <cell r="BR207">
            <v>0</v>
          </cell>
          <cell r="BT207">
            <v>1613.0869399999999</v>
          </cell>
          <cell r="BU207">
            <v>0</v>
          </cell>
          <cell r="BW207">
            <v>1823.9457</v>
          </cell>
          <cell r="BX207">
            <v>0</v>
          </cell>
        </row>
        <row r="208">
          <cell r="C208">
            <v>1506.386346893938</v>
          </cell>
          <cell r="D208">
            <v>0.34930542600000003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L208">
            <v>545.44099999999992</v>
          </cell>
          <cell r="M208">
            <v>0</v>
          </cell>
          <cell r="R208">
            <v>1506.386346893938</v>
          </cell>
          <cell r="S208">
            <v>0.34930542600000003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AA208">
            <v>702.73099999999999</v>
          </cell>
          <cell r="AB208">
            <v>0</v>
          </cell>
          <cell r="AP208">
            <v>1506.386346893938</v>
          </cell>
          <cell r="AQ208">
            <v>0.34930542600000003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522.04399999999998</v>
          </cell>
          <cell r="AZ208">
            <v>0</v>
          </cell>
          <cell r="BN208">
            <v>1506.386346893938</v>
          </cell>
          <cell r="BO208">
            <v>0.34930542600000003</v>
          </cell>
          <cell r="BQ208">
            <v>0</v>
          </cell>
          <cell r="BR208">
            <v>0</v>
          </cell>
          <cell r="BT208">
            <v>0</v>
          </cell>
          <cell r="BU208">
            <v>0</v>
          </cell>
          <cell r="BW208">
            <v>569.97476999999992</v>
          </cell>
          <cell r="BX208">
            <v>0</v>
          </cell>
        </row>
        <row r="209">
          <cell r="C209">
            <v>708.57463439393814</v>
          </cell>
          <cell r="D209">
            <v>0.34930542600000003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L209">
            <v>522.66999999999996</v>
          </cell>
          <cell r="M209">
            <v>0</v>
          </cell>
          <cell r="R209">
            <v>708.57463439393814</v>
          </cell>
          <cell r="S209">
            <v>0.34930542600000003</v>
          </cell>
          <cell r="U209">
            <v>0</v>
          </cell>
          <cell r="V209">
            <v>0</v>
          </cell>
          <cell r="X209">
            <v>0</v>
          </cell>
          <cell r="Y209">
            <v>0</v>
          </cell>
          <cell r="AA209">
            <v>679.55899999999997</v>
          </cell>
          <cell r="AB209">
            <v>0</v>
          </cell>
          <cell r="AP209">
            <v>708.57463439393814</v>
          </cell>
          <cell r="AQ209">
            <v>0.34930542600000003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498.55900000000003</v>
          </cell>
          <cell r="AZ209">
            <v>0</v>
          </cell>
          <cell r="BN209">
            <v>708.57463439393814</v>
          </cell>
          <cell r="BO209">
            <v>0.34930542600000003</v>
          </cell>
          <cell r="BQ209">
            <v>0</v>
          </cell>
          <cell r="BR209">
            <v>0</v>
          </cell>
          <cell r="BT209">
            <v>0</v>
          </cell>
          <cell r="BU209">
            <v>0</v>
          </cell>
          <cell r="BW209">
            <v>545.46776999999997</v>
          </cell>
          <cell r="BX209">
            <v>0</v>
          </cell>
        </row>
        <row r="210">
          <cell r="C210">
            <v>17.8475</v>
          </cell>
          <cell r="D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  <cell r="L210">
            <v>22.771000000000001</v>
          </cell>
          <cell r="M210">
            <v>0</v>
          </cell>
          <cell r="R210">
            <v>17.8475</v>
          </cell>
          <cell r="S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AA210">
            <v>23.172000000000001</v>
          </cell>
          <cell r="AB210">
            <v>0</v>
          </cell>
          <cell r="AP210">
            <v>17.8475</v>
          </cell>
          <cell r="AQ210">
            <v>0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23.484999999999999</v>
          </cell>
          <cell r="AZ210">
            <v>0</v>
          </cell>
          <cell r="BN210">
            <v>17.8475</v>
          </cell>
          <cell r="BO210">
            <v>0</v>
          </cell>
          <cell r="BQ210">
            <v>0</v>
          </cell>
          <cell r="BR210">
            <v>0</v>
          </cell>
          <cell r="BT210">
            <v>0</v>
          </cell>
          <cell r="BU210">
            <v>0</v>
          </cell>
          <cell r="BW210">
            <v>24.506999999999998</v>
          </cell>
          <cell r="BX210">
            <v>0</v>
          </cell>
        </row>
        <row r="211"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AA211">
            <v>0</v>
          </cell>
          <cell r="AB211">
            <v>0</v>
          </cell>
          <cell r="AP211">
            <v>0</v>
          </cell>
          <cell r="AQ211">
            <v>0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0</v>
          </cell>
          <cell r="AZ211">
            <v>0</v>
          </cell>
          <cell r="BN211">
            <v>0</v>
          </cell>
          <cell r="BO211">
            <v>0</v>
          </cell>
          <cell r="BQ211">
            <v>0</v>
          </cell>
          <cell r="BR211">
            <v>0</v>
          </cell>
          <cell r="BT211">
            <v>0</v>
          </cell>
          <cell r="BU211">
            <v>0</v>
          </cell>
          <cell r="BW211">
            <v>0</v>
          </cell>
          <cell r="BX211">
            <v>0</v>
          </cell>
        </row>
        <row r="212">
          <cell r="C212">
            <v>779.96421250000003</v>
          </cell>
          <cell r="D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R212">
            <v>779.96421250000003</v>
          </cell>
          <cell r="S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P212">
            <v>779.96421250000003</v>
          </cell>
          <cell r="AQ212">
            <v>0</v>
          </cell>
          <cell r="AS212">
            <v>0</v>
          </cell>
          <cell r="AT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N212">
            <v>779.96421250000003</v>
          </cell>
          <cell r="BO212">
            <v>0</v>
          </cell>
          <cell r="BQ212">
            <v>0</v>
          </cell>
          <cell r="BR212">
            <v>0</v>
          </cell>
          <cell r="BT212">
            <v>0</v>
          </cell>
          <cell r="BU212">
            <v>0</v>
          </cell>
          <cell r="BW212">
            <v>0</v>
          </cell>
          <cell r="BX212">
            <v>0</v>
          </cell>
        </row>
        <row r="213"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AA213">
            <v>0</v>
          </cell>
          <cell r="AB213">
            <v>0</v>
          </cell>
          <cell r="AP213">
            <v>0</v>
          </cell>
          <cell r="AQ213">
            <v>0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N213">
            <v>0</v>
          </cell>
          <cell r="BO213">
            <v>0</v>
          </cell>
          <cell r="BQ213">
            <v>0</v>
          </cell>
          <cell r="BR213">
            <v>0</v>
          </cell>
          <cell r="BT213">
            <v>0</v>
          </cell>
          <cell r="BU213">
            <v>0</v>
          </cell>
          <cell r="BW213">
            <v>0</v>
          </cell>
          <cell r="BX213">
            <v>0</v>
          </cell>
        </row>
        <row r="214">
          <cell r="C214">
            <v>4006.7073096600861</v>
          </cell>
          <cell r="D214">
            <v>1.3847495160000001</v>
          </cell>
          <cell r="F214">
            <v>1300.2842000000001</v>
          </cell>
          <cell r="G214">
            <v>0.29477000000000003</v>
          </cell>
          <cell r="I214">
            <v>1284.232</v>
          </cell>
          <cell r="J214">
            <v>0.2293</v>
          </cell>
          <cell r="L214">
            <v>1813.8319999999999</v>
          </cell>
          <cell r="M214">
            <v>0.45517999999999997</v>
          </cell>
          <cell r="R214">
            <v>4006.7073096600861</v>
          </cell>
          <cell r="S214">
            <v>1.3847495160000001</v>
          </cell>
          <cell r="U214">
            <v>1482.5529999999999</v>
          </cell>
          <cell r="V214">
            <v>0.44690000000000002</v>
          </cell>
          <cell r="X214">
            <v>1529.75612</v>
          </cell>
          <cell r="Y214">
            <v>0.26477999999999996</v>
          </cell>
          <cell r="AA214">
            <v>1391.2669599999999</v>
          </cell>
          <cell r="AB214">
            <v>0.37153000000000003</v>
          </cell>
          <cell r="AP214">
            <v>4006.7073096600861</v>
          </cell>
          <cell r="AQ214">
            <v>1.3847495160000001</v>
          </cell>
          <cell r="AS214">
            <v>1173.4730000000002</v>
          </cell>
          <cell r="AT214">
            <v>0.32302999999999998</v>
          </cell>
          <cell r="AV214">
            <v>1556.7339999999999</v>
          </cell>
          <cell r="AW214">
            <v>0.15697</v>
          </cell>
          <cell r="AY214">
            <v>1862.3485000000001</v>
          </cell>
          <cell r="AZ214">
            <v>0.32061000000000001</v>
          </cell>
          <cell r="BN214">
            <v>4006.7073096600861</v>
          </cell>
          <cell r="BO214">
            <v>1.3847495160000001</v>
          </cell>
          <cell r="BQ214">
            <v>2012.3380000000002</v>
          </cell>
          <cell r="BR214">
            <v>0</v>
          </cell>
          <cell r="BT214">
            <v>1805.0195199999998</v>
          </cell>
          <cell r="BU214">
            <v>0</v>
          </cell>
          <cell r="BW214">
            <v>1745.0219999999999</v>
          </cell>
          <cell r="BX214">
            <v>0</v>
          </cell>
        </row>
        <row r="215">
          <cell r="C215">
            <v>2670.2546643988126</v>
          </cell>
          <cell r="D215">
            <v>0.86837980925000013</v>
          </cell>
          <cell r="F215">
            <v>865.53700000000003</v>
          </cell>
          <cell r="G215">
            <v>0.19600000000000001</v>
          </cell>
          <cell r="I215">
            <v>814.93200000000002</v>
          </cell>
          <cell r="J215">
            <v>0.14499999999999999</v>
          </cell>
          <cell r="L215">
            <v>1117.076</v>
          </cell>
          <cell r="M215">
            <v>0.27922999999999998</v>
          </cell>
          <cell r="R215">
            <v>2670.2546643988126</v>
          </cell>
          <cell r="S215">
            <v>0.86837980925000013</v>
          </cell>
          <cell r="U215">
            <v>861.14300000000003</v>
          </cell>
          <cell r="V215">
            <v>0.26</v>
          </cell>
          <cell r="X215">
            <v>912.899</v>
          </cell>
          <cell r="Y215">
            <v>0.158</v>
          </cell>
          <cell r="AA215">
            <v>914.37213999999994</v>
          </cell>
          <cell r="AB215">
            <v>0.2419</v>
          </cell>
          <cell r="AP215">
            <v>2670.2546643988126</v>
          </cell>
          <cell r="AQ215">
            <v>0.86837980925000013</v>
          </cell>
          <cell r="AS215">
            <v>723.17600000000004</v>
          </cell>
          <cell r="AT215">
            <v>0.19900000000000001</v>
          </cell>
          <cell r="AV215">
            <v>915.49699999999996</v>
          </cell>
          <cell r="AW215">
            <v>9.1999999999999998E-2</v>
          </cell>
          <cell r="AY215">
            <v>1052.3240000000001</v>
          </cell>
          <cell r="AZ215">
            <v>0.18099999999999999</v>
          </cell>
          <cell r="BN215">
            <v>2670.2546643988126</v>
          </cell>
          <cell r="BO215">
            <v>0.86837980925000013</v>
          </cell>
          <cell r="BQ215">
            <v>893.18600000000004</v>
          </cell>
          <cell r="BR215">
            <v>0</v>
          </cell>
          <cell r="BT215">
            <v>1031.8735099999999</v>
          </cell>
          <cell r="BU215">
            <v>0</v>
          </cell>
          <cell r="BW215">
            <v>888.48400000000004</v>
          </cell>
          <cell r="BX215">
            <v>0</v>
          </cell>
        </row>
        <row r="216">
          <cell r="C216">
            <v>801.07639931964377</v>
          </cell>
          <cell r="D216">
            <v>0.26043454199999999</v>
          </cell>
          <cell r="F216">
            <v>282.91000000000003</v>
          </cell>
          <cell r="G216">
            <v>6.4000000000000001E-2</v>
          </cell>
          <cell r="I216">
            <v>239.37799999999999</v>
          </cell>
          <cell r="J216">
            <v>4.2999999999999997E-2</v>
          </cell>
          <cell r="L216">
            <v>335.11599999999999</v>
          </cell>
          <cell r="M216">
            <v>8.3400000000000002E-2</v>
          </cell>
          <cell r="R216">
            <v>801.07639931964377</v>
          </cell>
          <cell r="S216">
            <v>0.26043454199999999</v>
          </cell>
          <cell r="U216">
            <v>260.065</v>
          </cell>
          <cell r="V216">
            <v>7.8E-2</v>
          </cell>
          <cell r="X216">
            <v>275.69600000000003</v>
          </cell>
          <cell r="Y216">
            <v>4.7750000000000001E-2</v>
          </cell>
          <cell r="AA216">
            <v>274.92779000000002</v>
          </cell>
          <cell r="AB216">
            <v>7.3230000000000003E-2</v>
          </cell>
          <cell r="AP216">
            <v>801.07639931964377</v>
          </cell>
          <cell r="AQ216">
            <v>0.26043454199999999</v>
          </cell>
          <cell r="AS216">
            <v>215.35400000000001</v>
          </cell>
          <cell r="AT216">
            <v>5.8999999999999997E-2</v>
          </cell>
          <cell r="AV216">
            <v>273.12700000000001</v>
          </cell>
          <cell r="AW216">
            <v>2.7529999999999999E-2</v>
          </cell>
          <cell r="AY216">
            <v>307.35899999999998</v>
          </cell>
          <cell r="AZ216">
            <v>5.2900000000000003E-2</v>
          </cell>
          <cell r="BN216">
            <v>801.07639931964377</v>
          </cell>
          <cell r="BO216">
            <v>0.26043454199999999</v>
          </cell>
          <cell r="BQ216">
            <v>239.76599999999999</v>
          </cell>
          <cell r="BR216">
            <v>0</v>
          </cell>
          <cell r="BT216">
            <v>292.82945999999998</v>
          </cell>
          <cell r="BU216">
            <v>0</v>
          </cell>
          <cell r="BW216">
            <v>244.02600000000001</v>
          </cell>
          <cell r="BX216">
            <v>0</v>
          </cell>
        </row>
        <row r="217">
          <cell r="C217">
            <v>4.3152125521776208</v>
          </cell>
          <cell r="D217">
            <v>6.3520620000000003E-3</v>
          </cell>
          <cell r="F217">
            <v>7.992</v>
          </cell>
          <cell r="G217">
            <v>1.8E-3</v>
          </cell>
          <cell r="I217">
            <v>7.3280000000000003</v>
          </cell>
          <cell r="J217">
            <v>1E-3</v>
          </cell>
          <cell r="L217">
            <v>7.798</v>
          </cell>
          <cell r="M217">
            <v>2.15E-3</v>
          </cell>
          <cell r="R217">
            <v>4.3152125521776208</v>
          </cell>
          <cell r="S217">
            <v>6.3520620000000003E-3</v>
          </cell>
          <cell r="U217">
            <v>6.6429999999999998</v>
          </cell>
          <cell r="V217">
            <v>2E-3</v>
          </cell>
          <cell r="X217">
            <v>8.2669999999999995</v>
          </cell>
          <cell r="Y217">
            <v>1.4300000000000001E-3</v>
          </cell>
          <cell r="AA217">
            <v>6.2142799999999996</v>
          </cell>
          <cell r="AB217">
            <v>1.65E-3</v>
          </cell>
          <cell r="AP217">
            <v>4.3152125521776208</v>
          </cell>
          <cell r="AQ217">
            <v>6.3520620000000003E-3</v>
          </cell>
          <cell r="AS217">
            <v>6.1660000000000004</v>
          </cell>
          <cell r="AT217">
            <v>1.6999999999999999E-3</v>
          </cell>
          <cell r="AV217">
            <v>8.1850000000000005</v>
          </cell>
          <cell r="AW217">
            <v>8.3000000000000001E-4</v>
          </cell>
          <cell r="AY217">
            <v>15.061</v>
          </cell>
          <cell r="AZ217">
            <v>2.5999999999999999E-3</v>
          </cell>
          <cell r="BN217">
            <v>4.3152125521776208</v>
          </cell>
          <cell r="BO217">
            <v>6.3520620000000003E-3</v>
          </cell>
          <cell r="BQ217">
            <v>7.4569999999999999</v>
          </cell>
          <cell r="BR217">
            <v>0</v>
          </cell>
          <cell r="BT217">
            <v>8.2554700000000008</v>
          </cell>
          <cell r="BU217">
            <v>0</v>
          </cell>
          <cell r="BW217">
            <v>7.1210000000000004</v>
          </cell>
          <cell r="BX217">
            <v>0</v>
          </cell>
        </row>
        <row r="218">
          <cell r="C218">
            <v>17.915333395957841</v>
          </cell>
          <cell r="D218">
            <v>6.3520620000000003E-3</v>
          </cell>
          <cell r="F218">
            <v>12.574999999999999</v>
          </cell>
          <cell r="G218">
            <v>2.8500000000000001E-3</v>
          </cell>
          <cell r="I218">
            <v>9.7040000000000006</v>
          </cell>
          <cell r="J218">
            <v>1.6999999999999999E-3</v>
          </cell>
          <cell r="L218">
            <v>8.7530000000000001</v>
          </cell>
          <cell r="M218">
            <v>1.8500000000000001E-3</v>
          </cell>
          <cell r="R218">
            <v>17.915333395957841</v>
          </cell>
          <cell r="S218">
            <v>6.3520620000000003E-3</v>
          </cell>
          <cell r="U218">
            <v>6.7450000000000001</v>
          </cell>
          <cell r="V218">
            <v>2E-3</v>
          </cell>
          <cell r="X218">
            <v>4.9211200000000002</v>
          </cell>
          <cell r="Y218">
            <v>8.5999999999999998E-4</v>
          </cell>
          <cell r="AA218">
            <v>0</v>
          </cell>
          <cell r="AB218">
            <v>0</v>
          </cell>
          <cell r="AP218">
            <v>17.915333395957841</v>
          </cell>
          <cell r="AQ218">
            <v>6.3520620000000003E-3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Y218">
            <v>1.1185</v>
          </cell>
          <cell r="AZ218">
            <v>2.5000000000000001E-4</v>
          </cell>
          <cell r="BN218">
            <v>17.915333395957841</v>
          </cell>
          <cell r="BO218">
            <v>6.3520620000000003E-3</v>
          </cell>
          <cell r="BQ218">
            <v>6.657</v>
          </cell>
          <cell r="BR218">
            <v>0</v>
          </cell>
          <cell r="BT218">
            <v>0</v>
          </cell>
          <cell r="BU218">
            <v>0</v>
          </cell>
          <cell r="BW218">
            <v>0</v>
          </cell>
          <cell r="BX218">
            <v>0</v>
          </cell>
        </row>
        <row r="219">
          <cell r="C219">
            <v>21.162735634023797</v>
          </cell>
          <cell r="D219">
            <v>9.7927622499999999E-3</v>
          </cell>
          <cell r="F219">
            <v>8.5419999999999998</v>
          </cell>
          <cell r="G219">
            <v>1.9400000000000001E-3</v>
          </cell>
          <cell r="I219">
            <v>8.7189999999999994</v>
          </cell>
          <cell r="J219">
            <v>1.6000000000000001E-3</v>
          </cell>
          <cell r="L219">
            <v>8.7149999999999999</v>
          </cell>
          <cell r="M219">
            <v>1.75E-3</v>
          </cell>
          <cell r="R219">
            <v>21.162735634023797</v>
          </cell>
          <cell r="S219">
            <v>9.7927622499999999E-3</v>
          </cell>
          <cell r="U219">
            <v>6.4050000000000002</v>
          </cell>
          <cell r="V219">
            <v>1.9E-3</v>
          </cell>
          <cell r="X219">
            <v>7.077</v>
          </cell>
          <cell r="Y219">
            <v>1.23E-3</v>
          </cell>
          <cell r="AA219">
            <v>6.0975900000000003</v>
          </cell>
          <cell r="AB219">
            <v>1.6199999999999999E-3</v>
          </cell>
          <cell r="AP219">
            <v>21.162735634023797</v>
          </cell>
          <cell r="AQ219">
            <v>9.7927622499999999E-3</v>
          </cell>
          <cell r="AS219">
            <v>6.1070000000000002</v>
          </cell>
          <cell r="AT219">
            <v>1.6800000000000001E-3</v>
          </cell>
          <cell r="AV219">
            <v>6.5439999999999996</v>
          </cell>
          <cell r="AW219">
            <v>6.6E-4</v>
          </cell>
          <cell r="AY219">
            <v>6.1589999999999998</v>
          </cell>
          <cell r="AZ219">
            <v>1.06E-3</v>
          </cell>
          <cell r="BN219">
            <v>21.162735634023797</v>
          </cell>
          <cell r="BO219">
            <v>9.7927622499999999E-3</v>
          </cell>
          <cell r="BQ219">
            <v>6.1719999999999997</v>
          </cell>
          <cell r="BR219">
            <v>0</v>
          </cell>
          <cell r="BT219">
            <v>2.7880799999999999</v>
          </cell>
          <cell r="BU219">
            <v>0</v>
          </cell>
          <cell r="BW219">
            <v>2.5990000000000002</v>
          </cell>
          <cell r="BX219">
            <v>0</v>
          </cell>
        </row>
        <row r="220">
          <cell r="C220">
            <v>491.98296435947077</v>
          </cell>
          <cell r="D220">
            <v>0.23343827850000001</v>
          </cell>
          <cell r="F220">
            <v>122.7282</v>
          </cell>
          <cell r="G220">
            <v>2.818E-2</v>
          </cell>
          <cell r="I220">
            <v>204.17099999999999</v>
          </cell>
          <cell r="J220">
            <v>3.6999999999999998E-2</v>
          </cell>
          <cell r="L220">
            <v>336.37400000000002</v>
          </cell>
          <cell r="M220">
            <v>8.6800000000000002E-2</v>
          </cell>
          <cell r="R220">
            <v>491.98296435947077</v>
          </cell>
          <cell r="S220">
            <v>0.23343827850000001</v>
          </cell>
          <cell r="U220">
            <v>341.55200000000002</v>
          </cell>
          <cell r="V220">
            <v>0.10299999999999999</v>
          </cell>
          <cell r="X220">
            <v>320.89600000000002</v>
          </cell>
          <cell r="Y220">
            <v>5.5509999999999997E-2</v>
          </cell>
          <cell r="AA220">
            <v>189.65516</v>
          </cell>
          <cell r="AB220">
            <v>5.3129999999999997E-2</v>
          </cell>
          <cell r="AP220">
            <v>491.98296435947077</v>
          </cell>
          <cell r="AQ220">
            <v>0.23343827850000001</v>
          </cell>
          <cell r="AS220">
            <v>222.67</v>
          </cell>
          <cell r="AT220">
            <v>6.1650000000000003E-2</v>
          </cell>
          <cell r="AV220">
            <v>353.38099999999997</v>
          </cell>
          <cell r="AW220">
            <v>3.5950000000000003E-2</v>
          </cell>
          <cell r="AY220">
            <v>480.327</v>
          </cell>
          <cell r="AZ220">
            <v>8.2799999999999999E-2</v>
          </cell>
          <cell r="BN220">
            <v>491.98296435947077</v>
          </cell>
          <cell r="BO220">
            <v>0.23343827850000001</v>
          </cell>
          <cell r="BQ220">
            <v>859.1</v>
          </cell>
          <cell r="BR220">
            <v>0</v>
          </cell>
          <cell r="BT220">
            <v>469.27300000000002</v>
          </cell>
          <cell r="BU220">
            <v>0</v>
          </cell>
          <cell r="BW220">
            <v>602.79200000000003</v>
          </cell>
          <cell r="BX220">
            <v>0</v>
          </cell>
        </row>
        <row r="221">
          <cell r="C221">
            <v>0</v>
          </cell>
          <cell r="D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  <cell r="L221">
            <v>0</v>
          </cell>
          <cell r="M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X221">
            <v>0</v>
          </cell>
          <cell r="Y221">
            <v>0</v>
          </cell>
          <cell r="AA221">
            <v>0</v>
          </cell>
          <cell r="AB221">
            <v>0</v>
          </cell>
          <cell r="AP221">
            <v>0</v>
          </cell>
          <cell r="AQ221">
            <v>0</v>
          </cell>
          <cell r="AS221">
            <v>0</v>
          </cell>
          <cell r="AT221">
            <v>0</v>
          </cell>
          <cell r="AV221">
            <v>0</v>
          </cell>
          <cell r="AW221">
            <v>0</v>
          </cell>
          <cell r="AY221">
            <v>0</v>
          </cell>
          <cell r="AZ221">
            <v>0</v>
          </cell>
          <cell r="BN221">
            <v>0</v>
          </cell>
          <cell r="BO221">
            <v>0</v>
          </cell>
          <cell r="BQ221">
            <v>0</v>
          </cell>
          <cell r="BR221">
            <v>0</v>
          </cell>
          <cell r="BT221">
            <v>0</v>
          </cell>
          <cell r="BU221">
            <v>0</v>
          </cell>
          <cell r="BW221">
            <v>0</v>
          </cell>
          <cell r="BX221">
            <v>0</v>
          </cell>
        </row>
        <row r="222">
          <cell r="C222">
            <v>93.203658624474883</v>
          </cell>
          <cell r="D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R222">
            <v>93.203658624474883</v>
          </cell>
          <cell r="S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AA222">
            <v>0</v>
          </cell>
          <cell r="AB222">
            <v>0</v>
          </cell>
          <cell r="AP222">
            <v>93.203658624474883</v>
          </cell>
          <cell r="AQ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Y222">
            <v>0</v>
          </cell>
          <cell r="AZ222">
            <v>0</v>
          </cell>
          <cell r="BN222">
            <v>93.203658624474883</v>
          </cell>
          <cell r="BO222">
            <v>0</v>
          </cell>
          <cell r="BQ222">
            <v>0</v>
          </cell>
          <cell r="BR222">
            <v>0</v>
          </cell>
          <cell r="BT222">
            <v>0</v>
          </cell>
          <cell r="BU222">
            <v>0</v>
          </cell>
          <cell r="BW222">
            <v>0</v>
          </cell>
          <cell r="BX222">
            <v>0</v>
          </cell>
        </row>
        <row r="223">
          <cell r="C223">
            <v>45.103004881577114</v>
          </cell>
          <cell r="D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R223">
            <v>45.103004881577114</v>
          </cell>
          <cell r="S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AA223">
            <v>0</v>
          </cell>
          <cell r="AB223">
            <v>0</v>
          </cell>
          <cell r="AP223">
            <v>45.103004881577114</v>
          </cell>
          <cell r="AQ223">
            <v>0</v>
          </cell>
          <cell r="AS223">
            <v>0</v>
          </cell>
          <cell r="AT223">
            <v>0</v>
          </cell>
          <cell r="AV223">
            <v>0</v>
          </cell>
          <cell r="AW223">
            <v>0</v>
          </cell>
          <cell r="AY223">
            <v>0</v>
          </cell>
          <cell r="AZ223">
            <v>0</v>
          </cell>
          <cell r="BN223">
            <v>45.103004881577114</v>
          </cell>
          <cell r="BO223">
            <v>0</v>
          </cell>
          <cell r="BQ223">
            <v>0</v>
          </cell>
          <cell r="BR223">
            <v>0</v>
          </cell>
          <cell r="BT223">
            <v>0</v>
          </cell>
          <cell r="BU223">
            <v>0</v>
          </cell>
          <cell r="BW223">
            <v>0</v>
          </cell>
          <cell r="BX223">
            <v>0</v>
          </cell>
        </row>
        <row r="228">
          <cell r="B228">
            <v>202.36150000000001</v>
          </cell>
          <cell r="E228">
            <v>66.171360000000007</v>
          </cell>
          <cell r="H228">
            <v>67.548000000000002</v>
          </cell>
          <cell r="K228">
            <v>111.34699999999999</v>
          </cell>
          <cell r="T228">
            <v>81.831999999999994</v>
          </cell>
          <cell r="W228">
            <v>72.31765</v>
          </cell>
          <cell r="Z228">
            <v>76.370099999999994</v>
          </cell>
          <cell r="AO228">
            <v>202.36150000000001</v>
          </cell>
          <cell r="AR228">
            <v>103.922</v>
          </cell>
          <cell r="AU228">
            <v>93.679500000000004</v>
          </cell>
          <cell r="AX228">
            <v>157.23500000000001</v>
          </cell>
          <cell r="BM228">
            <v>202.36150000000001</v>
          </cell>
          <cell r="BP228">
            <v>130.98599999999999</v>
          </cell>
          <cell r="BS228">
            <v>131.74064999999999</v>
          </cell>
          <cell r="BV228">
            <v>59.372</v>
          </cell>
        </row>
        <row r="229">
          <cell r="B229">
            <v>0</v>
          </cell>
          <cell r="E229">
            <v>4.7140000000000004</v>
          </cell>
          <cell r="H229">
            <v>0</v>
          </cell>
          <cell r="K229">
            <v>37.799999999999997</v>
          </cell>
          <cell r="T229">
            <v>0</v>
          </cell>
          <cell r="W229">
            <v>0</v>
          </cell>
          <cell r="Z229">
            <v>0</v>
          </cell>
          <cell r="AO229">
            <v>0</v>
          </cell>
          <cell r="AR229">
            <v>0</v>
          </cell>
          <cell r="AU229">
            <v>18</v>
          </cell>
          <cell r="AX229">
            <v>0</v>
          </cell>
          <cell r="BM229">
            <v>0</v>
          </cell>
          <cell r="BP229">
            <v>27</v>
          </cell>
          <cell r="BS229">
            <v>41.4</v>
          </cell>
          <cell r="BV229">
            <v>30.6</v>
          </cell>
        </row>
        <row r="230">
          <cell r="B230">
            <v>0</v>
          </cell>
          <cell r="E230">
            <v>28.645720000000001</v>
          </cell>
          <cell r="H230">
            <v>37.337000000000003</v>
          </cell>
          <cell r="K230">
            <v>30.63325</v>
          </cell>
          <cell r="T230">
            <v>57.664000000000001</v>
          </cell>
          <cell r="W230">
            <v>49.686</v>
          </cell>
          <cell r="Z230">
            <v>592.48797999999999</v>
          </cell>
          <cell r="AO230">
            <v>0</v>
          </cell>
          <cell r="AR230">
            <v>40.75</v>
          </cell>
          <cell r="AU230">
            <v>25.913730000000001</v>
          </cell>
          <cell r="AX230">
            <v>57.925310000000003</v>
          </cell>
          <cell r="BM230">
            <v>0</v>
          </cell>
          <cell r="BP230">
            <v>59.332000000000001</v>
          </cell>
          <cell r="BS230">
            <v>39.351959999999998</v>
          </cell>
          <cell r="BV230">
            <v>80.538820000000001</v>
          </cell>
        </row>
      </sheetData>
      <sheetData sheetId="25"/>
      <sheetData sheetId="26">
        <row r="39">
          <cell r="BO39">
            <v>1.7698</v>
          </cell>
          <cell r="BY39">
            <v>5981.942</v>
          </cell>
        </row>
        <row r="42">
          <cell r="BY42">
            <v>1142.5509999999999</v>
          </cell>
        </row>
        <row r="50">
          <cell r="BY50">
            <v>2374.02</v>
          </cell>
        </row>
        <row r="51">
          <cell r="BO51">
            <v>1.7698</v>
          </cell>
        </row>
        <row r="52">
          <cell r="BN52">
            <v>858.15800000000002</v>
          </cell>
        </row>
        <row r="53">
          <cell r="BY53">
            <v>288.32399999999996</v>
          </cell>
        </row>
        <row r="54">
          <cell r="BY54">
            <v>110.428</v>
          </cell>
        </row>
        <row r="55">
          <cell r="BY55">
            <v>85.055999999999997</v>
          </cell>
        </row>
        <row r="56">
          <cell r="BY56">
            <v>92.84</v>
          </cell>
        </row>
        <row r="58">
          <cell r="BY58">
            <v>234.02600000000001</v>
          </cell>
        </row>
        <row r="59">
          <cell r="BY59">
            <v>35.090000000000003</v>
          </cell>
        </row>
        <row r="63">
          <cell r="BY63">
            <v>2982.5243</v>
          </cell>
          <cell r="BZ63">
            <v>14.811730000000001</v>
          </cell>
        </row>
        <row r="64">
          <cell r="BY64">
            <v>2346.9039299999999</v>
          </cell>
        </row>
        <row r="65">
          <cell r="BY65">
            <v>635.62036999999998</v>
          </cell>
        </row>
        <row r="66">
          <cell r="BY66">
            <v>267.60767999999996</v>
          </cell>
        </row>
        <row r="67">
          <cell r="BY67">
            <v>98.255679999999998</v>
          </cell>
        </row>
        <row r="68">
          <cell r="BY68">
            <v>76.326499999999996</v>
          </cell>
        </row>
        <row r="69">
          <cell r="BY69">
            <v>93.025499999999994</v>
          </cell>
        </row>
      </sheetData>
      <sheetData sheetId="27">
        <row r="155">
          <cell r="DK155">
            <v>-1804.82</v>
          </cell>
          <cell r="DL155">
            <v>7.55</v>
          </cell>
        </row>
      </sheetData>
      <sheetData sheetId="28">
        <row r="104">
          <cell r="DP104">
            <v>-4311.3209999999999</v>
          </cell>
          <cell r="DQ104">
            <v>15.57</v>
          </cell>
        </row>
      </sheetData>
      <sheetData sheetId="29">
        <row r="40">
          <cell r="BL40">
            <v>42.015234278946295</v>
          </cell>
        </row>
        <row r="41">
          <cell r="BL41">
            <v>48.684623942275266</v>
          </cell>
        </row>
        <row r="47">
          <cell r="BL47">
            <v>33.42</v>
          </cell>
        </row>
        <row r="48">
          <cell r="BL48">
            <v>34.75</v>
          </cell>
        </row>
      </sheetData>
      <sheetData sheetId="30">
        <row r="38">
          <cell r="AU38">
            <v>20.930050568452209</v>
          </cell>
        </row>
        <row r="39">
          <cell r="AU39">
            <v>22.826601322263983</v>
          </cell>
        </row>
      </sheetData>
      <sheetData sheetId="31">
        <row r="40">
          <cell r="AW40">
            <v>34.421055763769402</v>
          </cell>
        </row>
        <row r="41">
          <cell r="AW41">
            <v>34.527540163674999</v>
          </cell>
        </row>
        <row r="46">
          <cell r="AW46">
            <v>27.25</v>
          </cell>
        </row>
        <row r="47">
          <cell r="AW47">
            <v>29</v>
          </cell>
        </row>
      </sheetData>
      <sheetData sheetId="32">
        <row r="39">
          <cell r="AU39">
            <v>19.940682207252802</v>
          </cell>
        </row>
        <row r="40">
          <cell r="AU40">
            <v>20.031846851574951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Титул"/>
      <sheetName val="Список"/>
      <sheetName val="ПП"/>
      <sheetName val="ПЗ"/>
      <sheetName val="План произв-ва"/>
      <sheetName val="Сегм"/>
      <sheetName val="БДР"/>
      <sheetName val="БДДС"/>
      <sheetName val="Кредиты"/>
      <sheetName val="Депозиты"/>
      <sheetName val="Зпл"/>
      <sheetName val="БВП"/>
      <sheetName val="БОПР"/>
      <sheetName val="БОХР"/>
      <sheetName val="НГ"/>
      <sheetName val="Бюджет прямых НР и НГ"/>
      <sheetName val="План ДДС по накладным"/>
      <sheetName val="АГРЕГ"/>
      <sheetName val="распред ЗПЛ БДДС"/>
      <sheetName val="Контроли"/>
      <sheetName val="ОУ0"/>
      <sheetName val="ОУ1"/>
      <sheetName val="ОУ2"/>
      <sheetName val="ОУ3"/>
      <sheetName val="ОУ4"/>
      <sheetName val="ОУ5"/>
      <sheetName val="ОУ6"/>
      <sheetName val="ОУ7"/>
      <sheetName val="ОУ8"/>
      <sheetName val="ОУ9"/>
      <sheetName val="ОУ10"/>
      <sheetName val="ОУ11"/>
      <sheetName val="ОУ12"/>
      <sheetName val="ОУ13"/>
      <sheetName val="ОУ14"/>
      <sheetName val="ОУ15"/>
      <sheetName val="ОУ16"/>
      <sheetName val="ОУ17"/>
      <sheetName val="ОУ18"/>
      <sheetName val="ОУ19"/>
      <sheetName val="ОУ20"/>
      <sheetName val="ОУ21"/>
      <sheetName val="ОУ22"/>
      <sheetName val="ОУ23"/>
      <sheetName val="ОУ24"/>
      <sheetName val="ОУ25"/>
      <sheetName val="ОУ26"/>
      <sheetName val="ОУ27"/>
      <sheetName val="ОУ28"/>
      <sheetName val="ОУ29"/>
      <sheetName val="ОУ30"/>
      <sheetName val="ОУ31"/>
      <sheetName val="ОУ32"/>
      <sheetName val="ОУ33"/>
      <sheetName val="ОУ34"/>
      <sheetName val="ОУ35"/>
      <sheetName val="ОУ36"/>
      <sheetName val="ОУ37"/>
      <sheetName val="ОУ38"/>
      <sheetName val="ОУ39"/>
      <sheetName val="ОУ40"/>
      <sheetName val="ОУ41"/>
      <sheetName val="ОУ42"/>
      <sheetName val="ОУ43"/>
      <sheetName val="ОУ44"/>
      <sheetName val="ОУ45"/>
      <sheetName val="ОУ46"/>
      <sheetName val="ОУ47"/>
      <sheetName val="ОУ48"/>
      <sheetName val="ОУ49"/>
      <sheetName val="СВОД_ГОЗ"/>
      <sheetName val="СВОД_ВТС"/>
      <sheetName val="СВОД_ГП"/>
      <sheetName val="СВОД_Прочее"/>
      <sheetName val="СВОД_Общий"/>
      <sheetName val="Инвестиции (1)"/>
      <sheetName val="Инвестиции (2)"/>
      <sheetName val="Инвестиции (3)"/>
      <sheetName val="Инвестиции (4)"/>
      <sheetName val="Инвестиции (5)"/>
      <sheetName val="Распред БОХР"/>
      <sheetName val="Распред БОПР(1)"/>
      <sheetName val="Распред БОПР(2)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-2012"/>
      <sheetName val="расходы-2012"/>
      <sheetName val="рез. деят. в УЭиЦ"/>
      <sheetName val="в мониторинг"/>
      <sheetName val="Доходы -вып.плана"/>
      <sheetName val="Субсидии"/>
      <sheetName val="Акт сверки по субсидиям"/>
      <sheetName val="Данные для субсидии"/>
      <sheetName val="оплаченные счета"/>
      <sheetName val="объёмы"/>
      <sheetName val="Отчет по объемам в Аг."/>
      <sheetName val="распределение январь по бухг."/>
      <sheetName val="распределение"/>
      <sheetName val="прочие расходы"/>
      <sheetName val="план-факт прочие"/>
      <sheetName val="прочие расходы ожид"/>
      <sheetName val="прочие расходы в аг"/>
      <sheetName val="Сводная по мат. всп."/>
      <sheetName val="отчёт"/>
      <sheetName val="цеховые расходы"/>
      <sheetName val="план -факт цеховые "/>
      <sheetName val="цеховые расходы ожид"/>
      <sheetName val="цеховые расходы в аг."/>
      <sheetName val="расшифровка"/>
      <sheetName val="нараст. итогом"/>
      <sheetName val="ЗП и резервы"/>
      <sheetName val="ЗП (12мес.)"/>
      <sheetName val="отчет по цех."/>
      <sheetName val="РФ факт"/>
      <sheetName val="РФ ожид.факт "/>
      <sheetName val="мат всп. за 3 года  в Агенство "/>
      <sheetName val="план"/>
      <sheetName val="22-жкх"/>
      <sheetName val="Амортиз.отч."/>
      <sheetName val="нормативы расхода"/>
      <sheetName val="нормативы расхода в Агентство"/>
      <sheetName val="ж.д тариф"/>
      <sheetName val="сводная по расходам"/>
      <sheetName val="свод расх ожид. всего"/>
      <sheetName val="свод расх ожид. вода"/>
      <sheetName val="свод расх ожид. стоки"/>
      <sheetName val="отчет в ОСК ожид"/>
      <sheetName val="расходы в аг."/>
      <sheetName val="Запрос ПЭО"/>
      <sheetName val="Сводная  ген.д."/>
      <sheetName val="Вода  в Агенство 1 квартал"/>
      <sheetName val="Вода  в Агенство 1 полугодие"/>
      <sheetName val="Вода  в Агенство 9 мес."/>
      <sheetName val="Вода  в Агенство год"/>
      <sheetName val="Неоч. в Агентство 1 квартал "/>
      <sheetName val="Неоч. в Агентство 1 полугодие"/>
      <sheetName val="Неоч. в Агентство 9 мес."/>
      <sheetName val="Неоч. в Агентство год"/>
      <sheetName val="неоч. 1,2,3,4 квартал"/>
      <sheetName val="Стоки  в  Агенство  1квартал"/>
      <sheetName val="Стоки  в  Агенство  1 полугодие"/>
      <sheetName val="Стоки  в  Агенство  9 мес. "/>
      <sheetName val="Стоки  в  Агенство за год"/>
      <sheetName val="Амортизация и КР до 2022"/>
      <sheetName val="Фин. рез. запрос Аг -27.02.2012"/>
      <sheetName val="Данные для ОСК без формул"/>
      <sheetName val="отчет в ОСК "/>
      <sheetName val="отпр. ОСК"/>
      <sheetName val="отчет Калькул. в ОСК"/>
      <sheetName val="отпр.Калькул. в ОСК"/>
      <sheetName val="Ожид.доходы "/>
      <sheetName val="Показатели по премированию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 в."/>
      <sheetName val="Объемы с."/>
      <sheetName val="Доходы "/>
      <sheetName val=" Расходы "/>
      <sheetName val="Прибыль2"/>
      <sheetName val="Прибыль1"/>
      <sheetName val="осн.материалы "/>
      <sheetName val="реагенты"/>
      <sheetName val="вспом.матер. "/>
      <sheetName val="электроэнергия"/>
      <sheetName val="теплоэнергия"/>
      <sheetName val="Зарплата"/>
      <sheetName val="ТПП  "/>
      <sheetName val="РФ  "/>
      <sheetName val="общеэксп."/>
      <sheetName val=" цеховые"/>
      <sheetName val=" прочие"/>
      <sheetName val="Повыш.эфф.в"/>
      <sheetName val="Повыш.эфф.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frmReestr"/>
      <sheetName val="modFuel"/>
      <sheetName val="Инструкция"/>
      <sheetName val="modInstruction"/>
      <sheetName val="Лог обновления"/>
      <sheetName val="Титульный"/>
      <sheetName val="modSheetTitle"/>
      <sheetName val="Список территорий"/>
      <sheetName val="Список объектов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ТБО.РО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ORG"/>
      <sheetName val="PLAN1X_LIST_SUBSIDIARY"/>
      <sheetName val="PLAN1X_LIST_SRC"/>
      <sheetName val="PLAN1X_TMX"/>
      <sheetName val="modGetGeoBase"/>
      <sheetName val="modInfo"/>
      <sheetName val="modUIButtons"/>
      <sheetName val="modVLDCommonProv"/>
      <sheetName val="modCommonProcedures"/>
      <sheetName val="modBalPr"/>
      <sheetName val="modBalTr"/>
      <sheetName val="modCalc"/>
      <sheetName val="modReagent"/>
      <sheetName val="modListMO"/>
      <sheetName val="modListObjects"/>
      <sheetName val="modRequestSpecificData"/>
      <sheetName val="modRequestGenericData"/>
      <sheetName val="modfrmRegion"/>
      <sheetName val="modVLDProvGeneralProc"/>
      <sheetName val="modPLAN1XUpdate"/>
      <sheetName val="modVLDAreaUniqueness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 t="str">
            <v>холодного водоснабжения</v>
          </cell>
        </row>
        <row r="37">
          <cell r="G37" t="str">
            <v>VSNA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frmReestr"/>
      <sheetName val="modFuel"/>
      <sheetName val="Инструкция"/>
      <sheetName val="modInstruction"/>
      <sheetName val="Лог обновления"/>
      <sheetName val="Титульный"/>
      <sheetName val="modSheetTitle"/>
      <sheetName val="Список территорий"/>
      <sheetName val="Список объектов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ТБО.РО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ORG"/>
      <sheetName val="PLAN1X_LIST_SUBSIDIARY"/>
      <sheetName val="PLAN1X_LIST_SRC"/>
      <sheetName val="PLAN1X_TMX"/>
      <sheetName val="modGetGeoBase"/>
      <sheetName val="modInfo"/>
      <sheetName val="modUIButtons"/>
      <sheetName val="modVLDCommonProv"/>
      <sheetName val="modCommonProcedures"/>
      <sheetName val="modBalPr"/>
      <sheetName val="modBalTr"/>
      <sheetName val="modCalc"/>
      <sheetName val="modReagent"/>
      <sheetName val="modListMO"/>
      <sheetName val="modListObjects"/>
      <sheetName val="modRequestSpecificData"/>
      <sheetName val="modRequestGenericData"/>
      <sheetName val="modfrmRegion"/>
      <sheetName val="modVLDProvGeneralProc"/>
      <sheetName val="modPLAN1XUpdate"/>
      <sheetName val="modVLDAreaUniqueness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 t="str">
            <v>холодного водоснабжения</v>
          </cell>
        </row>
        <row r="37">
          <cell r="G37" t="str">
            <v>VSNA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M102"/>
  <sheetViews>
    <sheetView tabSelected="1" zoomScale="76" zoomScaleNormal="76" workbookViewId="0">
      <pane xSplit="1" ySplit="7" topLeftCell="CB20" activePane="bottomRight" state="frozen"/>
      <selection pane="topRight" activeCell="B1" sqref="B1"/>
      <selection pane="bottomLeft" activeCell="A8" sqref="A8"/>
      <selection pane="bottomRight" activeCell="GT15" sqref="GT15"/>
    </sheetView>
  </sheetViews>
  <sheetFormatPr defaultRowHeight="12.75" x14ac:dyDescent="0.2"/>
  <cols>
    <col min="1" max="1" width="54.28515625" style="2" customWidth="1"/>
    <col min="2" max="79" width="14.28515625" style="2" hidden="1" customWidth="1"/>
    <col min="80" max="91" width="14.28515625" style="2" customWidth="1"/>
    <col min="92" max="130" width="14.28515625" style="2" hidden="1" customWidth="1"/>
    <col min="131" max="132" width="16.140625" style="2" hidden="1" customWidth="1"/>
    <col min="133" max="137" width="14.28515625" style="2" hidden="1" customWidth="1"/>
    <col min="138" max="138" width="15.28515625" style="2" hidden="1" customWidth="1"/>
    <col min="139" max="139" width="14.28515625" style="2" hidden="1" customWidth="1"/>
    <col min="140" max="140" width="14.85546875" style="2" hidden="1" customWidth="1"/>
    <col min="141" max="141" width="14.42578125" style="2" hidden="1" customWidth="1"/>
    <col min="142" max="181" width="14.28515625" style="2" hidden="1" customWidth="1"/>
    <col min="182" max="182" width="15.7109375" style="2" hidden="1" customWidth="1"/>
    <col min="183" max="183" width="15.42578125" style="2" hidden="1" customWidth="1"/>
    <col min="184" max="188" width="14.28515625" style="2" hidden="1" customWidth="1"/>
    <col min="189" max="189" width="15.42578125" style="2" hidden="1" customWidth="1"/>
    <col min="190" max="190" width="14.28515625" style="2" hidden="1" customWidth="1"/>
    <col min="191" max="192" width="14.7109375" style="2" hidden="1" customWidth="1"/>
    <col min="193" max="193" width="14.28515625" style="2" hidden="1" customWidth="1"/>
    <col min="194" max="194" width="0" style="2" hidden="1" customWidth="1"/>
    <col min="195" max="195" width="12.140625" style="2" hidden="1" customWidth="1"/>
    <col min="196" max="16384" width="9.140625" style="2"/>
  </cols>
  <sheetData>
    <row r="1" spans="1:195" ht="20.25" x14ac:dyDescent="0.3">
      <c r="A1" s="1" t="s">
        <v>0</v>
      </c>
    </row>
    <row r="2" spans="1:195" ht="20.25" x14ac:dyDescent="0.3">
      <c r="A2" s="1" t="s">
        <v>1</v>
      </c>
    </row>
    <row r="3" spans="1:195" ht="20.25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5"/>
      <c r="EA3" s="4"/>
      <c r="EB3" s="4"/>
      <c r="EC3" s="4"/>
      <c r="ED3" s="4"/>
      <c r="EE3" s="4"/>
      <c r="EF3" s="4"/>
      <c r="EG3" s="4"/>
      <c r="EH3" s="4"/>
      <c r="EI3" s="5"/>
      <c r="EJ3" s="4"/>
      <c r="EK3" s="4"/>
      <c r="EL3" s="5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5"/>
      <c r="FN3" s="4"/>
      <c r="FO3" s="4"/>
      <c r="FP3" s="4"/>
      <c r="FQ3" s="4"/>
      <c r="FR3" s="4"/>
      <c r="FS3" s="4"/>
      <c r="FT3" s="4"/>
      <c r="FU3" s="4"/>
      <c r="FV3" s="5"/>
      <c r="FW3" s="4"/>
      <c r="FX3" s="4"/>
      <c r="FY3" s="5"/>
      <c r="FZ3" s="4"/>
      <c r="GA3" s="4"/>
      <c r="GB3" s="4"/>
      <c r="GC3" s="4"/>
      <c r="GD3" s="4"/>
      <c r="GE3" s="5"/>
      <c r="GF3" s="4"/>
      <c r="GG3" s="4"/>
      <c r="GH3" s="4"/>
      <c r="GI3" s="4"/>
      <c r="GJ3" s="4"/>
      <c r="GK3" s="4"/>
      <c r="GL3" s="4"/>
    </row>
    <row r="4" spans="1:195" ht="38.25" customHeight="1" x14ac:dyDescent="0.3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8"/>
      <c r="GL4" s="5"/>
      <c r="GM4" s="9"/>
    </row>
    <row r="5" spans="1:195" ht="19.5" customHeight="1" x14ac:dyDescent="0.2">
      <c r="A5" s="199" t="s">
        <v>3</v>
      </c>
      <c r="B5" s="196" t="s">
        <v>4</v>
      </c>
      <c r="C5" s="197"/>
      <c r="D5" s="197"/>
      <c r="E5" s="198"/>
      <c r="F5" s="198"/>
      <c r="G5" s="198"/>
      <c r="H5" s="198"/>
      <c r="I5" s="194"/>
      <c r="J5" s="195"/>
      <c r="K5" s="196" t="s">
        <v>5</v>
      </c>
      <c r="L5" s="197"/>
      <c r="M5" s="197"/>
      <c r="N5" s="198"/>
      <c r="O5" s="198"/>
      <c r="P5" s="198"/>
      <c r="Q5" s="198"/>
      <c r="R5" s="194"/>
      <c r="S5" s="195"/>
      <c r="T5" s="196" t="s">
        <v>6</v>
      </c>
      <c r="U5" s="197"/>
      <c r="V5" s="197"/>
      <c r="W5" s="198"/>
      <c r="X5" s="198"/>
      <c r="Y5" s="198"/>
      <c r="Z5" s="198"/>
      <c r="AA5" s="200"/>
      <c r="AB5" s="201"/>
      <c r="AC5" s="191" t="s">
        <v>7</v>
      </c>
      <c r="AD5" s="192"/>
      <c r="AE5" s="192"/>
      <c r="AF5" s="193"/>
      <c r="AG5" s="193"/>
      <c r="AH5" s="193"/>
      <c r="AI5" s="193"/>
      <c r="AJ5" s="193"/>
      <c r="AK5" s="193"/>
      <c r="AL5" s="193"/>
      <c r="AM5" s="193"/>
      <c r="AN5" s="193"/>
      <c r="AO5" s="196" t="s">
        <v>8</v>
      </c>
      <c r="AP5" s="197"/>
      <c r="AQ5" s="197"/>
      <c r="AR5" s="198"/>
      <c r="AS5" s="198"/>
      <c r="AT5" s="198"/>
      <c r="AU5" s="198"/>
      <c r="AV5" s="200"/>
      <c r="AW5" s="201"/>
      <c r="AX5" s="196" t="s">
        <v>9</v>
      </c>
      <c r="AY5" s="197"/>
      <c r="AZ5" s="197"/>
      <c r="BA5" s="198"/>
      <c r="BB5" s="198"/>
      <c r="BC5" s="198"/>
      <c r="BD5" s="198"/>
      <c r="BE5" s="194"/>
      <c r="BF5" s="195"/>
      <c r="BG5" s="196" t="s">
        <v>10</v>
      </c>
      <c r="BH5" s="197"/>
      <c r="BI5" s="197"/>
      <c r="BJ5" s="198"/>
      <c r="BK5" s="198"/>
      <c r="BL5" s="198"/>
      <c r="BM5" s="198"/>
      <c r="BN5" s="194"/>
      <c r="BO5" s="195"/>
      <c r="BP5" s="191" t="s">
        <v>11</v>
      </c>
      <c r="BQ5" s="192"/>
      <c r="BR5" s="192"/>
      <c r="BS5" s="193"/>
      <c r="BT5" s="193"/>
      <c r="BU5" s="193"/>
      <c r="BV5" s="193"/>
      <c r="BW5" s="193"/>
      <c r="BX5" s="193"/>
      <c r="BY5" s="194"/>
      <c r="BZ5" s="194"/>
      <c r="CA5" s="194"/>
      <c r="CB5" s="191" t="s">
        <v>12</v>
      </c>
      <c r="CC5" s="192"/>
      <c r="CD5" s="192"/>
      <c r="CE5" s="193"/>
      <c r="CF5" s="193"/>
      <c r="CG5" s="193"/>
      <c r="CH5" s="193"/>
      <c r="CI5" s="193"/>
      <c r="CJ5" s="193"/>
      <c r="CK5" s="194"/>
      <c r="CL5" s="194"/>
      <c r="CM5" s="194"/>
      <c r="CN5" s="196" t="s">
        <v>13</v>
      </c>
      <c r="CO5" s="197"/>
      <c r="CP5" s="197"/>
      <c r="CQ5" s="198"/>
      <c r="CR5" s="198"/>
      <c r="CS5" s="198"/>
      <c r="CT5" s="198"/>
      <c r="CU5" s="194"/>
      <c r="CV5" s="195"/>
      <c r="CW5" s="196" t="s">
        <v>14</v>
      </c>
      <c r="CX5" s="197"/>
      <c r="CY5" s="197"/>
      <c r="CZ5" s="198"/>
      <c r="DA5" s="198"/>
      <c r="DB5" s="198"/>
      <c r="DC5" s="198"/>
      <c r="DD5" s="194"/>
      <c r="DE5" s="195"/>
      <c r="DF5" s="196" t="s">
        <v>15</v>
      </c>
      <c r="DG5" s="197"/>
      <c r="DH5" s="197"/>
      <c r="DI5" s="198"/>
      <c r="DJ5" s="198"/>
      <c r="DK5" s="198"/>
      <c r="DL5" s="198"/>
      <c r="DM5" s="194"/>
      <c r="DN5" s="195"/>
      <c r="DO5" s="191" t="s">
        <v>16</v>
      </c>
      <c r="DP5" s="192"/>
      <c r="DQ5" s="192"/>
      <c r="DR5" s="193"/>
      <c r="DS5" s="193"/>
      <c r="DT5" s="193"/>
      <c r="DU5" s="193"/>
      <c r="DV5" s="193"/>
      <c r="DW5" s="193"/>
      <c r="DX5" s="194"/>
      <c r="DY5" s="194"/>
      <c r="DZ5" s="194"/>
      <c r="EA5" s="191" t="s">
        <v>17</v>
      </c>
      <c r="EB5" s="192"/>
      <c r="EC5" s="192"/>
      <c r="ED5" s="193"/>
      <c r="EE5" s="193"/>
      <c r="EF5" s="193"/>
      <c r="EG5" s="193"/>
      <c r="EH5" s="193"/>
      <c r="EI5" s="193"/>
      <c r="EJ5" s="194"/>
      <c r="EK5" s="194"/>
      <c r="EL5" s="194"/>
      <c r="EM5" s="196" t="s">
        <v>18</v>
      </c>
      <c r="EN5" s="197"/>
      <c r="EO5" s="197"/>
      <c r="EP5" s="198"/>
      <c r="EQ5" s="198"/>
      <c r="ER5" s="198"/>
      <c r="ES5" s="198"/>
      <c r="ET5" s="194"/>
      <c r="EU5" s="195"/>
      <c r="EV5" s="196" t="s">
        <v>19</v>
      </c>
      <c r="EW5" s="197"/>
      <c r="EX5" s="197"/>
      <c r="EY5" s="198"/>
      <c r="EZ5" s="198"/>
      <c r="FA5" s="198"/>
      <c r="FB5" s="198"/>
      <c r="FC5" s="194"/>
      <c r="FD5" s="195"/>
      <c r="FE5" s="196" t="s">
        <v>20</v>
      </c>
      <c r="FF5" s="197"/>
      <c r="FG5" s="197"/>
      <c r="FH5" s="198"/>
      <c r="FI5" s="198"/>
      <c r="FJ5" s="198"/>
      <c r="FK5" s="198"/>
      <c r="FL5" s="194"/>
      <c r="FM5" s="195"/>
      <c r="FN5" s="191" t="s">
        <v>21</v>
      </c>
      <c r="FO5" s="192"/>
      <c r="FP5" s="192"/>
      <c r="FQ5" s="193"/>
      <c r="FR5" s="193"/>
      <c r="FS5" s="193"/>
      <c r="FT5" s="193"/>
      <c r="FU5" s="193"/>
      <c r="FV5" s="193"/>
      <c r="FW5" s="194"/>
      <c r="FX5" s="194"/>
      <c r="FY5" s="194"/>
      <c r="FZ5" s="191" t="s">
        <v>22</v>
      </c>
      <c r="GA5" s="192"/>
      <c r="GB5" s="192"/>
      <c r="GC5" s="193"/>
      <c r="GD5" s="193"/>
      <c r="GE5" s="193"/>
      <c r="GF5" s="193"/>
      <c r="GG5" s="193"/>
      <c r="GH5" s="193"/>
      <c r="GI5" s="194"/>
      <c r="GJ5" s="194"/>
      <c r="GK5" s="195"/>
      <c r="GL5" s="4"/>
    </row>
    <row r="6" spans="1:195" ht="20.25" customHeight="1" x14ac:dyDescent="0.2">
      <c r="A6" s="199"/>
      <c r="B6" s="188" t="s">
        <v>23</v>
      </c>
      <c r="C6" s="189"/>
      <c r="D6" s="190"/>
      <c r="E6" s="188" t="s">
        <v>24</v>
      </c>
      <c r="F6" s="189"/>
      <c r="G6" s="190"/>
      <c r="H6" s="188" t="s">
        <v>25</v>
      </c>
      <c r="I6" s="189"/>
      <c r="J6" s="190"/>
      <c r="K6" s="188" t="s">
        <v>23</v>
      </c>
      <c r="L6" s="189"/>
      <c r="M6" s="190"/>
      <c r="N6" s="188" t="s">
        <v>24</v>
      </c>
      <c r="O6" s="189"/>
      <c r="P6" s="190"/>
      <c r="Q6" s="188" t="s">
        <v>25</v>
      </c>
      <c r="R6" s="189"/>
      <c r="S6" s="190"/>
      <c r="T6" s="188" t="s">
        <v>23</v>
      </c>
      <c r="U6" s="189"/>
      <c r="V6" s="190"/>
      <c r="W6" s="188" t="s">
        <v>24</v>
      </c>
      <c r="X6" s="189"/>
      <c r="Y6" s="190"/>
      <c r="Z6" s="188" t="s">
        <v>25</v>
      </c>
      <c r="AA6" s="189"/>
      <c r="AB6" s="190"/>
      <c r="AC6" s="182" t="s">
        <v>23</v>
      </c>
      <c r="AD6" s="183"/>
      <c r="AE6" s="184"/>
      <c r="AF6" s="185" t="s">
        <v>24</v>
      </c>
      <c r="AG6" s="186"/>
      <c r="AH6" s="187"/>
      <c r="AI6" s="185" t="s">
        <v>25</v>
      </c>
      <c r="AJ6" s="186"/>
      <c r="AK6" s="187"/>
      <c r="AL6" s="182" t="s">
        <v>26</v>
      </c>
      <c r="AM6" s="183"/>
      <c r="AN6" s="184"/>
      <c r="AO6" s="188" t="s">
        <v>23</v>
      </c>
      <c r="AP6" s="189"/>
      <c r="AQ6" s="190"/>
      <c r="AR6" s="188" t="s">
        <v>24</v>
      </c>
      <c r="AS6" s="189"/>
      <c r="AT6" s="190"/>
      <c r="AU6" s="188" t="s">
        <v>25</v>
      </c>
      <c r="AV6" s="189"/>
      <c r="AW6" s="190"/>
      <c r="AX6" s="188" t="s">
        <v>23</v>
      </c>
      <c r="AY6" s="189"/>
      <c r="AZ6" s="190"/>
      <c r="BA6" s="188" t="s">
        <v>24</v>
      </c>
      <c r="BB6" s="189"/>
      <c r="BC6" s="190"/>
      <c r="BD6" s="188" t="s">
        <v>25</v>
      </c>
      <c r="BE6" s="189"/>
      <c r="BF6" s="190"/>
      <c r="BG6" s="188" t="s">
        <v>23</v>
      </c>
      <c r="BH6" s="189"/>
      <c r="BI6" s="190"/>
      <c r="BJ6" s="188" t="s">
        <v>24</v>
      </c>
      <c r="BK6" s="189"/>
      <c r="BL6" s="190"/>
      <c r="BM6" s="188" t="s">
        <v>25</v>
      </c>
      <c r="BN6" s="189"/>
      <c r="BO6" s="190"/>
      <c r="BP6" s="182" t="s">
        <v>23</v>
      </c>
      <c r="BQ6" s="183"/>
      <c r="BR6" s="184"/>
      <c r="BS6" s="185" t="s">
        <v>24</v>
      </c>
      <c r="BT6" s="186"/>
      <c r="BU6" s="187"/>
      <c r="BV6" s="185" t="s">
        <v>25</v>
      </c>
      <c r="BW6" s="186"/>
      <c r="BX6" s="187"/>
      <c r="BY6" s="182" t="s">
        <v>26</v>
      </c>
      <c r="BZ6" s="183"/>
      <c r="CA6" s="184"/>
      <c r="CB6" s="182" t="s">
        <v>23</v>
      </c>
      <c r="CC6" s="183"/>
      <c r="CD6" s="184"/>
      <c r="CE6" s="185" t="s">
        <v>24</v>
      </c>
      <c r="CF6" s="186"/>
      <c r="CG6" s="187"/>
      <c r="CH6" s="185" t="s">
        <v>25</v>
      </c>
      <c r="CI6" s="186"/>
      <c r="CJ6" s="187"/>
      <c r="CK6" s="182" t="s">
        <v>26</v>
      </c>
      <c r="CL6" s="183"/>
      <c r="CM6" s="184"/>
      <c r="CN6" s="188" t="s">
        <v>23</v>
      </c>
      <c r="CO6" s="189"/>
      <c r="CP6" s="190"/>
      <c r="CQ6" s="188" t="s">
        <v>24</v>
      </c>
      <c r="CR6" s="189"/>
      <c r="CS6" s="190"/>
      <c r="CT6" s="188" t="s">
        <v>25</v>
      </c>
      <c r="CU6" s="189"/>
      <c r="CV6" s="190"/>
      <c r="CW6" s="188" t="s">
        <v>23</v>
      </c>
      <c r="CX6" s="189"/>
      <c r="CY6" s="190"/>
      <c r="CZ6" s="188" t="s">
        <v>24</v>
      </c>
      <c r="DA6" s="189"/>
      <c r="DB6" s="190"/>
      <c r="DC6" s="188" t="s">
        <v>25</v>
      </c>
      <c r="DD6" s="189"/>
      <c r="DE6" s="190"/>
      <c r="DF6" s="188" t="s">
        <v>23</v>
      </c>
      <c r="DG6" s="189"/>
      <c r="DH6" s="190"/>
      <c r="DI6" s="188" t="s">
        <v>24</v>
      </c>
      <c r="DJ6" s="189"/>
      <c r="DK6" s="190"/>
      <c r="DL6" s="188" t="s">
        <v>25</v>
      </c>
      <c r="DM6" s="189"/>
      <c r="DN6" s="190"/>
      <c r="DO6" s="182" t="s">
        <v>23</v>
      </c>
      <c r="DP6" s="183"/>
      <c r="DQ6" s="184"/>
      <c r="DR6" s="185" t="s">
        <v>24</v>
      </c>
      <c r="DS6" s="186"/>
      <c r="DT6" s="187"/>
      <c r="DU6" s="185" t="s">
        <v>25</v>
      </c>
      <c r="DV6" s="186"/>
      <c r="DW6" s="187"/>
      <c r="DX6" s="182" t="s">
        <v>26</v>
      </c>
      <c r="DY6" s="183"/>
      <c r="DZ6" s="184"/>
      <c r="EA6" s="182" t="s">
        <v>23</v>
      </c>
      <c r="EB6" s="183"/>
      <c r="EC6" s="184"/>
      <c r="ED6" s="185" t="s">
        <v>24</v>
      </c>
      <c r="EE6" s="186"/>
      <c r="EF6" s="187"/>
      <c r="EG6" s="185" t="s">
        <v>25</v>
      </c>
      <c r="EH6" s="186"/>
      <c r="EI6" s="187"/>
      <c r="EJ6" s="182" t="s">
        <v>26</v>
      </c>
      <c r="EK6" s="183"/>
      <c r="EL6" s="184"/>
      <c r="EM6" s="188" t="s">
        <v>23</v>
      </c>
      <c r="EN6" s="189"/>
      <c r="EO6" s="190"/>
      <c r="EP6" s="188" t="s">
        <v>24</v>
      </c>
      <c r="EQ6" s="189"/>
      <c r="ER6" s="190"/>
      <c r="ES6" s="188" t="s">
        <v>25</v>
      </c>
      <c r="ET6" s="189"/>
      <c r="EU6" s="190"/>
      <c r="EV6" s="188" t="s">
        <v>23</v>
      </c>
      <c r="EW6" s="189"/>
      <c r="EX6" s="190"/>
      <c r="EY6" s="188" t="s">
        <v>24</v>
      </c>
      <c r="EZ6" s="189"/>
      <c r="FA6" s="190"/>
      <c r="FB6" s="188" t="s">
        <v>25</v>
      </c>
      <c r="FC6" s="189"/>
      <c r="FD6" s="190"/>
      <c r="FE6" s="188" t="s">
        <v>23</v>
      </c>
      <c r="FF6" s="189"/>
      <c r="FG6" s="190"/>
      <c r="FH6" s="188" t="s">
        <v>24</v>
      </c>
      <c r="FI6" s="189"/>
      <c r="FJ6" s="190"/>
      <c r="FK6" s="188" t="s">
        <v>25</v>
      </c>
      <c r="FL6" s="189"/>
      <c r="FM6" s="190"/>
      <c r="FN6" s="182" t="s">
        <v>23</v>
      </c>
      <c r="FO6" s="183"/>
      <c r="FP6" s="184"/>
      <c r="FQ6" s="185" t="s">
        <v>24</v>
      </c>
      <c r="FR6" s="186"/>
      <c r="FS6" s="187"/>
      <c r="FT6" s="185" t="s">
        <v>25</v>
      </c>
      <c r="FU6" s="186"/>
      <c r="FV6" s="187"/>
      <c r="FW6" s="182" t="s">
        <v>26</v>
      </c>
      <c r="FX6" s="183"/>
      <c r="FY6" s="184"/>
      <c r="FZ6" s="182" t="s">
        <v>23</v>
      </c>
      <c r="GA6" s="183"/>
      <c r="GB6" s="184"/>
      <c r="GC6" s="185" t="s">
        <v>24</v>
      </c>
      <c r="GD6" s="186"/>
      <c r="GE6" s="187"/>
      <c r="GF6" s="185" t="s">
        <v>25</v>
      </c>
      <c r="GG6" s="186"/>
      <c r="GH6" s="187"/>
      <c r="GI6" s="182" t="s">
        <v>26</v>
      </c>
      <c r="GJ6" s="183"/>
      <c r="GK6" s="184"/>
      <c r="GL6" s="4"/>
    </row>
    <row r="7" spans="1:195" ht="25.5" customHeight="1" x14ac:dyDescent="0.2">
      <c r="A7" s="199"/>
      <c r="B7" s="10" t="s">
        <v>27</v>
      </c>
      <c r="C7" s="10" t="s">
        <v>28</v>
      </c>
      <c r="D7" s="10" t="s">
        <v>29</v>
      </c>
      <c r="E7" s="10" t="s">
        <v>27</v>
      </c>
      <c r="F7" s="10" t="s">
        <v>28</v>
      </c>
      <c r="G7" s="10" t="s">
        <v>29</v>
      </c>
      <c r="H7" s="10" t="s">
        <v>27</v>
      </c>
      <c r="I7" s="10" t="s">
        <v>28</v>
      </c>
      <c r="J7" s="10" t="s">
        <v>29</v>
      </c>
      <c r="K7" s="10" t="s">
        <v>27</v>
      </c>
      <c r="L7" s="10" t="s">
        <v>28</v>
      </c>
      <c r="M7" s="10" t="s">
        <v>29</v>
      </c>
      <c r="N7" s="10" t="s">
        <v>27</v>
      </c>
      <c r="O7" s="10" t="s">
        <v>28</v>
      </c>
      <c r="P7" s="10" t="s">
        <v>29</v>
      </c>
      <c r="Q7" s="10" t="s">
        <v>27</v>
      </c>
      <c r="R7" s="10" t="s">
        <v>28</v>
      </c>
      <c r="S7" s="10" t="s">
        <v>29</v>
      </c>
      <c r="T7" s="10" t="s">
        <v>27</v>
      </c>
      <c r="U7" s="10" t="s">
        <v>28</v>
      </c>
      <c r="V7" s="10" t="s">
        <v>29</v>
      </c>
      <c r="W7" s="10" t="s">
        <v>27</v>
      </c>
      <c r="X7" s="10" t="s">
        <v>28</v>
      </c>
      <c r="Y7" s="10" t="s">
        <v>29</v>
      </c>
      <c r="Z7" s="10" t="s">
        <v>27</v>
      </c>
      <c r="AA7" s="10" t="s">
        <v>28</v>
      </c>
      <c r="AB7" s="10" t="s">
        <v>29</v>
      </c>
      <c r="AC7" s="11" t="s">
        <v>27</v>
      </c>
      <c r="AD7" s="11" t="s">
        <v>28</v>
      </c>
      <c r="AE7" s="11" t="s">
        <v>29</v>
      </c>
      <c r="AF7" s="11" t="s">
        <v>27</v>
      </c>
      <c r="AG7" s="11" t="s">
        <v>28</v>
      </c>
      <c r="AH7" s="11" t="s">
        <v>29</v>
      </c>
      <c r="AI7" s="11" t="s">
        <v>27</v>
      </c>
      <c r="AJ7" s="11" t="s">
        <v>28</v>
      </c>
      <c r="AK7" s="11" t="s">
        <v>29</v>
      </c>
      <c r="AL7" s="11" t="s">
        <v>27</v>
      </c>
      <c r="AM7" s="11" t="s">
        <v>28</v>
      </c>
      <c r="AN7" s="11" t="s">
        <v>29</v>
      </c>
      <c r="AO7" s="10" t="s">
        <v>27</v>
      </c>
      <c r="AP7" s="10" t="s">
        <v>28</v>
      </c>
      <c r="AQ7" s="10" t="s">
        <v>29</v>
      </c>
      <c r="AR7" s="10" t="s">
        <v>27</v>
      </c>
      <c r="AS7" s="10" t="s">
        <v>28</v>
      </c>
      <c r="AT7" s="10" t="s">
        <v>29</v>
      </c>
      <c r="AU7" s="10" t="s">
        <v>27</v>
      </c>
      <c r="AV7" s="10" t="s">
        <v>28</v>
      </c>
      <c r="AW7" s="10" t="s">
        <v>29</v>
      </c>
      <c r="AX7" s="10" t="s">
        <v>27</v>
      </c>
      <c r="AY7" s="10" t="s">
        <v>28</v>
      </c>
      <c r="AZ7" s="10" t="s">
        <v>29</v>
      </c>
      <c r="BA7" s="10" t="s">
        <v>27</v>
      </c>
      <c r="BB7" s="10" t="s">
        <v>28</v>
      </c>
      <c r="BC7" s="10" t="s">
        <v>29</v>
      </c>
      <c r="BD7" s="10" t="s">
        <v>27</v>
      </c>
      <c r="BE7" s="10" t="s">
        <v>28</v>
      </c>
      <c r="BF7" s="10" t="s">
        <v>29</v>
      </c>
      <c r="BG7" s="10" t="s">
        <v>27</v>
      </c>
      <c r="BH7" s="10" t="s">
        <v>28</v>
      </c>
      <c r="BI7" s="10" t="s">
        <v>29</v>
      </c>
      <c r="BJ7" s="10" t="s">
        <v>27</v>
      </c>
      <c r="BK7" s="10" t="s">
        <v>28</v>
      </c>
      <c r="BL7" s="10" t="s">
        <v>29</v>
      </c>
      <c r="BM7" s="10" t="s">
        <v>27</v>
      </c>
      <c r="BN7" s="10" t="s">
        <v>28</v>
      </c>
      <c r="BO7" s="10" t="s">
        <v>29</v>
      </c>
      <c r="BP7" s="11" t="s">
        <v>27</v>
      </c>
      <c r="BQ7" s="11" t="s">
        <v>28</v>
      </c>
      <c r="BR7" s="11" t="s">
        <v>29</v>
      </c>
      <c r="BS7" s="11" t="s">
        <v>27</v>
      </c>
      <c r="BT7" s="11" t="s">
        <v>28</v>
      </c>
      <c r="BU7" s="11" t="s">
        <v>29</v>
      </c>
      <c r="BV7" s="11" t="s">
        <v>27</v>
      </c>
      <c r="BW7" s="11" t="s">
        <v>28</v>
      </c>
      <c r="BX7" s="11" t="s">
        <v>29</v>
      </c>
      <c r="BY7" s="11" t="s">
        <v>27</v>
      </c>
      <c r="BZ7" s="11" t="s">
        <v>28</v>
      </c>
      <c r="CA7" s="11" t="s">
        <v>29</v>
      </c>
      <c r="CB7" s="11" t="s">
        <v>27</v>
      </c>
      <c r="CC7" s="11" t="s">
        <v>28</v>
      </c>
      <c r="CD7" s="11" t="s">
        <v>29</v>
      </c>
      <c r="CE7" s="11" t="s">
        <v>27</v>
      </c>
      <c r="CF7" s="11" t="s">
        <v>28</v>
      </c>
      <c r="CG7" s="11" t="s">
        <v>29</v>
      </c>
      <c r="CH7" s="11" t="s">
        <v>27</v>
      </c>
      <c r="CI7" s="11" t="s">
        <v>28</v>
      </c>
      <c r="CJ7" s="11" t="s">
        <v>29</v>
      </c>
      <c r="CK7" s="11" t="s">
        <v>27</v>
      </c>
      <c r="CL7" s="11" t="s">
        <v>28</v>
      </c>
      <c r="CM7" s="11" t="s">
        <v>29</v>
      </c>
      <c r="CN7" s="10" t="s">
        <v>27</v>
      </c>
      <c r="CO7" s="10" t="s">
        <v>28</v>
      </c>
      <c r="CP7" s="10" t="s">
        <v>29</v>
      </c>
      <c r="CQ7" s="10" t="s">
        <v>27</v>
      </c>
      <c r="CR7" s="10" t="s">
        <v>28</v>
      </c>
      <c r="CS7" s="10" t="s">
        <v>29</v>
      </c>
      <c r="CT7" s="10" t="s">
        <v>27</v>
      </c>
      <c r="CU7" s="10" t="s">
        <v>28</v>
      </c>
      <c r="CV7" s="10" t="s">
        <v>29</v>
      </c>
      <c r="CW7" s="10" t="s">
        <v>27</v>
      </c>
      <c r="CX7" s="10" t="s">
        <v>28</v>
      </c>
      <c r="CY7" s="10" t="s">
        <v>29</v>
      </c>
      <c r="CZ7" s="10" t="s">
        <v>27</v>
      </c>
      <c r="DA7" s="10" t="s">
        <v>28</v>
      </c>
      <c r="DB7" s="10" t="s">
        <v>29</v>
      </c>
      <c r="DC7" s="10" t="s">
        <v>27</v>
      </c>
      <c r="DD7" s="10" t="s">
        <v>28</v>
      </c>
      <c r="DE7" s="10" t="s">
        <v>29</v>
      </c>
      <c r="DF7" s="10" t="s">
        <v>27</v>
      </c>
      <c r="DG7" s="10" t="s">
        <v>28</v>
      </c>
      <c r="DH7" s="10" t="s">
        <v>29</v>
      </c>
      <c r="DI7" s="10" t="s">
        <v>27</v>
      </c>
      <c r="DJ7" s="10" t="s">
        <v>28</v>
      </c>
      <c r="DK7" s="10" t="s">
        <v>29</v>
      </c>
      <c r="DL7" s="10" t="s">
        <v>27</v>
      </c>
      <c r="DM7" s="10" t="s">
        <v>28</v>
      </c>
      <c r="DN7" s="10" t="s">
        <v>29</v>
      </c>
      <c r="DO7" s="11" t="s">
        <v>27</v>
      </c>
      <c r="DP7" s="11" t="s">
        <v>28</v>
      </c>
      <c r="DQ7" s="11" t="s">
        <v>29</v>
      </c>
      <c r="DR7" s="11" t="s">
        <v>27</v>
      </c>
      <c r="DS7" s="11" t="s">
        <v>28</v>
      </c>
      <c r="DT7" s="11" t="s">
        <v>29</v>
      </c>
      <c r="DU7" s="11" t="s">
        <v>27</v>
      </c>
      <c r="DV7" s="11" t="s">
        <v>28</v>
      </c>
      <c r="DW7" s="11" t="s">
        <v>29</v>
      </c>
      <c r="DX7" s="11" t="s">
        <v>27</v>
      </c>
      <c r="DY7" s="11" t="s">
        <v>28</v>
      </c>
      <c r="DZ7" s="11" t="s">
        <v>29</v>
      </c>
      <c r="EA7" s="11" t="s">
        <v>27</v>
      </c>
      <c r="EB7" s="11" t="s">
        <v>28</v>
      </c>
      <c r="EC7" s="11" t="s">
        <v>29</v>
      </c>
      <c r="ED7" s="11" t="s">
        <v>27</v>
      </c>
      <c r="EE7" s="11" t="s">
        <v>28</v>
      </c>
      <c r="EF7" s="11" t="s">
        <v>29</v>
      </c>
      <c r="EG7" s="11" t="s">
        <v>27</v>
      </c>
      <c r="EH7" s="11" t="s">
        <v>28</v>
      </c>
      <c r="EI7" s="11" t="s">
        <v>29</v>
      </c>
      <c r="EJ7" s="11" t="s">
        <v>27</v>
      </c>
      <c r="EK7" s="11" t="s">
        <v>28</v>
      </c>
      <c r="EL7" s="11" t="s">
        <v>29</v>
      </c>
      <c r="EM7" s="10" t="s">
        <v>27</v>
      </c>
      <c r="EN7" s="10" t="s">
        <v>28</v>
      </c>
      <c r="EO7" s="10" t="s">
        <v>29</v>
      </c>
      <c r="EP7" s="10" t="s">
        <v>27</v>
      </c>
      <c r="EQ7" s="10" t="s">
        <v>28</v>
      </c>
      <c r="ER7" s="10" t="s">
        <v>29</v>
      </c>
      <c r="ES7" s="10" t="s">
        <v>27</v>
      </c>
      <c r="ET7" s="10" t="s">
        <v>28</v>
      </c>
      <c r="EU7" s="10" t="s">
        <v>29</v>
      </c>
      <c r="EV7" s="10" t="s">
        <v>27</v>
      </c>
      <c r="EW7" s="10" t="s">
        <v>28</v>
      </c>
      <c r="EX7" s="10" t="s">
        <v>29</v>
      </c>
      <c r="EY7" s="10" t="s">
        <v>27</v>
      </c>
      <c r="EZ7" s="10" t="s">
        <v>28</v>
      </c>
      <c r="FA7" s="10" t="s">
        <v>29</v>
      </c>
      <c r="FB7" s="10" t="s">
        <v>27</v>
      </c>
      <c r="FC7" s="10" t="s">
        <v>28</v>
      </c>
      <c r="FD7" s="10" t="s">
        <v>29</v>
      </c>
      <c r="FE7" s="10" t="s">
        <v>27</v>
      </c>
      <c r="FF7" s="10" t="s">
        <v>28</v>
      </c>
      <c r="FG7" s="10" t="s">
        <v>29</v>
      </c>
      <c r="FH7" s="10" t="s">
        <v>27</v>
      </c>
      <c r="FI7" s="10" t="s">
        <v>28</v>
      </c>
      <c r="FJ7" s="10" t="s">
        <v>29</v>
      </c>
      <c r="FK7" s="10" t="s">
        <v>27</v>
      </c>
      <c r="FL7" s="10" t="s">
        <v>28</v>
      </c>
      <c r="FM7" s="10" t="s">
        <v>29</v>
      </c>
      <c r="FN7" s="11" t="s">
        <v>27</v>
      </c>
      <c r="FO7" s="11" t="s">
        <v>28</v>
      </c>
      <c r="FP7" s="11" t="s">
        <v>29</v>
      </c>
      <c r="FQ7" s="11" t="s">
        <v>27</v>
      </c>
      <c r="FR7" s="11" t="s">
        <v>28</v>
      </c>
      <c r="FS7" s="11" t="s">
        <v>29</v>
      </c>
      <c r="FT7" s="11" t="s">
        <v>27</v>
      </c>
      <c r="FU7" s="11" t="s">
        <v>28</v>
      </c>
      <c r="FV7" s="11" t="s">
        <v>29</v>
      </c>
      <c r="FW7" s="11" t="s">
        <v>27</v>
      </c>
      <c r="FX7" s="11" t="s">
        <v>28</v>
      </c>
      <c r="FY7" s="11" t="s">
        <v>29</v>
      </c>
      <c r="FZ7" s="11" t="s">
        <v>27</v>
      </c>
      <c r="GA7" s="11" t="s">
        <v>28</v>
      </c>
      <c r="GB7" s="11" t="s">
        <v>29</v>
      </c>
      <c r="GC7" s="11" t="s">
        <v>27</v>
      </c>
      <c r="GD7" s="11" t="s">
        <v>28</v>
      </c>
      <c r="GE7" s="11" t="s">
        <v>29</v>
      </c>
      <c r="GF7" s="11" t="s">
        <v>27</v>
      </c>
      <c r="GG7" s="11" t="s">
        <v>28</v>
      </c>
      <c r="GH7" s="11" t="s">
        <v>29</v>
      </c>
      <c r="GI7" s="11" t="s">
        <v>27</v>
      </c>
      <c r="GJ7" s="11" t="s">
        <v>28</v>
      </c>
      <c r="GK7" s="11" t="s">
        <v>29</v>
      </c>
      <c r="GL7" s="4"/>
    </row>
    <row r="8" spans="1:195" ht="18.75" x14ac:dyDescent="0.3">
      <c r="A8" s="12" t="s">
        <v>30</v>
      </c>
      <c r="B8" s="13">
        <f>SUM(C8:D8)</f>
        <v>498.64265</v>
      </c>
      <c r="C8" s="13">
        <f>SUM(GA8/12)</f>
        <v>498.49516666666665</v>
      </c>
      <c r="D8" s="13">
        <f>SUM(GB8/12)</f>
        <v>0.14748333333333333</v>
      </c>
      <c r="E8" s="13">
        <f>SUM(F8:G8)</f>
        <v>401.37600000000003</v>
      </c>
      <c r="F8" s="14">
        <f>SUM('[20]ПОЛНАЯ СЕБЕСТОИМОСТЬ ВОДА 2022'!F8)</f>
        <v>401.29300000000001</v>
      </c>
      <c r="G8" s="14">
        <f>SUM('[20]ПОЛНАЯ СЕБЕСТОИМОСТЬ ВОДА 2022'!G8)</f>
        <v>8.3000000000000004E-2</v>
      </c>
      <c r="H8" s="13">
        <f>SUM(I8:J8)</f>
        <v>489.70100000000002</v>
      </c>
      <c r="I8" s="15">
        <v>489.65100000000001</v>
      </c>
      <c r="J8" s="15">
        <v>0.05</v>
      </c>
      <c r="K8" s="13">
        <f>SUM(L8:M8)</f>
        <v>498.64265</v>
      </c>
      <c r="L8" s="13">
        <f>SUM(GA8/12)</f>
        <v>498.49516666666665</v>
      </c>
      <c r="M8" s="13">
        <f>SUM(GB8/12)</f>
        <v>0.14748333333333333</v>
      </c>
      <c r="N8" s="13">
        <f>SUM(O8:P8)</f>
        <v>361.50599999999997</v>
      </c>
      <c r="O8" s="14">
        <f>SUM('[20]ПОЛНАЯ СЕБЕСТОИМОСТЬ ВОДА 2022'!I8)</f>
        <v>361.43299999999999</v>
      </c>
      <c r="P8" s="14">
        <f>SUM('[20]ПОЛНАЯ СЕБЕСТОИМОСТЬ ВОДА 2022'!J8)</f>
        <v>7.2999999999999995E-2</v>
      </c>
      <c r="Q8" s="13">
        <f>SUM(R8:S8)</f>
        <v>477.80900000000003</v>
      </c>
      <c r="R8" s="15">
        <v>477.79300000000001</v>
      </c>
      <c r="S8" s="15">
        <v>1.6E-2</v>
      </c>
      <c r="T8" s="13">
        <f>SUM(U8:V8)</f>
        <v>498.64265</v>
      </c>
      <c r="U8" s="13">
        <f>SUM(GA8/12)</f>
        <v>498.49516666666665</v>
      </c>
      <c r="V8" s="13">
        <f>SUM(GB8/12)</f>
        <v>0.14748333333333333</v>
      </c>
      <c r="W8" s="13">
        <f>SUM(X8:Y8)</f>
        <v>399.666</v>
      </c>
      <c r="X8" s="14">
        <f>SUM('[20]ПОЛНАЯ СЕБЕСТОИМОСТЬ ВОДА 2022'!L8)</f>
        <v>399.56599999999997</v>
      </c>
      <c r="Y8" s="14">
        <f>SUM('[20]ПОЛНАЯ СЕБЕСТОИМОСТЬ ВОДА 2022'!M8)</f>
        <v>0.1</v>
      </c>
      <c r="Z8" s="13">
        <f>SUM(AA8:AB8)</f>
        <v>488.92399999999998</v>
      </c>
      <c r="AA8" s="15">
        <v>488.90199999999999</v>
      </c>
      <c r="AB8" s="15">
        <v>2.1999999999999999E-2</v>
      </c>
      <c r="AC8" s="16">
        <f>SUM(AD8:AE8)</f>
        <v>1495.92795</v>
      </c>
      <c r="AD8" s="16">
        <f>SUM(C8+L8+U8)</f>
        <v>1495.4855</v>
      </c>
      <c r="AE8" s="16">
        <f>SUM(D8+M8+V8)</f>
        <v>0.44245000000000001</v>
      </c>
      <c r="AF8" s="16">
        <f>SUM(AG8:AH8)</f>
        <v>1162.548</v>
      </c>
      <c r="AG8" s="16">
        <f>SUM(F8+O8+X8)</f>
        <v>1162.2919999999999</v>
      </c>
      <c r="AH8" s="16">
        <f>SUM(G8+P8+Y8)</f>
        <v>0.25600000000000001</v>
      </c>
      <c r="AI8" s="17">
        <f t="shared" ref="AI8:AK9" si="0">SUM(H8+Q8+Z8)</f>
        <v>1456.434</v>
      </c>
      <c r="AJ8" s="17">
        <f t="shared" si="0"/>
        <v>1456.346</v>
      </c>
      <c r="AK8" s="17">
        <f t="shared" si="0"/>
        <v>8.7999999999999995E-2</v>
      </c>
      <c r="AL8" s="16">
        <f>SUM(AM8:AN8)</f>
        <v>-333.37995000000006</v>
      </c>
      <c r="AM8" s="16">
        <f>SUM(AG8-AD8)</f>
        <v>-333.19350000000009</v>
      </c>
      <c r="AN8" s="16">
        <f>SUM(AH8-AE8)</f>
        <v>-0.18645</v>
      </c>
      <c r="AO8" s="13">
        <f>SUM(AP8:AQ8)</f>
        <v>498.64265</v>
      </c>
      <c r="AP8" s="13">
        <f>SUM(GA8/12)</f>
        <v>498.49516666666665</v>
      </c>
      <c r="AQ8" s="13">
        <f>SUM(GB8/12)</f>
        <v>0.14748333333333333</v>
      </c>
      <c r="AR8" s="13">
        <f>SUM(AS8:AT8)</f>
        <v>437.90899999999999</v>
      </c>
      <c r="AS8" s="14">
        <f>SUM('[20]ПОЛНАЯ СЕБЕСТОИМОСТЬ ВОДА 2022'!U8)</f>
        <v>437.40899999999999</v>
      </c>
      <c r="AT8" s="14">
        <f>SUM('[20]ПОЛНАЯ СЕБЕСТОИМОСТЬ ВОДА 2022'!V8)</f>
        <v>0.5</v>
      </c>
      <c r="AU8" s="13">
        <f>SUM(AV8:AW8)</f>
        <v>461.238</v>
      </c>
      <c r="AV8" s="15">
        <v>461.084</v>
      </c>
      <c r="AW8" s="15">
        <v>0.154</v>
      </c>
      <c r="AX8" s="13">
        <f>SUM(AY8:AZ8)</f>
        <v>498.64265</v>
      </c>
      <c r="AY8" s="13">
        <f>SUM(GA8/12)</f>
        <v>498.49516666666665</v>
      </c>
      <c r="AZ8" s="13">
        <f>SUM(GB8/12)</f>
        <v>0.14748333333333333</v>
      </c>
      <c r="BA8" s="13">
        <f>SUM(BB8:BC8)</f>
        <v>495.93400000000003</v>
      </c>
      <c r="BB8" s="14">
        <f>SUM('[20]ПОЛНАЯ СЕБЕСТОИМОСТЬ ВОДА 2022'!X8)</f>
        <v>495.899</v>
      </c>
      <c r="BC8" s="14">
        <f>SUM('[20]ПОЛНАЯ СЕБЕСТОИМОСТЬ ВОДА 2022'!Y8)</f>
        <v>3.5000000000000003E-2</v>
      </c>
      <c r="BD8" s="13">
        <f>SUM(BE8:BF8)</f>
        <v>535.15099999999995</v>
      </c>
      <c r="BE8" s="15">
        <v>535.08399999999995</v>
      </c>
      <c r="BF8" s="15">
        <v>6.7000000000000004E-2</v>
      </c>
      <c r="BG8" s="13">
        <f>SUM(BH8:BI8)</f>
        <v>498.64265</v>
      </c>
      <c r="BH8" s="13">
        <f>SUM(GA8/12)</f>
        <v>498.49516666666665</v>
      </c>
      <c r="BI8" s="13">
        <f>SUM(GB8/12)</f>
        <v>0.14748333333333333</v>
      </c>
      <c r="BJ8" s="13">
        <f>SUM(BK8:BL8)</f>
        <v>479.21</v>
      </c>
      <c r="BK8" s="14">
        <f>SUM('[20]ПОЛНАЯ СЕБЕСТОИМОСТЬ ВОДА 2022'!AA8)</f>
        <v>479.21</v>
      </c>
      <c r="BL8" s="14">
        <f>SUM('[20]ПОЛНАЯ СЕБЕСТОИМОСТЬ ВОДА 2022'!AB8)</f>
        <v>0</v>
      </c>
      <c r="BM8" s="13">
        <f>SUM(BN8:BO8)</f>
        <v>464.96000000000004</v>
      </c>
      <c r="BN8" s="15">
        <v>464.85500000000002</v>
      </c>
      <c r="BO8" s="15">
        <v>0.105</v>
      </c>
      <c r="BP8" s="16">
        <f>SUM(BQ8:BR8)</f>
        <v>1495.92795</v>
      </c>
      <c r="BQ8" s="16">
        <f>SUM(AP8+AY8+BH8)</f>
        <v>1495.4855</v>
      </c>
      <c r="BR8" s="16">
        <f>SUM(AQ8+AZ8+BI8)</f>
        <v>0.44245000000000001</v>
      </c>
      <c r="BS8" s="16">
        <f>SUM(BT8:BU8)</f>
        <v>1413.0530000000001</v>
      </c>
      <c r="BT8" s="16">
        <f>SUM(AS8+BB8+BK8)</f>
        <v>1412.518</v>
      </c>
      <c r="BU8" s="16">
        <f>SUM(AT8+BC8+BL8)</f>
        <v>0.53500000000000003</v>
      </c>
      <c r="BV8" s="17">
        <f t="shared" ref="BV8:BX9" si="1">SUM(AU8+BD8+BM8)</f>
        <v>1461.3489999999999</v>
      </c>
      <c r="BW8" s="16">
        <f t="shared" si="1"/>
        <v>1461.0229999999999</v>
      </c>
      <c r="BX8" s="16">
        <f t="shared" si="1"/>
        <v>0.32600000000000001</v>
      </c>
      <c r="BY8" s="16">
        <f>SUM(BZ8:CA8)</f>
        <v>-82.87494999999997</v>
      </c>
      <c r="BZ8" s="16">
        <f>SUM(BT8-BQ8)</f>
        <v>-82.967499999999973</v>
      </c>
      <c r="CA8" s="16">
        <f>SUM(BU8-BR8)</f>
        <v>9.2550000000000021E-2</v>
      </c>
      <c r="CB8" s="16">
        <f>SUM(CC8:CD8)</f>
        <v>2991.8559</v>
      </c>
      <c r="CC8" s="16">
        <f>SUM(AD8+BQ8)</f>
        <v>2990.971</v>
      </c>
      <c r="CD8" s="16">
        <f>SUM(AE8+BR8)</f>
        <v>0.88490000000000002</v>
      </c>
      <c r="CE8" s="16">
        <f>SUM(CF8:CG8)</f>
        <v>2575.6010000000001</v>
      </c>
      <c r="CF8" s="16">
        <f t="shared" ref="CF8:CJ9" si="2">SUM(AG8+BT8)</f>
        <v>2574.81</v>
      </c>
      <c r="CG8" s="16">
        <f t="shared" si="2"/>
        <v>0.79100000000000004</v>
      </c>
      <c r="CH8" s="17">
        <f t="shared" si="2"/>
        <v>2917.7829999999999</v>
      </c>
      <c r="CI8" s="17">
        <f t="shared" si="2"/>
        <v>2917.3689999999997</v>
      </c>
      <c r="CJ8" s="17">
        <f t="shared" si="2"/>
        <v>0.41400000000000003</v>
      </c>
      <c r="CK8" s="16">
        <f>SUM(CL8:CM8)</f>
        <v>-416.25490000000008</v>
      </c>
      <c r="CL8" s="18">
        <f t="shared" ref="CL8:CM23" si="3">SUM(CF8-CC8)</f>
        <v>-416.16100000000006</v>
      </c>
      <c r="CM8" s="18">
        <f t="shared" si="3"/>
        <v>-9.3899999999999983E-2</v>
      </c>
      <c r="CN8" s="13">
        <f>SUM(CO8:CP8)</f>
        <v>498.64265</v>
      </c>
      <c r="CO8" s="13">
        <f>SUM(GA8/12)</f>
        <v>498.49516666666665</v>
      </c>
      <c r="CP8" s="13">
        <f>SUM(GB8/12)</f>
        <v>0.14748333333333333</v>
      </c>
      <c r="CQ8" s="13">
        <f>SUM(CR8:CS8)</f>
        <v>394.03699999999998</v>
      </c>
      <c r="CR8" s="14">
        <f>SUM('[20]ПОЛНАЯ СЕБЕСТОИМОСТЬ ВОДА 2022'!AS8)</f>
        <v>394.03699999999998</v>
      </c>
      <c r="CS8" s="14">
        <f>SUM('[20]ПОЛНАЯ СЕБЕСТОИМОСТЬ ВОДА 2022'!AT8)</f>
        <v>0</v>
      </c>
      <c r="CT8" s="13">
        <f>SUM(CU8:CV8)</f>
        <v>441.589</v>
      </c>
      <c r="CU8" s="15">
        <v>441.505</v>
      </c>
      <c r="CV8" s="15">
        <v>8.4000000000000005E-2</v>
      </c>
      <c r="CW8" s="13">
        <f>SUM(CX8:CY8)</f>
        <v>498.64265</v>
      </c>
      <c r="CX8" s="13">
        <f>SUM(GA8/12)</f>
        <v>498.49516666666665</v>
      </c>
      <c r="CY8" s="13">
        <f>SUM(GB8/12)</f>
        <v>0.14748333333333333</v>
      </c>
      <c r="CZ8" s="13">
        <f>SUM(DA8:DB8)</f>
        <v>384.85599999999999</v>
      </c>
      <c r="DA8" s="14">
        <f>SUM('[20]ПОЛНАЯ СЕБЕСТОИМОСТЬ ВОДА 2022'!AV8)</f>
        <v>384.85599999999999</v>
      </c>
      <c r="DB8" s="14">
        <f>SUM('[20]ПОЛНАЯ СЕБЕСТОИМОСТЬ ВОДА 2022'!AW8)</f>
        <v>0</v>
      </c>
      <c r="DC8" s="13">
        <f>SUM(DD8:DE8)</f>
        <v>388.53999999999996</v>
      </c>
      <c r="DD8" s="15">
        <v>388.46499999999997</v>
      </c>
      <c r="DE8" s="15">
        <v>7.4999999999999997E-2</v>
      </c>
      <c r="DF8" s="13">
        <f>SUM(DG8:DH8)</f>
        <v>498.64265</v>
      </c>
      <c r="DG8" s="13">
        <f>SUM(GA8/12)</f>
        <v>498.49516666666665</v>
      </c>
      <c r="DH8" s="13">
        <f>SUM(GB8/12)</f>
        <v>0.14748333333333333</v>
      </c>
      <c r="DI8" s="13">
        <f>SUM(DJ8:DK8)</f>
        <v>359.19799999999998</v>
      </c>
      <c r="DJ8" s="14">
        <f>SUM('[20]ПОЛНАЯ СЕБЕСТОИМОСТЬ ВОДА 2022'!AY8)</f>
        <v>359.19799999999998</v>
      </c>
      <c r="DK8" s="14">
        <f>SUM('[20]ПОЛНАЯ СЕБЕСТОИМОСТЬ ВОДА 2022'!AZ8)</f>
        <v>0</v>
      </c>
      <c r="DL8" s="13">
        <f>SUM(DM8:DN8)</f>
        <v>410.49299999999999</v>
      </c>
      <c r="DM8" s="15">
        <v>410.46800000000002</v>
      </c>
      <c r="DN8" s="15">
        <v>2.5000000000000001E-2</v>
      </c>
      <c r="DO8" s="16">
        <f>SUM(DP8:DQ8)</f>
        <v>1495.92795</v>
      </c>
      <c r="DP8" s="16">
        <f>SUM(CO8+CX8+DG8)</f>
        <v>1495.4855</v>
      </c>
      <c r="DQ8" s="16">
        <f>SUM(CP8+CY8+DH8)</f>
        <v>0.44245000000000001</v>
      </c>
      <c r="DR8" s="16">
        <f>SUM(DS8:DT8)</f>
        <v>1138.0909999999999</v>
      </c>
      <c r="DS8" s="16">
        <f>SUM(CR8+DA8+DJ8)</f>
        <v>1138.0909999999999</v>
      </c>
      <c r="DT8" s="16">
        <f>SUM(CS8+DB8+DK8)</f>
        <v>0</v>
      </c>
      <c r="DU8" s="17">
        <f t="shared" ref="DU8:DW9" si="4">SUM(CT8+DC8+DL8)</f>
        <v>1240.6219999999998</v>
      </c>
      <c r="DV8" s="16">
        <f t="shared" si="4"/>
        <v>1240.4380000000001</v>
      </c>
      <c r="DW8" s="16">
        <f t="shared" si="4"/>
        <v>0.184</v>
      </c>
      <c r="DX8" s="16">
        <f>SUM(DY8:DZ8)</f>
        <v>-357.83695000000012</v>
      </c>
      <c r="DY8" s="18">
        <f t="shared" ref="DY8:DZ23" si="5">SUM(DS8-DP8)</f>
        <v>-357.39450000000011</v>
      </c>
      <c r="DZ8" s="18">
        <f t="shared" si="5"/>
        <v>-0.44245000000000001</v>
      </c>
      <c r="EA8" s="16">
        <f>SUM(EB8:EC8)</f>
        <v>4487.7838499999998</v>
      </c>
      <c r="EB8" s="16">
        <f>SUM(CC8+DP8)</f>
        <v>4486.4565000000002</v>
      </c>
      <c r="EC8" s="16">
        <f>SUM(CD8+DQ8)</f>
        <v>1.32735</v>
      </c>
      <c r="ED8" s="16">
        <f>SUM(EE8:EF8)</f>
        <v>3713.692</v>
      </c>
      <c r="EE8" s="16">
        <f t="shared" ref="EE8:EI9" si="6">SUM(CF8+DS8)</f>
        <v>3712.9009999999998</v>
      </c>
      <c r="EF8" s="16">
        <f t="shared" si="6"/>
        <v>0.79100000000000004</v>
      </c>
      <c r="EG8" s="16">
        <f t="shared" si="6"/>
        <v>4158.4049999999997</v>
      </c>
      <c r="EH8" s="16">
        <f t="shared" si="6"/>
        <v>4157.8069999999998</v>
      </c>
      <c r="EI8" s="16">
        <f t="shared" si="6"/>
        <v>0.59800000000000009</v>
      </c>
      <c r="EJ8" s="16">
        <f>SUM(EK8:EL8)</f>
        <v>-774.09185000000036</v>
      </c>
      <c r="EK8" s="18">
        <f t="shared" ref="EK8:EL23" si="7">SUM(EE8-EB8)</f>
        <v>-773.55550000000039</v>
      </c>
      <c r="EL8" s="18">
        <f t="shared" si="7"/>
        <v>-0.53634999999999999</v>
      </c>
      <c r="EM8" s="13">
        <f>SUM(EN8:EO8)</f>
        <v>498.64265</v>
      </c>
      <c r="EN8" s="13">
        <f>SUM(GA8/12)</f>
        <v>498.49516666666665</v>
      </c>
      <c r="EO8" s="13">
        <f>SUM(GB8/12)</f>
        <v>0.14748333333333333</v>
      </c>
      <c r="EP8" s="13">
        <f>SUM(EQ8:ER8)</f>
        <v>380.44099999999997</v>
      </c>
      <c r="EQ8" s="14">
        <f>SUM('[20]ПОЛНАЯ СЕБЕСТОИМОСТЬ ВОДА 2022'!BQ8)</f>
        <v>380.44099999999997</v>
      </c>
      <c r="ER8" s="14">
        <f>SUM('[20]ПОЛНАЯ СЕБЕСТОИМОСТЬ ВОДА 2022'!BR8)</f>
        <v>0</v>
      </c>
      <c r="ES8" s="13">
        <f>SUM(ET8:EU8)</f>
        <v>449.41899999999998</v>
      </c>
      <c r="ET8" s="15">
        <v>449.392</v>
      </c>
      <c r="EU8" s="15">
        <v>2.7E-2</v>
      </c>
      <c r="EV8" s="13">
        <f>SUM(EW8:EX8)</f>
        <v>498.64265</v>
      </c>
      <c r="EW8" s="13">
        <f>SUM(GA8/12)</f>
        <v>498.49516666666665</v>
      </c>
      <c r="EX8" s="13">
        <f>SUM(GB8/12)</f>
        <v>0.14748333333333333</v>
      </c>
      <c r="EY8" s="13">
        <f>SUM(EZ8:FA8)</f>
        <v>422.62400000000002</v>
      </c>
      <c r="EZ8" s="14">
        <f>SUM('[20]ПОЛНАЯ СЕБЕСТОИМОСТЬ ВОДА 2022'!BT8)</f>
        <v>422.62400000000002</v>
      </c>
      <c r="FA8" s="14">
        <f>SUM('[20]ПОЛНАЯ СЕБЕСТОИМОСТЬ ВОДА 2022'!BU8)</f>
        <v>0</v>
      </c>
      <c r="FB8" s="13">
        <f>SUM(FC8:FD8)</f>
        <v>527.25900000000001</v>
      </c>
      <c r="FC8" s="15">
        <v>527.18799999999999</v>
      </c>
      <c r="FD8" s="15">
        <v>7.0999999999999994E-2</v>
      </c>
      <c r="FE8" s="13">
        <f>SUM(FF8:FG8)</f>
        <v>498.64265</v>
      </c>
      <c r="FF8" s="13">
        <f>SUM(GA8/12)</f>
        <v>498.49516666666665</v>
      </c>
      <c r="FG8" s="13">
        <f>SUM(GB8/12)</f>
        <v>0.14748333333333333</v>
      </c>
      <c r="FH8" s="13">
        <f>SUM(FI8:FJ8)</f>
        <v>399.63</v>
      </c>
      <c r="FI8" s="14">
        <f>SUM('[20]ПОЛНАЯ СЕБЕСТОИМОСТЬ ВОДА 2022'!BW8)</f>
        <v>399.63</v>
      </c>
      <c r="FJ8" s="14">
        <f>SUM('[20]ПОЛНАЯ СЕБЕСТОИМОСТЬ ВОДА 2022'!BX8)</f>
        <v>0</v>
      </c>
      <c r="FK8" s="13">
        <f>SUM(FL8:FM8)</f>
        <v>452.66700000000003</v>
      </c>
      <c r="FL8" s="15">
        <v>452.58100000000002</v>
      </c>
      <c r="FM8" s="15">
        <v>8.5999999999999993E-2</v>
      </c>
      <c r="FN8" s="16">
        <f>SUM(FO8:FP8)</f>
        <v>1495.92795</v>
      </c>
      <c r="FO8" s="16">
        <f>SUM(EN8+EW8+FF8)</f>
        <v>1495.4855</v>
      </c>
      <c r="FP8" s="16">
        <f>SUM(EO8+EX8+FG8)</f>
        <v>0.44245000000000001</v>
      </c>
      <c r="FQ8" s="16">
        <f>SUM(FR8:FS8)</f>
        <v>1202.6950000000002</v>
      </c>
      <c r="FR8" s="16">
        <f>SUM(EQ8+EZ8+FI8)</f>
        <v>1202.6950000000002</v>
      </c>
      <c r="FS8" s="16">
        <f>SUM(ER8+FA8+FJ8)</f>
        <v>0</v>
      </c>
      <c r="FT8" s="17">
        <f t="shared" ref="FT8:FV9" si="8">SUM(ES8+FB8+FK8)</f>
        <v>1429.345</v>
      </c>
      <c r="FU8" s="17">
        <f t="shared" si="8"/>
        <v>1429.1610000000001</v>
      </c>
      <c r="FV8" s="17">
        <f t="shared" si="8"/>
        <v>0.184</v>
      </c>
      <c r="FW8" s="16">
        <f>SUM(FX8:FY8)</f>
        <v>-293.23294999999985</v>
      </c>
      <c r="FX8" s="18">
        <f t="shared" ref="FX8:FY23" si="9">SUM(FR8-FO8)</f>
        <v>-292.79049999999984</v>
      </c>
      <c r="FY8" s="18">
        <f t="shared" si="9"/>
        <v>-0.44245000000000001</v>
      </c>
      <c r="FZ8" s="16">
        <f>SUM(GA8:GB8)</f>
        <v>5983.7118</v>
      </c>
      <c r="GA8" s="16">
        <f>SUM('[20]объемы 2022'!BY39)</f>
        <v>5981.942</v>
      </c>
      <c r="GB8" s="16">
        <f>SUM('[20]объемы 2022'!BO39)</f>
        <v>1.7698</v>
      </c>
      <c r="GC8" s="16">
        <f>SUM(GD8:GE8)</f>
        <v>4916.3869999999997</v>
      </c>
      <c r="GD8" s="17">
        <f t="shared" ref="GD8:GE9" si="10">SUM(EE8+FR8)</f>
        <v>4915.5959999999995</v>
      </c>
      <c r="GE8" s="17">
        <f t="shared" si="10"/>
        <v>0.79100000000000004</v>
      </c>
      <c r="GF8" s="17">
        <f>SUM(EG8+FT8)</f>
        <v>5587.75</v>
      </c>
      <c r="GG8" s="17">
        <f t="shared" ref="GG8:GH9" si="11">SUM(EH8+FU8)</f>
        <v>5586.9679999999998</v>
      </c>
      <c r="GH8" s="17">
        <f t="shared" si="11"/>
        <v>0.78200000000000003</v>
      </c>
      <c r="GI8" s="16">
        <f>SUM(GJ8:GK8)</f>
        <v>-1067.3248000000006</v>
      </c>
      <c r="GJ8" s="18">
        <f t="shared" ref="GJ8:GK23" si="12">SUM(GD8-GA8)</f>
        <v>-1066.3460000000005</v>
      </c>
      <c r="GK8" s="18">
        <f t="shared" si="12"/>
        <v>-0.9788</v>
      </c>
      <c r="GL8" s="4"/>
      <c r="GM8" s="19">
        <f>SUM(B8+K8+T8+AO8+AX8+BG8+CN8+CW8+DF8+EM8+EV8+FE8)</f>
        <v>5983.7117999999982</v>
      </c>
    </row>
    <row r="9" spans="1:195" ht="18.75" x14ac:dyDescent="0.3">
      <c r="A9" s="20" t="s">
        <v>31</v>
      </c>
      <c r="B9" s="21">
        <f>SUM(C9:D9)</f>
        <v>95.212583333333328</v>
      </c>
      <c r="C9" s="21">
        <f>SUM(GA9/12)</f>
        <v>95.212583333333328</v>
      </c>
      <c r="D9" s="21">
        <f>SUM(GB9/12)</f>
        <v>0</v>
      </c>
      <c r="E9" s="21">
        <f>SUM(F9:G9)</f>
        <v>30.1432</v>
      </c>
      <c r="F9" s="22">
        <f>SUM('[20]ПОЛНАЯ СЕБЕСТОИМОСТЬ ВОДА 2022'!F9)</f>
        <v>30.1432</v>
      </c>
      <c r="G9" s="22">
        <f>SUM('[20]ПОЛНАЯ СЕБЕСТОИМОСТЬ ВОДА 2022'!G9)</f>
        <v>0</v>
      </c>
      <c r="H9" s="23">
        <f>SUM(I9:J9)</f>
        <v>43.868000000000002</v>
      </c>
      <c r="I9" s="24">
        <v>43.868000000000002</v>
      </c>
      <c r="J9" s="24"/>
      <c r="K9" s="21">
        <f>SUM(L9:M9)</f>
        <v>95.212583333333328</v>
      </c>
      <c r="L9" s="21">
        <f>SUM(GA9/12)</f>
        <v>95.212583333333328</v>
      </c>
      <c r="M9" s="21">
        <f>SUM(GB9/12)</f>
        <v>0</v>
      </c>
      <c r="N9" s="21">
        <f>SUM(O9:P9)</f>
        <v>20.338239999999999</v>
      </c>
      <c r="O9" s="22">
        <f>SUM('[20]ПОЛНАЯ СЕБЕСТОИМОСТЬ ВОДА 2022'!I9)</f>
        <v>20.338239999999999</v>
      </c>
      <c r="P9" s="22">
        <f>SUM('[20]ПОЛНАЯ СЕБЕСТОИМОСТЬ ВОДА 2022'!J9)</f>
        <v>0</v>
      </c>
      <c r="Q9" s="23">
        <f>SUM(R9:S9)</f>
        <v>14.894</v>
      </c>
      <c r="R9" s="24">
        <v>14.894</v>
      </c>
      <c r="S9" s="24"/>
      <c r="T9" s="21">
        <f>SUM(U9:V9)</f>
        <v>95.212583333333328</v>
      </c>
      <c r="U9" s="21">
        <f>SUM(GA9/12)</f>
        <v>95.212583333333328</v>
      </c>
      <c r="V9" s="21">
        <f>SUM(GB9/12)</f>
        <v>0</v>
      </c>
      <c r="W9" s="21">
        <f>SUM(X9:Y9)</f>
        <v>19.094239999999999</v>
      </c>
      <c r="X9" s="22">
        <f>SUM('[20]ПОЛНАЯ СЕБЕСТОИМОСТЬ ВОДА 2022'!L9)</f>
        <v>19.094239999999999</v>
      </c>
      <c r="Y9" s="22">
        <f>SUM('[20]ПОЛНАЯ СЕБЕСТОИМОСТЬ ВОДА 2022'!M9)</f>
        <v>0</v>
      </c>
      <c r="Z9" s="23">
        <f>SUM(AA9:AB9)</f>
        <v>20.629000000000001</v>
      </c>
      <c r="AA9" s="24">
        <v>20.629000000000001</v>
      </c>
      <c r="AB9" s="24"/>
      <c r="AC9" s="25">
        <f>SUM(AD9:AE9)</f>
        <v>285.63774999999998</v>
      </c>
      <c r="AD9" s="25">
        <f>SUM(C9+L9+U9)</f>
        <v>285.63774999999998</v>
      </c>
      <c r="AE9" s="25">
        <f>SUM(D9+M9+V9)</f>
        <v>0</v>
      </c>
      <c r="AF9" s="25">
        <f>SUM(AG9:AH9)</f>
        <v>69.575680000000006</v>
      </c>
      <c r="AG9" s="25">
        <f>SUM(F9+O9+X9)</f>
        <v>69.575680000000006</v>
      </c>
      <c r="AH9" s="25">
        <f>SUM(G9+P9+Y9)</f>
        <v>0</v>
      </c>
      <c r="AI9" s="26">
        <f t="shared" si="0"/>
        <v>79.391000000000005</v>
      </c>
      <c r="AJ9" s="26">
        <f t="shared" si="0"/>
        <v>79.391000000000005</v>
      </c>
      <c r="AK9" s="26">
        <f t="shared" si="0"/>
        <v>0</v>
      </c>
      <c r="AL9" s="25">
        <f>SUM(AM9:AN9)</f>
        <v>-216.06206999999998</v>
      </c>
      <c r="AM9" s="25">
        <f>SUM(AG9-AD9)</f>
        <v>-216.06206999999998</v>
      </c>
      <c r="AN9" s="25">
        <f>SUM(AH9-AE9)</f>
        <v>0</v>
      </c>
      <c r="AO9" s="21">
        <f>SUM(AP9:AQ9)</f>
        <v>95.212583333333328</v>
      </c>
      <c r="AP9" s="21">
        <f>SUM(GA9/12)</f>
        <v>95.212583333333328</v>
      </c>
      <c r="AQ9" s="21">
        <f>SUM(GB9/12)</f>
        <v>0</v>
      </c>
      <c r="AR9" s="21">
        <f>SUM(AS9:AT9)</f>
        <v>63.152239999999999</v>
      </c>
      <c r="AS9" s="22">
        <f>SUM('[20]ПОЛНАЯ СЕБЕСТОИМОСТЬ ВОДА 2022'!U9)</f>
        <v>63.152239999999999</v>
      </c>
      <c r="AT9" s="22">
        <f>SUM('[20]ПОЛНАЯ СЕБЕСТОИМОСТЬ ВОДА 2022'!V9)</f>
        <v>0</v>
      </c>
      <c r="AU9" s="23">
        <f>SUM(AV9:AW9)</f>
        <v>56.808</v>
      </c>
      <c r="AV9" s="24">
        <v>56.808</v>
      </c>
      <c r="AW9" s="24"/>
      <c r="AX9" s="21">
        <f>SUM(AY9:AZ9)</f>
        <v>95.212583333333328</v>
      </c>
      <c r="AY9" s="21">
        <f>SUM(GA9/12)</f>
        <v>95.212583333333328</v>
      </c>
      <c r="AZ9" s="21">
        <f>SUM(GB9/12)</f>
        <v>0</v>
      </c>
      <c r="BA9" s="21">
        <f>SUM(BB9:BC9)</f>
        <v>149.86424</v>
      </c>
      <c r="BB9" s="22">
        <f>SUM('[20]ПОЛНАЯ СЕБЕСТОИМОСТЬ ВОДА 2022'!X9)</f>
        <v>149.86424</v>
      </c>
      <c r="BC9" s="22">
        <f>SUM('[20]ПОЛНАЯ СЕБЕСТОИМОСТЬ ВОДА 2022'!Y9)</f>
        <v>0</v>
      </c>
      <c r="BD9" s="23">
        <f>SUM(BE9:BF9)</f>
        <v>137.77000000000001</v>
      </c>
      <c r="BE9" s="24">
        <v>137.77000000000001</v>
      </c>
      <c r="BF9" s="24"/>
      <c r="BG9" s="21">
        <f>SUM(BH9:BI9)</f>
        <v>95.212583333333328</v>
      </c>
      <c r="BH9" s="21">
        <f>SUM(GA9/12)</f>
        <v>95.212583333333328</v>
      </c>
      <c r="BI9" s="21">
        <f>SUM(GB9/12)</f>
        <v>0</v>
      </c>
      <c r="BJ9" s="21">
        <f>SUM(BK9:BL9)</f>
        <v>144.71423999999999</v>
      </c>
      <c r="BK9" s="22">
        <f>SUM('[20]ПОЛНАЯ СЕБЕСТОИМОСТЬ ВОДА 2022'!AA9)</f>
        <v>144.71423999999999</v>
      </c>
      <c r="BL9" s="22">
        <f>SUM('[20]ПОЛНАЯ СЕБЕСТОИМОСТЬ ВОДА 2022'!AB9)</f>
        <v>0</v>
      </c>
      <c r="BM9" s="23">
        <f>SUM(BN9:BO9)</f>
        <v>62.716999999999999</v>
      </c>
      <c r="BN9" s="24">
        <v>62.716999999999999</v>
      </c>
      <c r="BO9" s="24"/>
      <c r="BP9" s="25">
        <f>SUM(BQ9:BR9)</f>
        <v>285.63774999999998</v>
      </c>
      <c r="BQ9" s="25">
        <f>SUM(AP9+AY9+BH9)</f>
        <v>285.63774999999998</v>
      </c>
      <c r="BR9" s="25">
        <f>SUM(AQ9+AZ9+BI9)</f>
        <v>0</v>
      </c>
      <c r="BS9" s="25">
        <f>SUM(BT9:BU9)</f>
        <v>357.73072000000002</v>
      </c>
      <c r="BT9" s="25">
        <f>SUM(AS9+BB9+BK9)</f>
        <v>357.73072000000002</v>
      </c>
      <c r="BU9" s="25">
        <f>SUM(AT9+BC9+BL9)</f>
        <v>0</v>
      </c>
      <c r="BV9" s="26">
        <f t="shared" si="1"/>
        <v>257.29500000000002</v>
      </c>
      <c r="BW9" s="25">
        <f t="shared" si="1"/>
        <v>257.29500000000002</v>
      </c>
      <c r="BX9" s="25">
        <f t="shared" si="1"/>
        <v>0</v>
      </c>
      <c r="BY9" s="25">
        <f>SUM(BZ9:CA9)</f>
        <v>72.092970000000037</v>
      </c>
      <c r="BZ9" s="25">
        <f>SUM(BT9-BQ9)</f>
        <v>72.092970000000037</v>
      </c>
      <c r="CA9" s="25">
        <f>SUM(BU9-BR9)</f>
        <v>0</v>
      </c>
      <c r="CB9" s="25">
        <f>SUM(CC9:CD9)</f>
        <v>571.27549999999997</v>
      </c>
      <c r="CC9" s="25">
        <f>SUM(AD9+BQ9)</f>
        <v>571.27549999999997</v>
      </c>
      <c r="CD9" s="25">
        <f>SUM(AE9+BR9)</f>
        <v>0</v>
      </c>
      <c r="CE9" s="25">
        <f>SUM(CF9:CG9)</f>
        <v>427.30640000000005</v>
      </c>
      <c r="CF9" s="25">
        <f t="shared" si="2"/>
        <v>427.30640000000005</v>
      </c>
      <c r="CG9" s="25">
        <f t="shared" si="2"/>
        <v>0</v>
      </c>
      <c r="CH9" s="26">
        <f t="shared" si="2"/>
        <v>336.68600000000004</v>
      </c>
      <c r="CI9" s="26">
        <f t="shared" si="2"/>
        <v>336.68600000000004</v>
      </c>
      <c r="CJ9" s="26">
        <f t="shared" si="2"/>
        <v>0</v>
      </c>
      <c r="CK9" s="25">
        <f>SUM(CL9:CM9)</f>
        <v>-143.96909999999991</v>
      </c>
      <c r="CL9" s="27">
        <f t="shared" si="3"/>
        <v>-143.96909999999991</v>
      </c>
      <c r="CM9" s="27">
        <f t="shared" si="3"/>
        <v>0</v>
      </c>
      <c r="CN9" s="21">
        <f>SUM(CO9:CP9)</f>
        <v>95.212583333333328</v>
      </c>
      <c r="CO9" s="21">
        <f>SUM(GA9/12)</f>
        <v>95.212583333333328</v>
      </c>
      <c r="CP9" s="21">
        <f>SUM(GB9/12)</f>
        <v>0</v>
      </c>
      <c r="CQ9" s="21">
        <f>SUM(CR9:CS9)</f>
        <v>59.157200000000003</v>
      </c>
      <c r="CR9" s="22">
        <f>SUM('[20]ПОЛНАЯ СЕБЕСТОИМОСТЬ ВОДА 2022'!AS9)</f>
        <v>59.157200000000003</v>
      </c>
      <c r="CS9" s="22">
        <f>SUM('[20]ПОЛНАЯ СЕБЕСТОИМОСТЬ ВОДА 2022'!AT9)</f>
        <v>0</v>
      </c>
      <c r="CT9" s="21">
        <f>SUM(CU9:CV9)</f>
        <v>32.575000000000003</v>
      </c>
      <c r="CU9" s="24">
        <v>32.575000000000003</v>
      </c>
      <c r="CV9" s="24">
        <v>0</v>
      </c>
      <c r="CW9" s="21">
        <f>SUM(CX9:CY9)</f>
        <v>95.212583333333328</v>
      </c>
      <c r="CX9" s="21">
        <f>SUM(GA9/12)</f>
        <v>95.212583333333328</v>
      </c>
      <c r="CY9" s="21">
        <f>SUM(GB9/12)</f>
        <v>0</v>
      </c>
      <c r="CZ9" s="21">
        <f>SUM(DA9:DB9)</f>
        <v>42.8872</v>
      </c>
      <c r="DA9" s="22">
        <f>SUM('[20]ПОЛНАЯ СЕБЕСТОИМОСТЬ ВОДА 2022'!AV9)</f>
        <v>42.8872</v>
      </c>
      <c r="DB9" s="22">
        <f>SUM('[20]ПОЛНАЯ СЕБЕСТОИМОСТЬ ВОДА 2022'!AW9)</f>
        <v>0</v>
      </c>
      <c r="DC9" s="23">
        <f>SUM(DD9:DE9)</f>
        <v>29.57</v>
      </c>
      <c r="DD9" s="24">
        <v>29.57</v>
      </c>
      <c r="DE9" s="24">
        <v>0</v>
      </c>
      <c r="DF9" s="21">
        <f>SUM(DG9:DH9)</f>
        <v>95.212583333333328</v>
      </c>
      <c r="DG9" s="21">
        <f>SUM(GA9/12)</f>
        <v>95.212583333333328</v>
      </c>
      <c r="DH9" s="21">
        <f>SUM(GB9/12)</f>
        <v>0</v>
      </c>
      <c r="DI9" s="21">
        <f>SUM(DJ9:DK9)</f>
        <v>25.562239999999999</v>
      </c>
      <c r="DJ9" s="22">
        <f>SUM('[20]ПОЛНАЯ СЕБЕСТОИМОСТЬ ВОДА 2022'!AY9)</f>
        <v>25.562239999999999</v>
      </c>
      <c r="DK9" s="22">
        <f>SUM('[20]ПОЛНАЯ СЕБЕСТОИМОСТЬ ВОДА 2022'!AZ9)</f>
        <v>0</v>
      </c>
      <c r="DL9" s="23">
        <f>SUM(DM9:DN9)</f>
        <v>39.46</v>
      </c>
      <c r="DM9" s="24">
        <v>39.46</v>
      </c>
      <c r="DN9" s="24"/>
      <c r="DO9" s="25">
        <f>SUM(DP9:DQ9)</f>
        <v>285.63774999999998</v>
      </c>
      <c r="DP9" s="25">
        <f>SUM(CO9+CX9+DG9)</f>
        <v>285.63774999999998</v>
      </c>
      <c r="DQ9" s="25">
        <f>SUM(CP9+CY9+DH9)</f>
        <v>0</v>
      </c>
      <c r="DR9" s="25">
        <f>SUM(DS9:DT9)</f>
        <v>127.60664</v>
      </c>
      <c r="DS9" s="25">
        <f>SUM(CR9+DA9+DJ9)</f>
        <v>127.60664</v>
      </c>
      <c r="DT9" s="25">
        <f>SUM(CS9+DB9+DK9)</f>
        <v>0</v>
      </c>
      <c r="DU9" s="26">
        <f t="shared" si="4"/>
        <v>101.605</v>
      </c>
      <c r="DV9" s="25">
        <f t="shared" si="4"/>
        <v>101.605</v>
      </c>
      <c r="DW9" s="25">
        <f t="shared" si="4"/>
        <v>0</v>
      </c>
      <c r="DX9" s="25">
        <f>SUM(DY9:DZ9)</f>
        <v>-158.03110999999998</v>
      </c>
      <c r="DY9" s="27">
        <f t="shared" si="5"/>
        <v>-158.03110999999998</v>
      </c>
      <c r="DZ9" s="27">
        <f t="shared" si="5"/>
        <v>0</v>
      </c>
      <c r="EA9" s="25">
        <f>SUM(EB9:EC9)</f>
        <v>856.91324999999995</v>
      </c>
      <c r="EB9" s="25">
        <f>SUM(CC9+DP9)</f>
        <v>856.91324999999995</v>
      </c>
      <c r="EC9" s="25">
        <f>SUM(CD9+DQ9)</f>
        <v>0</v>
      </c>
      <c r="ED9" s="25">
        <f>SUM(EE9:EF9)</f>
        <v>554.91304000000002</v>
      </c>
      <c r="EE9" s="25">
        <f t="shared" si="6"/>
        <v>554.91304000000002</v>
      </c>
      <c r="EF9" s="25">
        <f t="shared" si="6"/>
        <v>0</v>
      </c>
      <c r="EG9" s="25">
        <f t="shared" si="6"/>
        <v>438.29100000000005</v>
      </c>
      <c r="EH9" s="25">
        <f t="shared" si="6"/>
        <v>438.29100000000005</v>
      </c>
      <c r="EI9" s="25">
        <f t="shared" si="6"/>
        <v>0</v>
      </c>
      <c r="EJ9" s="25">
        <f>SUM(EK9:EL9)</f>
        <v>-302.00020999999992</v>
      </c>
      <c r="EK9" s="27">
        <f t="shared" si="7"/>
        <v>-302.00020999999992</v>
      </c>
      <c r="EL9" s="27">
        <f t="shared" si="7"/>
        <v>0</v>
      </c>
      <c r="EM9" s="21">
        <f>SUM(EN9:EO9)</f>
        <v>95.212583333333328</v>
      </c>
      <c r="EN9" s="21">
        <f>SUM(GA9/12)</f>
        <v>95.212583333333328</v>
      </c>
      <c r="EO9" s="21">
        <f>SUM(GB9/12)</f>
        <v>0</v>
      </c>
      <c r="EP9" s="21">
        <f>SUM(EQ9:ER9)</f>
        <v>31.96724</v>
      </c>
      <c r="EQ9" s="22">
        <f>SUM('[20]ПОЛНАЯ СЕБЕСТОИМОСТЬ ВОДА 2022'!BQ9)</f>
        <v>31.96724</v>
      </c>
      <c r="ER9" s="22">
        <f>SUM('[20]ПОЛНАЯ СЕБЕСТОИМОСТЬ ВОДА 2022'!BR9)</f>
        <v>0</v>
      </c>
      <c r="ES9" s="21">
        <f>SUM(ET9:EU9)</f>
        <v>71.697000000000003</v>
      </c>
      <c r="ET9" s="24">
        <v>71.697000000000003</v>
      </c>
      <c r="EU9" s="24"/>
      <c r="EV9" s="21">
        <f>SUM(EW9:EX9)</f>
        <v>95.212583333333328</v>
      </c>
      <c r="EW9" s="21">
        <f>SUM(GA9/12)</f>
        <v>95.212583333333328</v>
      </c>
      <c r="EX9" s="21">
        <f>SUM(GB9/12)</f>
        <v>0</v>
      </c>
      <c r="EY9" s="21">
        <f>SUM(EZ9:FA9)</f>
        <v>82.787239999999997</v>
      </c>
      <c r="EZ9" s="22">
        <f>SUM('[20]ПОЛНАЯ СЕБЕСТОИМОСТЬ ВОДА 2022'!BT9)</f>
        <v>82.787239999999997</v>
      </c>
      <c r="FA9" s="22">
        <f>SUM('[20]ПОЛНАЯ СЕБЕСТОИМОСТЬ ВОДА 2022'!BU9)</f>
        <v>0</v>
      </c>
      <c r="FB9" s="23">
        <f>SUM(FC9:FD9)</f>
        <v>150.77000000000001</v>
      </c>
      <c r="FC9" s="24">
        <v>150.77000000000001</v>
      </c>
      <c r="FD9" s="24"/>
      <c r="FE9" s="21">
        <f>SUM(FF9:FG9)</f>
        <v>95.212583333333328</v>
      </c>
      <c r="FF9" s="21">
        <f>SUM(GA9/12)</f>
        <v>95.212583333333328</v>
      </c>
      <c r="FG9" s="21">
        <f>SUM(GB9/12)</f>
        <v>0</v>
      </c>
      <c r="FH9" s="21">
        <f>SUM(FI9:FJ9)</f>
        <v>44.140349999999998</v>
      </c>
      <c r="FI9" s="22">
        <f>SUM('[20]ПОЛНАЯ СЕБЕСТОИМОСТЬ ВОДА 2022'!BW9)</f>
        <v>44.140349999999998</v>
      </c>
      <c r="FJ9" s="22">
        <f>SUM('[20]ПОЛНАЯ СЕБЕСТОИМОСТЬ ВОДА 2022'!BX9)</f>
        <v>0</v>
      </c>
      <c r="FK9" s="23">
        <f>SUM(FL9:FM9)</f>
        <v>63.106999999999999</v>
      </c>
      <c r="FL9" s="24">
        <v>63.106999999999999</v>
      </c>
      <c r="FM9" s="24"/>
      <c r="FN9" s="25">
        <f>SUM(FO9:FP9)</f>
        <v>285.63774999999998</v>
      </c>
      <c r="FO9" s="25">
        <f>SUM(EN9+EW9+FF9)</f>
        <v>285.63774999999998</v>
      </c>
      <c r="FP9" s="25">
        <f>SUM(EO9+EX9+FG9)</f>
        <v>0</v>
      </c>
      <c r="FQ9" s="25">
        <f>SUM(FR9:FS9)</f>
        <v>158.89483000000001</v>
      </c>
      <c r="FR9" s="25">
        <f>SUM(EQ9+EZ9+FI9)</f>
        <v>158.89483000000001</v>
      </c>
      <c r="FS9" s="25">
        <f>SUM(ER9+FA9+FJ9)</f>
        <v>0</v>
      </c>
      <c r="FT9" s="26">
        <f t="shared" si="8"/>
        <v>285.57400000000001</v>
      </c>
      <c r="FU9" s="26">
        <f t="shared" si="8"/>
        <v>285.57400000000001</v>
      </c>
      <c r="FV9" s="26">
        <f t="shared" si="8"/>
        <v>0</v>
      </c>
      <c r="FW9" s="25">
        <f>SUM(FX9:FY9)</f>
        <v>-126.74291999999997</v>
      </c>
      <c r="FX9" s="27">
        <f t="shared" si="9"/>
        <v>-126.74291999999997</v>
      </c>
      <c r="FY9" s="27">
        <f t="shared" si="9"/>
        <v>0</v>
      </c>
      <c r="FZ9" s="25">
        <f>SUM(GA9:GB9)</f>
        <v>1142.5509999999999</v>
      </c>
      <c r="GA9" s="25">
        <f>SUM('[20]объемы 2022'!BY42)</f>
        <v>1142.5509999999999</v>
      </c>
      <c r="GB9" s="25">
        <f>SUM('[20]объемы 2022'!BO42)</f>
        <v>0</v>
      </c>
      <c r="GC9" s="25">
        <f>SUM(GD9:GE9)</f>
        <v>713.80787000000009</v>
      </c>
      <c r="GD9" s="26">
        <f t="shared" si="10"/>
        <v>713.80787000000009</v>
      </c>
      <c r="GE9" s="26">
        <f t="shared" si="10"/>
        <v>0</v>
      </c>
      <c r="GF9" s="26">
        <f>SUM(EG9+FT9)</f>
        <v>723.86500000000001</v>
      </c>
      <c r="GG9" s="26">
        <f t="shared" si="11"/>
        <v>723.86500000000001</v>
      </c>
      <c r="GH9" s="26">
        <f t="shared" si="11"/>
        <v>0</v>
      </c>
      <c r="GI9" s="25">
        <f>SUM(GJ9:GK9)</f>
        <v>-428.74312999999984</v>
      </c>
      <c r="GJ9" s="27">
        <f t="shared" si="12"/>
        <v>-428.74312999999984</v>
      </c>
      <c r="GK9" s="27">
        <f t="shared" si="12"/>
        <v>0</v>
      </c>
      <c r="GL9" s="4"/>
      <c r="GM9" s="19">
        <f t="shared" ref="GM9:GM23" si="13">SUM(B9+K9+T9+AO9+AX9+BG9+CN9+CW9+DF9+EM9+EV9+FE9)</f>
        <v>1142.5509999999999</v>
      </c>
    </row>
    <row r="10" spans="1:195" ht="18.75" x14ac:dyDescent="0.3">
      <c r="A10" s="28" t="s">
        <v>32</v>
      </c>
      <c r="B10" s="29">
        <f t="shared" ref="B10:AK10" si="14">SUM(B9/B8)</f>
        <v>0.19094352104324275</v>
      </c>
      <c r="C10" s="29">
        <f t="shared" si="14"/>
        <v>0.19100001303924377</v>
      </c>
      <c r="D10" s="29">
        <f t="shared" si="14"/>
        <v>0</v>
      </c>
      <c r="E10" s="29">
        <f t="shared" si="14"/>
        <v>7.5099657179303198E-2</v>
      </c>
      <c r="F10" s="29">
        <f t="shared" si="14"/>
        <v>7.511519014784708E-2</v>
      </c>
      <c r="G10" s="29">
        <f t="shared" si="14"/>
        <v>0</v>
      </c>
      <c r="H10" s="29">
        <f t="shared" si="14"/>
        <v>8.9581193422108588E-2</v>
      </c>
      <c r="I10" s="29">
        <f t="shared" si="14"/>
        <v>8.959034087543985E-2</v>
      </c>
      <c r="J10" s="29">
        <f t="shared" si="14"/>
        <v>0</v>
      </c>
      <c r="K10" s="29">
        <f t="shared" si="14"/>
        <v>0.19094352104324275</v>
      </c>
      <c r="L10" s="29">
        <f t="shared" si="14"/>
        <v>0.19100001303924377</v>
      </c>
      <c r="M10" s="29">
        <f t="shared" si="14"/>
        <v>0</v>
      </c>
      <c r="N10" s="29">
        <f t="shared" si="14"/>
        <v>5.6259757791018682E-2</v>
      </c>
      <c r="O10" s="29">
        <f t="shared" si="14"/>
        <v>5.6271120788638558E-2</v>
      </c>
      <c r="P10" s="29">
        <f t="shared" si="14"/>
        <v>0</v>
      </c>
      <c r="Q10" s="29">
        <f t="shared" si="14"/>
        <v>3.1171451353992911E-2</v>
      </c>
      <c r="R10" s="29">
        <f t="shared" si="14"/>
        <v>3.1172495201897056E-2</v>
      </c>
      <c r="S10" s="29">
        <f t="shared" si="14"/>
        <v>0</v>
      </c>
      <c r="T10" s="29">
        <f t="shared" si="14"/>
        <v>0.19094352104324275</v>
      </c>
      <c r="U10" s="29">
        <f t="shared" si="14"/>
        <v>0.19100001303924377</v>
      </c>
      <c r="V10" s="29">
        <f t="shared" si="14"/>
        <v>0</v>
      </c>
      <c r="W10" s="29">
        <f t="shared" si="14"/>
        <v>4.7775492536267783E-2</v>
      </c>
      <c r="X10" s="29">
        <f t="shared" si="14"/>
        <v>4.7787449382580102E-2</v>
      </c>
      <c r="Y10" s="29">
        <f t="shared" si="14"/>
        <v>0</v>
      </c>
      <c r="Z10" s="29">
        <f t="shared" si="14"/>
        <v>4.2192651618656485E-2</v>
      </c>
      <c r="AA10" s="29">
        <f t="shared" si="14"/>
        <v>4.2194550237061826E-2</v>
      </c>
      <c r="AB10" s="29">
        <f t="shared" si="14"/>
        <v>0</v>
      </c>
      <c r="AC10" s="30">
        <f t="shared" si="14"/>
        <v>0.19094352104324275</v>
      </c>
      <c r="AD10" s="30">
        <f t="shared" si="14"/>
        <v>0.19100001303924377</v>
      </c>
      <c r="AE10" s="30">
        <f t="shared" si="14"/>
        <v>0</v>
      </c>
      <c r="AF10" s="30">
        <f t="shared" si="14"/>
        <v>5.9847576186101571E-2</v>
      </c>
      <c r="AG10" s="30">
        <f t="shared" si="14"/>
        <v>5.9860757881840372E-2</v>
      </c>
      <c r="AH10" s="30">
        <f t="shared" si="14"/>
        <v>0</v>
      </c>
      <c r="AI10" s="31">
        <f t="shared" si="14"/>
        <v>5.4510537381027915E-2</v>
      </c>
      <c r="AJ10" s="31">
        <f t="shared" si="14"/>
        <v>5.4513831191214182E-2</v>
      </c>
      <c r="AK10" s="31">
        <f t="shared" si="14"/>
        <v>0</v>
      </c>
      <c r="AL10" s="32">
        <f t="shared" ref="AL10:AN10" si="15">SUM(AF10-AC10)</f>
        <v>-0.13109594485714118</v>
      </c>
      <c r="AM10" s="32">
        <f t="shared" si="15"/>
        <v>-0.13113925515740341</v>
      </c>
      <c r="AN10" s="32">
        <f t="shared" si="15"/>
        <v>0</v>
      </c>
      <c r="AO10" s="29">
        <f t="shared" ref="AO10:BX10" si="16">SUM(AO9/AO8)</f>
        <v>0.19094352104324275</v>
      </c>
      <c r="AP10" s="29">
        <f t="shared" si="16"/>
        <v>0.19100001303924377</v>
      </c>
      <c r="AQ10" s="29">
        <f t="shared" si="16"/>
        <v>0</v>
      </c>
      <c r="AR10" s="29">
        <f t="shared" si="16"/>
        <v>0.14421315844159402</v>
      </c>
      <c r="AS10" s="29">
        <f t="shared" si="16"/>
        <v>0.14437800776847298</v>
      </c>
      <c r="AT10" s="29">
        <f t="shared" si="16"/>
        <v>0</v>
      </c>
      <c r="AU10" s="29">
        <f t="shared" si="16"/>
        <v>0.12316417988110259</v>
      </c>
      <c r="AV10" s="29">
        <f t="shared" si="16"/>
        <v>0.12320531616798674</v>
      </c>
      <c r="AW10" s="29">
        <f t="shared" si="16"/>
        <v>0</v>
      </c>
      <c r="AX10" s="29">
        <f t="shared" si="16"/>
        <v>0.19094352104324275</v>
      </c>
      <c r="AY10" s="29">
        <f t="shared" si="16"/>
        <v>0.19100001303924377</v>
      </c>
      <c r="AZ10" s="29">
        <f t="shared" si="16"/>
        <v>0</v>
      </c>
      <c r="BA10" s="29">
        <f t="shared" si="16"/>
        <v>0.30218585537591691</v>
      </c>
      <c r="BB10" s="29">
        <f t="shared" si="16"/>
        <v>0.30220718331757068</v>
      </c>
      <c r="BC10" s="29">
        <f t="shared" si="16"/>
        <v>0</v>
      </c>
      <c r="BD10" s="29">
        <f t="shared" si="16"/>
        <v>0.25744135767288118</v>
      </c>
      <c r="BE10" s="29">
        <f t="shared" si="16"/>
        <v>0.25747359293120337</v>
      </c>
      <c r="BF10" s="29">
        <f t="shared" si="16"/>
        <v>0</v>
      </c>
      <c r="BG10" s="29">
        <f t="shared" si="16"/>
        <v>0.19094352104324275</v>
      </c>
      <c r="BH10" s="29">
        <f t="shared" si="16"/>
        <v>0.19100001303924377</v>
      </c>
      <c r="BI10" s="29">
        <f t="shared" si="16"/>
        <v>0</v>
      </c>
      <c r="BJ10" s="29">
        <f t="shared" si="16"/>
        <v>0.30198501700715763</v>
      </c>
      <c r="BK10" s="29">
        <f t="shared" si="16"/>
        <v>0.30198501700715763</v>
      </c>
      <c r="BL10" s="29" t="e">
        <f t="shared" si="16"/>
        <v>#DIV/0!</v>
      </c>
      <c r="BM10" s="29">
        <f t="shared" si="16"/>
        <v>0.1348868719889883</v>
      </c>
      <c r="BN10" s="29">
        <f t="shared" si="16"/>
        <v>0.13491733981564144</v>
      </c>
      <c r="BO10" s="29">
        <f t="shared" si="16"/>
        <v>0</v>
      </c>
      <c r="BP10" s="30">
        <f t="shared" si="16"/>
        <v>0.19094352104324275</v>
      </c>
      <c r="BQ10" s="30">
        <f t="shared" si="16"/>
        <v>0.19100001303924377</v>
      </c>
      <c r="BR10" s="30">
        <f t="shared" si="16"/>
        <v>0</v>
      </c>
      <c r="BS10" s="30">
        <f t="shared" si="16"/>
        <v>0.25316157284970908</v>
      </c>
      <c r="BT10" s="30">
        <f t="shared" si="16"/>
        <v>0.25325745937396904</v>
      </c>
      <c r="BU10" s="30">
        <f t="shared" si="16"/>
        <v>0</v>
      </c>
      <c r="BV10" s="31">
        <f t="shared" si="16"/>
        <v>0.17606677118196956</v>
      </c>
      <c r="BW10" s="30">
        <f t="shared" si="16"/>
        <v>0.17610605719417149</v>
      </c>
      <c r="BX10" s="30">
        <f t="shared" si="16"/>
        <v>0</v>
      </c>
      <c r="BY10" s="32">
        <f t="shared" ref="BY10:CA10" si="17">SUM(BS10-BP10)</f>
        <v>6.2218051806466335E-2</v>
      </c>
      <c r="BZ10" s="32">
        <f t="shared" si="17"/>
        <v>6.2257446334725269E-2</v>
      </c>
      <c r="CA10" s="32">
        <f t="shared" si="17"/>
        <v>0</v>
      </c>
      <c r="CB10" s="30">
        <f t="shared" ref="CB10:CJ10" si="18">SUM(CB9/CB8)</f>
        <v>0.19094352104324275</v>
      </c>
      <c r="CC10" s="30">
        <f t="shared" si="18"/>
        <v>0.19100001303924377</v>
      </c>
      <c r="CD10" s="30">
        <f t="shared" si="18"/>
        <v>0</v>
      </c>
      <c r="CE10" s="30">
        <f t="shared" si="18"/>
        <v>0.16590551098559134</v>
      </c>
      <c r="CF10" s="30">
        <f t="shared" si="18"/>
        <v>0.16595647834209129</v>
      </c>
      <c r="CG10" s="30">
        <f t="shared" si="18"/>
        <v>0</v>
      </c>
      <c r="CH10" s="31">
        <f t="shared" si="18"/>
        <v>0.11539103490561158</v>
      </c>
      <c r="CI10" s="31">
        <f t="shared" si="18"/>
        <v>0.11540740989569714</v>
      </c>
      <c r="CJ10" s="31">
        <f t="shared" si="18"/>
        <v>0</v>
      </c>
      <c r="CK10" s="32">
        <f t="shared" ref="CK10" si="19">SUM(CE10-CB10)</f>
        <v>-2.5038010057651411E-2</v>
      </c>
      <c r="CL10" s="32">
        <f t="shared" si="3"/>
        <v>-2.5043534697152481E-2</v>
      </c>
      <c r="CM10" s="32">
        <f t="shared" si="3"/>
        <v>0</v>
      </c>
      <c r="CN10" s="29">
        <f t="shared" ref="CN10:DW10" si="20">SUM(CN9/CN8)</f>
        <v>0.19094352104324275</v>
      </c>
      <c r="CO10" s="29">
        <f t="shared" si="20"/>
        <v>0.19100001303924377</v>
      </c>
      <c r="CP10" s="29">
        <f t="shared" si="20"/>
        <v>0</v>
      </c>
      <c r="CQ10" s="29">
        <f t="shared" si="20"/>
        <v>0.15013107906110343</v>
      </c>
      <c r="CR10" s="29">
        <f t="shared" si="20"/>
        <v>0.15013107906110343</v>
      </c>
      <c r="CS10" s="29" t="e">
        <f t="shared" si="20"/>
        <v>#DIV/0!</v>
      </c>
      <c r="CT10" s="29">
        <f t="shared" si="20"/>
        <v>7.3767688959643474E-2</v>
      </c>
      <c r="CU10" s="29">
        <f t="shared" si="20"/>
        <v>7.3781723876286801E-2</v>
      </c>
      <c r="CV10" s="29">
        <f t="shared" si="20"/>
        <v>0</v>
      </c>
      <c r="CW10" s="29">
        <f t="shared" si="20"/>
        <v>0.19094352104324275</v>
      </c>
      <c r="CX10" s="29">
        <f t="shared" si="20"/>
        <v>0.19100001303924377</v>
      </c>
      <c r="CY10" s="29">
        <f t="shared" si="20"/>
        <v>0</v>
      </c>
      <c r="CZ10" s="29">
        <f t="shared" si="20"/>
        <v>0.11143700500966595</v>
      </c>
      <c r="DA10" s="29">
        <f t="shared" si="20"/>
        <v>0.11143700500966595</v>
      </c>
      <c r="DB10" s="29" t="e">
        <f t="shared" si="20"/>
        <v>#DIV/0!</v>
      </c>
      <c r="DC10" s="29">
        <f t="shared" si="20"/>
        <v>7.6105420291347106E-2</v>
      </c>
      <c r="DD10" s="29">
        <f t="shared" si="20"/>
        <v>7.6120113781164331E-2</v>
      </c>
      <c r="DE10" s="29">
        <f t="shared" si="20"/>
        <v>0</v>
      </c>
      <c r="DF10" s="29">
        <f t="shared" si="20"/>
        <v>0.19094352104324275</v>
      </c>
      <c r="DG10" s="29">
        <f t="shared" si="20"/>
        <v>0.19100001303924377</v>
      </c>
      <c r="DH10" s="29">
        <f t="shared" si="20"/>
        <v>0</v>
      </c>
      <c r="DI10" s="29">
        <f t="shared" si="20"/>
        <v>7.1164761496444864E-2</v>
      </c>
      <c r="DJ10" s="29">
        <f t="shared" si="20"/>
        <v>7.1164761496444864E-2</v>
      </c>
      <c r="DK10" s="29" t="e">
        <f t="shared" si="20"/>
        <v>#DIV/0!</v>
      </c>
      <c r="DL10" s="29">
        <f t="shared" si="20"/>
        <v>9.612831400291845E-2</v>
      </c>
      <c r="DM10" s="29">
        <f t="shared" si="20"/>
        <v>9.6134168802440134E-2</v>
      </c>
      <c r="DN10" s="29">
        <f t="shared" si="20"/>
        <v>0</v>
      </c>
      <c r="DO10" s="30">
        <f t="shared" si="20"/>
        <v>0.19094352104324275</v>
      </c>
      <c r="DP10" s="30">
        <f t="shared" si="20"/>
        <v>0.19100001303924377</v>
      </c>
      <c r="DQ10" s="30">
        <f t="shared" si="20"/>
        <v>0</v>
      </c>
      <c r="DR10" s="30">
        <f t="shared" si="20"/>
        <v>0.11212340665201641</v>
      </c>
      <c r="DS10" s="30">
        <f t="shared" si="20"/>
        <v>0.11212340665201641</v>
      </c>
      <c r="DT10" s="30" t="e">
        <f t="shared" si="20"/>
        <v>#DIV/0!</v>
      </c>
      <c r="DU10" s="31">
        <f t="shared" si="20"/>
        <v>8.1898434817373883E-2</v>
      </c>
      <c r="DV10" s="30">
        <f t="shared" si="20"/>
        <v>8.1910583197225495E-2</v>
      </c>
      <c r="DW10" s="30">
        <f t="shared" si="20"/>
        <v>0</v>
      </c>
      <c r="DX10" s="32">
        <f t="shared" ref="DX10" si="21">SUM(DR10-DO10)</f>
        <v>-7.882011439122634E-2</v>
      </c>
      <c r="DY10" s="32">
        <f t="shared" si="5"/>
        <v>-7.8876606387227363E-2</v>
      </c>
      <c r="DZ10" s="32" t="e">
        <f t="shared" si="5"/>
        <v>#DIV/0!</v>
      </c>
      <c r="EA10" s="30">
        <f t="shared" ref="EA10:EI10" si="22">SUM(EA9/EA8)</f>
        <v>0.19094352104324275</v>
      </c>
      <c r="EB10" s="30">
        <f t="shared" si="22"/>
        <v>0.19100001303924374</v>
      </c>
      <c r="EC10" s="30">
        <f t="shared" si="22"/>
        <v>0</v>
      </c>
      <c r="ED10" s="30">
        <f t="shared" si="22"/>
        <v>0.14942354939504945</v>
      </c>
      <c r="EE10" s="30">
        <f t="shared" si="22"/>
        <v>0.14945538273172382</v>
      </c>
      <c r="EF10" s="30">
        <f t="shared" si="22"/>
        <v>0</v>
      </c>
      <c r="EG10" s="30">
        <f t="shared" si="22"/>
        <v>0.10539882478979322</v>
      </c>
      <c r="EH10" s="30">
        <f t="shared" si="22"/>
        <v>0.10541398386216581</v>
      </c>
      <c r="EI10" s="30">
        <f t="shared" si="22"/>
        <v>0</v>
      </c>
      <c r="EJ10" s="32">
        <f t="shared" ref="EJ10" si="23">SUM(ED10-EA10)</f>
        <v>-4.1519971648193293E-2</v>
      </c>
      <c r="EK10" s="32">
        <f t="shared" si="7"/>
        <v>-4.1544630307519925E-2</v>
      </c>
      <c r="EL10" s="32">
        <f t="shared" si="7"/>
        <v>0</v>
      </c>
      <c r="EM10" s="29">
        <f t="shared" ref="EM10:FV10" si="24">SUM(EM9/EM8)</f>
        <v>0.19094352104324275</v>
      </c>
      <c r="EN10" s="29">
        <f t="shared" si="24"/>
        <v>0.19100001303924377</v>
      </c>
      <c r="EO10" s="29">
        <f t="shared" si="24"/>
        <v>0</v>
      </c>
      <c r="EP10" s="29">
        <f t="shared" si="24"/>
        <v>8.4026800476289368E-2</v>
      </c>
      <c r="EQ10" s="29">
        <f t="shared" si="24"/>
        <v>8.4026800476289368E-2</v>
      </c>
      <c r="ER10" s="29" t="e">
        <f t="shared" si="24"/>
        <v>#DIV/0!</v>
      </c>
      <c r="ES10" s="29">
        <f t="shared" si="24"/>
        <v>0.15953264103208811</v>
      </c>
      <c r="ET10" s="29">
        <f t="shared" si="24"/>
        <v>0.15954222594082673</v>
      </c>
      <c r="EU10" s="29">
        <f t="shared" si="24"/>
        <v>0</v>
      </c>
      <c r="EV10" s="29">
        <f t="shared" si="24"/>
        <v>0.19094352104324275</v>
      </c>
      <c r="EW10" s="29">
        <f t="shared" si="24"/>
        <v>0.19100001303924377</v>
      </c>
      <c r="EX10" s="29">
        <f t="shared" si="24"/>
        <v>0</v>
      </c>
      <c r="EY10" s="29">
        <f t="shared" si="24"/>
        <v>0.19588863860074202</v>
      </c>
      <c r="EZ10" s="29">
        <f t="shared" si="24"/>
        <v>0.19588863860074202</v>
      </c>
      <c r="FA10" s="29" t="e">
        <f t="shared" si="24"/>
        <v>#DIV/0!</v>
      </c>
      <c r="FB10" s="29">
        <f t="shared" si="24"/>
        <v>0.28595054802288822</v>
      </c>
      <c r="FC10" s="29">
        <f t="shared" si="24"/>
        <v>0.2859890589315387</v>
      </c>
      <c r="FD10" s="29">
        <f t="shared" si="24"/>
        <v>0</v>
      </c>
      <c r="FE10" s="29">
        <f t="shared" si="24"/>
        <v>0.19094352104324275</v>
      </c>
      <c r="FF10" s="29">
        <f t="shared" si="24"/>
        <v>0.19100001303924377</v>
      </c>
      <c r="FG10" s="29">
        <f t="shared" si="24"/>
        <v>0</v>
      </c>
      <c r="FH10" s="29">
        <f t="shared" si="24"/>
        <v>0.11045304406576083</v>
      </c>
      <c r="FI10" s="29">
        <f t="shared" si="24"/>
        <v>0.11045304406576083</v>
      </c>
      <c r="FJ10" s="29" t="e">
        <f t="shared" si="24"/>
        <v>#DIV/0!</v>
      </c>
      <c r="FK10" s="29">
        <f t="shared" si="24"/>
        <v>0.13941153209754631</v>
      </c>
      <c r="FL10" s="29">
        <f t="shared" si="24"/>
        <v>0.139438023248877</v>
      </c>
      <c r="FM10" s="29">
        <f t="shared" si="24"/>
        <v>0</v>
      </c>
      <c r="FN10" s="30">
        <f t="shared" si="24"/>
        <v>0.19094352104324275</v>
      </c>
      <c r="FO10" s="30">
        <f t="shared" si="24"/>
        <v>0.19100001303924377</v>
      </c>
      <c r="FP10" s="30">
        <f t="shared" si="24"/>
        <v>0</v>
      </c>
      <c r="FQ10" s="30">
        <f t="shared" si="24"/>
        <v>0.13211564860583938</v>
      </c>
      <c r="FR10" s="30">
        <f t="shared" si="24"/>
        <v>0.13211564860583938</v>
      </c>
      <c r="FS10" s="30" t="e">
        <f t="shared" si="24"/>
        <v>#DIV/0!</v>
      </c>
      <c r="FT10" s="31">
        <f t="shared" si="24"/>
        <v>0.19979361175923238</v>
      </c>
      <c r="FU10" s="31">
        <f t="shared" si="24"/>
        <v>0.19981933456062684</v>
      </c>
      <c r="FV10" s="31">
        <f t="shared" si="24"/>
        <v>0</v>
      </c>
      <c r="FW10" s="32">
        <f t="shared" ref="FW10" si="25">SUM(FQ10-FN10)</f>
        <v>-5.8827872437403367E-2</v>
      </c>
      <c r="FX10" s="32">
        <f t="shared" si="9"/>
        <v>-5.888436443340439E-2</v>
      </c>
      <c r="FY10" s="32" t="e">
        <f t="shared" si="9"/>
        <v>#DIV/0!</v>
      </c>
      <c r="FZ10" s="30">
        <f t="shared" ref="FZ10:GH10" si="26">SUM(FZ9/FZ8)</f>
        <v>0.19094352104324275</v>
      </c>
      <c r="GA10" s="30">
        <f t="shared" si="26"/>
        <v>0.19100001303924377</v>
      </c>
      <c r="GB10" s="30">
        <f t="shared" si="26"/>
        <v>0</v>
      </c>
      <c r="GC10" s="30">
        <f t="shared" si="26"/>
        <v>0.14518952027169549</v>
      </c>
      <c r="GD10" s="31">
        <f t="shared" si="26"/>
        <v>0.14521288364625576</v>
      </c>
      <c r="GE10" s="31">
        <f t="shared" si="26"/>
        <v>0</v>
      </c>
      <c r="GF10" s="31">
        <f t="shared" si="26"/>
        <v>0.12954498680148541</v>
      </c>
      <c r="GG10" s="31">
        <f t="shared" si="26"/>
        <v>0.12956311902985662</v>
      </c>
      <c r="GH10" s="31">
        <f t="shared" si="26"/>
        <v>0</v>
      </c>
      <c r="GI10" s="32">
        <f t="shared" ref="GI10" si="27">SUM(GC10-FZ10)</f>
        <v>-4.575400077154726E-2</v>
      </c>
      <c r="GJ10" s="32">
        <f t="shared" si="12"/>
        <v>-4.5787129392988013E-2</v>
      </c>
      <c r="GK10" s="32">
        <f t="shared" si="12"/>
        <v>0</v>
      </c>
      <c r="GL10" s="4"/>
      <c r="GM10" s="19">
        <f t="shared" si="13"/>
        <v>2.2913222525189125</v>
      </c>
    </row>
    <row r="11" spans="1:195" ht="18.75" x14ac:dyDescent="0.3">
      <c r="A11" s="12" t="s">
        <v>33</v>
      </c>
      <c r="B11" s="13">
        <f>SUM(C11:D11)</f>
        <v>403.43006666666668</v>
      </c>
      <c r="C11" s="13">
        <f>SUM(C8-C9)</f>
        <v>403.28258333333332</v>
      </c>
      <c r="D11" s="13">
        <f>SUM(D8-D9)</f>
        <v>0.14748333333333333</v>
      </c>
      <c r="E11" s="13">
        <f>SUM(F11:G11)</f>
        <v>371.23280000000005</v>
      </c>
      <c r="F11" s="13">
        <f>SUM(F8-F9)</f>
        <v>371.14980000000003</v>
      </c>
      <c r="G11" s="13">
        <f>SUM(G8-G9)</f>
        <v>8.3000000000000004E-2</v>
      </c>
      <c r="H11" s="33">
        <f>SUM(I11:J11)</f>
        <v>445.83300000000003</v>
      </c>
      <c r="I11" s="33">
        <f>SUM(I8-I9)</f>
        <v>445.78300000000002</v>
      </c>
      <c r="J11" s="33">
        <f>SUM(J8-J9)</f>
        <v>0.05</v>
      </c>
      <c r="K11" s="13">
        <f>SUM(L11:M11)</f>
        <v>403.43006666666668</v>
      </c>
      <c r="L11" s="13">
        <f>SUM(L8-L9)</f>
        <v>403.28258333333332</v>
      </c>
      <c r="M11" s="13">
        <f>SUM(M8-M9)</f>
        <v>0.14748333333333333</v>
      </c>
      <c r="N11" s="13">
        <f>SUM(O11:P11)</f>
        <v>341.16775999999999</v>
      </c>
      <c r="O11" s="13">
        <f>SUM(O8-O9)</f>
        <v>341.09476000000001</v>
      </c>
      <c r="P11" s="13">
        <f>SUM(P8-P9)</f>
        <v>7.2999999999999995E-2</v>
      </c>
      <c r="Q11" s="33">
        <f>SUM(R11:S11)</f>
        <v>462.91500000000002</v>
      </c>
      <c r="R11" s="33">
        <f>SUM(R8-R9)</f>
        <v>462.899</v>
      </c>
      <c r="S11" s="33">
        <f>SUM(S8-S9)</f>
        <v>1.6E-2</v>
      </c>
      <c r="T11" s="13">
        <f>SUM(U11:V11)</f>
        <v>403.43006666666668</v>
      </c>
      <c r="U11" s="13">
        <f>SUM(U8-U9)</f>
        <v>403.28258333333332</v>
      </c>
      <c r="V11" s="13">
        <f>SUM(V8-V9)</f>
        <v>0.14748333333333333</v>
      </c>
      <c r="W11" s="13">
        <f>SUM(X11:Y11)</f>
        <v>380.57175999999998</v>
      </c>
      <c r="X11" s="13">
        <f>SUM(X8-X9)</f>
        <v>380.47175999999996</v>
      </c>
      <c r="Y11" s="13">
        <f>SUM(Y8-Y9)</f>
        <v>0.1</v>
      </c>
      <c r="Z11" s="33">
        <f>SUM(AA11:AB11)</f>
        <v>468.29499999999996</v>
      </c>
      <c r="AA11" s="33">
        <f>SUM(AA8-AA9)</f>
        <v>468.27299999999997</v>
      </c>
      <c r="AB11" s="33">
        <f>SUM(AB8-AB9)</f>
        <v>2.1999999999999999E-2</v>
      </c>
      <c r="AC11" s="16">
        <f>SUM(AD11:AE11)</f>
        <v>1210.2901999999999</v>
      </c>
      <c r="AD11" s="16">
        <f>SUM(AD8-AD9)</f>
        <v>1209.8477499999999</v>
      </c>
      <c r="AE11" s="16">
        <f>SUM(AE8-AE9)</f>
        <v>0.44245000000000001</v>
      </c>
      <c r="AF11" s="16">
        <f>SUM(AG11:AH11)</f>
        <v>1092.9723200000001</v>
      </c>
      <c r="AG11" s="16">
        <f>SUM(AG8-AG9)</f>
        <v>1092.71632</v>
      </c>
      <c r="AH11" s="16">
        <f>SUM(AH8-AH9)</f>
        <v>0.25600000000000001</v>
      </c>
      <c r="AI11" s="17">
        <f t="shared" ref="AI11:GF11" si="28">SUM(AI8-AI9)</f>
        <v>1377.0429999999999</v>
      </c>
      <c r="AJ11" s="17">
        <f t="shared" si="28"/>
        <v>1376.9549999999999</v>
      </c>
      <c r="AK11" s="17">
        <f t="shared" si="28"/>
        <v>8.7999999999999995E-2</v>
      </c>
      <c r="AL11" s="16">
        <f>SUM(AM11:AN11)</f>
        <v>-117.3178800000001</v>
      </c>
      <c r="AM11" s="16">
        <f>SUM(AM8-AM9)</f>
        <v>-117.13143000000011</v>
      </c>
      <c r="AN11" s="16">
        <f>SUM(AN8-AN9)</f>
        <v>-0.18645</v>
      </c>
      <c r="AO11" s="13">
        <f>SUM(AP11:AQ11)</f>
        <v>403.43006666666668</v>
      </c>
      <c r="AP11" s="13">
        <f>SUM(AP8-AP9)</f>
        <v>403.28258333333332</v>
      </c>
      <c r="AQ11" s="13">
        <f>SUM(AQ8-AQ9)</f>
        <v>0.14748333333333333</v>
      </c>
      <c r="AR11" s="13">
        <f>SUM(AS11:AT11)</f>
        <v>374.75675999999999</v>
      </c>
      <c r="AS11" s="13">
        <f>SUM(AS8-AS9)</f>
        <v>374.25675999999999</v>
      </c>
      <c r="AT11" s="13">
        <f>SUM(AT8-AT9)</f>
        <v>0.5</v>
      </c>
      <c r="AU11" s="33">
        <f>SUM(AV11:AW11)</f>
        <v>404.43</v>
      </c>
      <c r="AV11" s="33">
        <f>SUM(AV8-AV9)</f>
        <v>404.27600000000001</v>
      </c>
      <c r="AW11" s="13">
        <f>SUM(AW8-AW9)</f>
        <v>0.154</v>
      </c>
      <c r="AX11" s="13">
        <f>SUM(AY11:AZ11)</f>
        <v>403.43006666666668</v>
      </c>
      <c r="AY11" s="13">
        <f>SUM(AY8-AY9)</f>
        <v>403.28258333333332</v>
      </c>
      <c r="AZ11" s="13">
        <f>SUM(AZ8-AZ9)</f>
        <v>0.14748333333333333</v>
      </c>
      <c r="BA11" s="13">
        <f>SUM(BB11:BC11)</f>
        <v>346.06976000000003</v>
      </c>
      <c r="BB11" s="13">
        <f>SUM(BB8-BB9)</f>
        <v>346.03476000000001</v>
      </c>
      <c r="BC11" s="13">
        <f>SUM(BC8-BC9)</f>
        <v>3.5000000000000003E-2</v>
      </c>
      <c r="BD11" s="33">
        <f>SUM(BE11:BF11)</f>
        <v>397.38099999999997</v>
      </c>
      <c r="BE11" s="33">
        <f>SUM(BE8-BE9)</f>
        <v>397.31399999999996</v>
      </c>
      <c r="BF11" s="33">
        <f>SUM(BF8-BF9)</f>
        <v>6.7000000000000004E-2</v>
      </c>
      <c r="BG11" s="13">
        <f>SUM(BH11:BI11)</f>
        <v>403.43006666666668</v>
      </c>
      <c r="BH11" s="13">
        <f>SUM(BH8-BH9)</f>
        <v>403.28258333333332</v>
      </c>
      <c r="BI11" s="13">
        <f>SUM(BI8-BI9)</f>
        <v>0.14748333333333333</v>
      </c>
      <c r="BJ11" s="13">
        <f>SUM(BK11:BL11)</f>
        <v>334.49576000000002</v>
      </c>
      <c r="BK11" s="13">
        <f t="shared" ref="BK11:BL11" si="29">SUM(BK8-BK9)</f>
        <v>334.49576000000002</v>
      </c>
      <c r="BL11" s="13">
        <f t="shared" si="29"/>
        <v>0</v>
      </c>
      <c r="BM11" s="13">
        <f>SUM(BN11:BO11)</f>
        <v>402.24300000000005</v>
      </c>
      <c r="BN11" s="33">
        <f>SUM(BN8-BN9)</f>
        <v>402.13800000000003</v>
      </c>
      <c r="BO11" s="13">
        <f>SUM(BO8-BO9)</f>
        <v>0.105</v>
      </c>
      <c r="BP11" s="16">
        <f>SUM(BQ11:BR11)</f>
        <v>1210.2901999999999</v>
      </c>
      <c r="BQ11" s="16">
        <f>SUM(BQ8-BQ9)</f>
        <v>1209.8477499999999</v>
      </c>
      <c r="BR11" s="16">
        <f>SUM(BR8-BR9)</f>
        <v>0.44245000000000001</v>
      </c>
      <c r="BS11" s="16">
        <f>SUM(BT11:BU11)</f>
        <v>1055.3222800000001</v>
      </c>
      <c r="BT11" s="16">
        <f>SUM(BT8-BT9)</f>
        <v>1054.78728</v>
      </c>
      <c r="BU11" s="16">
        <f>SUM(BU8-BU9)</f>
        <v>0.53500000000000003</v>
      </c>
      <c r="BV11" s="17">
        <f t="shared" ref="BV11:BX11" si="30">SUM(BV8-BV9)</f>
        <v>1204.0539999999999</v>
      </c>
      <c r="BW11" s="16">
        <f t="shared" si="30"/>
        <v>1203.7279999999998</v>
      </c>
      <c r="BX11" s="16">
        <f t="shared" si="30"/>
        <v>0.32600000000000001</v>
      </c>
      <c r="BY11" s="16">
        <f>SUM(BZ11:CA11)</f>
        <v>-154.96792000000002</v>
      </c>
      <c r="BZ11" s="16">
        <f>SUM(BZ8-BZ9)</f>
        <v>-155.06047000000001</v>
      </c>
      <c r="CA11" s="16">
        <f>SUM(CA8-CA9)</f>
        <v>9.2550000000000021E-2</v>
      </c>
      <c r="CB11" s="16">
        <f>SUM(CC11:CD11)</f>
        <v>2420.5803999999998</v>
      </c>
      <c r="CC11" s="16">
        <f>SUM(CC8-CC9)</f>
        <v>2419.6954999999998</v>
      </c>
      <c r="CD11" s="16">
        <f>SUM(CD8-CD9)</f>
        <v>0.88490000000000002</v>
      </c>
      <c r="CE11" s="16">
        <f>SUM(CF11:CG11)</f>
        <v>2148.2946000000002</v>
      </c>
      <c r="CF11" s="16">
        <f>SUM(CF8-CF9)</f>
        <v>2147.5036</v>
      </c>
      <c r="CG11" s="16">
        <f>SUM(CG8-CG9)</f>
        <v>0.79100000000000004</v>
      </c>
      <c r="CH11" s="17">
        <f t="shared" si="28"/>
        <v>2581.0969999999998</v>
      </c>
      <c r="CI11" s="17">
        <f t="shared" si="28"/>
        <v>2580.6829999999995</v>
      </c>
      <c r="CJ11" s="17">
        <f t="shared" si="28"/>
        <v>0.41400000000000003</v>
      </c>
      <c r="CK11" s="16">
        <f>SUM(CL11:CM11)</f>
        <v>-272.28579999999982</v>
      </c>
      <c r="CL11" s="18">
        <f t="shared" si="3"/>
        <v>-272.19189999999981</v>
      </c>
      <c r="CM11" s="18">
        <f t="shared" si="3"/>
        <v>-9.3899999999999983E-2</v>
      </c>
      <c r="CN11" s="13">
        <f>SUM(CO11:CP11)</f>
        <v>403.43006666666668</v>
      </c>
      <c r="CO11" s="13">
        <f>SUM(CO8-CO9)</f>
        <v>403.28258333333332</v>
      </c>
      <c r="CP11" s="13">
        <f>SUM(CP8-CP9)</f>
        <v>0.14748333333333333</v>
      </c>
      <c r="CQ11" s="13">
        <f>SUM(CR11:CS11)</f>
        <v>334.87979999999999</v>
      </c>
      <c r="CR11" s="13">
        <f t="shared" ref="CR11:CS11" si="31">SUM(CR8-CR9)</f>
        <v>334.87979999999999</v>
      </c>
      <c r="CS11" s="13">
        <f t="shared" si="31"/>
        <v>0</v>
      </c>
      <c r="CT11" s="33">
        <f>SUM(CU11:CV11)</f>
        <v>409.01400000000001</v>
      </c>
      <c r="CU11" s="33">
        <f>SUM(CU8-CU9)</f>
        <v>408.93</v>
      </c>
      <c r="CV11" s="33">
        <f>SUM(CV8-CV9)</f>
        <v>8.4000000000000005E-2</v>
      </c>
      <c r="CW11" s="13">
        <f>SUM(CX11:CY11)</f>
        <v>403.43006666666668</v>
      </c>
      <c r="CX11" s="13">
        <f>SUM(CX8-CX9)</f>
        <v>403.28258333333332</v>
      </c>
      <c r="CY11" s="13">
        <f>SUM(CY8-CY9)</f>
        <v>0.14748333333333333</v>
      </c>
      <c r="CZ11" s="13">
        <f>SUM(DA11:DB11)</f>
        <v>341.96879999999999</v>
      </c>
      <c r="DA11" s="13">
        <f t="shared" ref="DA11:DB11" si="32">SUM(DA8-DA9)</f>
        <v>341.96879999999999</v>
      </c>
      <c r="DB11" s="13">
        <f t="shared" si="32"/>
        <v>0</v>
      </c>
      <c r="DC11" s="33">
        <f>SUM(DD11:DE11)</f>
        <v>358.96999999999997</v>
      </c>
      <c r="DD11" s="33">
        <f>SUM(DD8-DD9)</f>
        <v>358.89499999999998</v>
      </c>
      <c r="DE11" s="33">
        <f>SUM(DE8-DE9)</f>
        <v>7.4999999999999997E-2</v>
      </c>
      <c r="DF11" s="13">
        <f>SUM(DG11:DH11)</f>
        <v>403.43006666666668</v>
      </c>
      <c r="DG11" s="13">
        <f>SUM(DG8-DG9)</f>
        <v>403.28258333333332</v>
      </c>
      <c r="DH11" s="13">
        <f>SUM(DH8-DH9)</f>
        <v>0.14748333333333333</v>
      </c>
      <c r="DI11" s="13">
        <f>SUM(DJ11:DK11)</f>
        <v>333.63576</v>
      </c>
      <c r="DJ11" s="13">
        <f t="shared" ref="DJ11:DK11" si="33">SUM(DJ8-DJ9)</f>
        <v>333.63576</v>
      </c>
      <c r="DK11" s="13">
        <f t="shared" si="33"/>
        <v>0</v>
      </c>
      <c r="DL11" s="33">
        <f>SUM(DM11:DN11)</f>
        <v>371.03300000000002</v>
      </c>
      <c r="DM11" s="33">
        <f>SUM(DM8-DM9)</f>
        <v>371.00800000000004</v>
      </c>
      <c r="DN11" s="33">
        <f>SUM(DN8-DN9)</f>
        <v>2.5000000000000001E-2</v>
      </c>
      <c r="DO11" s="16">
        <f>SUM(DP11:DQ11)</f>
        <v>1210.2901999999999</v>
      </c>
      <c r="DP11" s="16">
        <f>SUM(DP8-DP9)</f>
        <v>1209.8477499999999</v>
      </c>
      <c r="DQ11" s="16">
        <f>SUM(DQ8-DQ9)</f>
        <v>0.44245000000000001</v>
      </c>
      <c r="DR11" s="16">
        <f>SUM(DS11:DT11)</f>
        <v>1010.4843599999999</v>
      </c>
      <c r="DS11" s="16">
        <f>SUM(DS8-DS9)</f>
        <v>1010.4843599999999</v>
      </c>
      <c r="DT11" s="16">
        <f>SUM(DT8-DT9)</f>
        <v>0</v>
      </c>
      <c r="DU11" s="17">
        <f t="shared" ref="DU11:DW11" si="34">SUM(DU8-DU9)</f>
        <v>1139.0169999999998</v>
      </c>
      <c r="DV11" s="16">
        <f t="shared" si="34"/>
        <v>1138.8330000000001</v>
      </c>
      <c r="DW11" s="16">
        <f t="shared" si="34"/>
        <v>0.184</v>
      </c>
      <c r="DX11" s="16">
        <f>SUM(DY11:DZ11)</f>
        <v>-199.80583999999999</v>
      </c>
      <c r="DY11" s="18">
        <f t="shared" si="5"/>
        <v>-199.36338999999998</v>
      </c>
      <c r="DZ11" s="18">
        <f t="shared" si="5"/>
        <v>-0.44245000000000001</v>
      </c>
      <c r="EA11" s="16">
        <f>SUM(EB11:EC11)</f>
        <v>3630.8706000000002</v>
      </c>
      <c r="EB11" s="16">
        <f>SUM(EB8-EB9)</f>
        <v>3629.5432500000002</v>
      </c>
      <c r="EC11" s="16">
        <f>SUM(EC8-EC9)</f>
        <v>1.32735</v>
      </c>
      <c r="ED11" s="16">
        <f>SUM(EE11:EF11)</f>
        <v>3158.7789600000001</v>
      </c>
      <c r="EE11" s="16">
        <f>SUM(EE8-EE9)</f>
        <v>3157.9879599999999</v>
      </c>
      <c r="EF11" s="16">
        <f>SUM(EF8-EF9)</f>
        <v>0.79100000000000004</v>
      </c>
      <c r="EG11" s="16">
        <f>SUM(EG8-EG9)</f>
        <v>3720.1139999999996</v>
      </c>
      <c r="EH11" s="16">
        <f t="shared" ref="EH11:EI11" si="35">SUM(EH8-EH9)</f>
        <v>3719.5159999999996</v>
      </c>
      <c r="EI11" s="16">
        <f t="shared" si="35"/>
        <v>0.59800000000000009</v>
      </c>
      <c r="EJ11" s="16">
        <f>SUM(EK11:EL11)</f>
        <v>-472.09164000000027</v>
      </c>
      <c r="EK11" s="18">
        <f t="shared" si="7"/>
        <v>-471.55529000000024</v>
      </c>
      <c r="EL11" s="18">
        <f t="shared" si="7"/>
        <v>-0.53634999999999999</v>
      </c>
      <c r="EM11" s="13">
        <f>SUM(EN11:EO11)</f>
        <v>403.43006666666668</v>
      </c>
      <c r="EN11" s="13">
        <f>SUM(EN8-EN9)</f>
        <v>403.28258333333332</v>
      </c>
      <c r="EO11" s="13">
        <f>SUM(EO8-EO9)</f>
        <v>0.14748333333333333</v>
      </c>
      <c r="EP11" s="13">
        <f>SUM(EQ11:ER11)</f>
        <v>348.47375999999997</v>
      </c>
      <c r="EQ11" s="13">
        <f t="shared" ref="EQ11:ER11" si="36">SUM(EQ8-EQ9)</f>
        <v>348.47375999999997</v>
      </c>
      <c r="ER11" s="13">
        <f t="shared" si="36"/>
        <v>0</v>
      </c>
      <c r="ES11" s="33">
        <f>SUM(ET11:EU11)</f>
        <v>377.72199999999998</v>
      </c>
      <c r="ET11" s="33">
        <f>SUM(ET8-ET9)</f>
        <v>377.69499999999999</v>
      </c>
      <c r="EU11" s="33">
        <f>SUM(EU8-EU9)</f>
        <v>2.7E-2</v>
      </c>
      <c r="EV11" s="13">
        <f>SUM(EW11:EX11)</f>
        <v>403.43006666666668</v>
      </c>
      <c r="EW11" s="13">
        <f>SUM(EW8-EW9)</f>
        <v>403.28258333333332</v>
      </c>
      <c r="EX11" s="13">
        <f>SUM(EX8-EX9)</f>
        <v>0.14748333333333333</v>
      </c>
      <c r="EY11" s="13">
        <f>SUM(EZ11:FA11)</f>
        <v>339.83676000000003</v>
      </c>
      <c r="EZ11" s="13">
        <f t="shared" ref="EZ11:FA11" si="37">SUM(EZ8-EZ9)</f>
        <v>339.83676000000003</v>
      </c>
      <c r="FA11" s="13">
        <f t="shared" si="37"/>
        <v>0</v>
      </c>
      <c r="FB11" s="33">
        <f>SUM(FC11:FD11)</f>
        <v>376.48900000000003</v>
      </c>
      <c r="FC11" s="33">
        <f>SUM(FC8-FC9)</f>
        <v>376.41800000000001</v>
      </c>
      <c r="FD11" s="33">
        <f>SUM(FD8-FD9)</f>
        <v>7.0999999999999994E-2</v>
      </c>
      <c r="FE11" s="13">
        <f>SUM(FF11:FG11)</f>
        <v>403.43006666666668</v>
      </c>
      <c r="FF11" s="13">
        <f>SUM(FF8-FF9)</f>
        <v>403.28258333333332</v>
      </c>
      <c r="FG11" s="13">
        <f>SUM(FG8-FG9)</f>
        <v>0.14748333333333333</v>
      </c>
      <c r="FH11" s="13">
        <f>SUM(FI11:FJ11)</f>
        <v>355.48964999999998</v>
      </c>
      <c r="FI11" s="13">
        <f t="shared" ref="FI11:FJ11" si="38">SUM(FI8-FI9)</f>
        <v>355.48964999999998</v>
      </c>
      <c r="FJ11" s="13">
        <f t="shared" si="38"/>
        <v>0</v>
      </c>
      <c r="FK11" s="33">
        <f>SUM(FL11:FM11)</f>
        <v>389.56000000000006</v>
      </c>
      <c r="FL11" s="33">
        <f>SUM(FL8-FL9)</f>
        <v>389.47400000000005</v>
      </c>
      <c r="FM11" s="33">
        <f>SUM(FM8-FM9)</f>
        <v>8.5999999999999993E-2</v>
      </c>
      <c r="FN11" s="16">
        <f>SUM(FO11:FP11)</f>
        <v>1210.2901999999999</v>
      </c>
      <c r="FO11" s="16">
        <f>SUM(FO8-FO9)</f>
        <v>1209.8477499999999</v>
      </c>
      <c r="FP11" s="16">
        <f>SUM(FP8-FP9)</f>
        <v>0.44245000000000001</v>
      </c>
      <c r="FQ11" s="16">
        <f>SUM(FR11:FS11)</f>
        <v>1043.8001700000002</v>
      </c>
      <c r="FR11" s="16">
        <f>SUM(FR8-FR9)</f>
        <v>1043.8001700000002</v>
      </c>
      <c r="FS11" s="16">
        <f>SUM(FS8-FS9)</f>
        <v>0</v>
      </c>
      <c r="FT11" s="17">
        <f t="shared" ref="FT11:FV11" si="39">SUM(FT8-FT9)</f>
        <v>1143.771</v>
      </c>
      <c r="FU11" s="17">
        <f t="shared" si="39"/>
        <v>1143.587</v>
      </c>
      <c r="FV11" s="17">
        <f t="shared" si="39"/>
        <v>0.184</v>
      </c>
      <c r="FW11" s="16">
        <f>SUM(FX11:FY11)</f>
        <v>-166.49002999999971</v>
      </c>
      <c r="FX11" s="18">
        <f t="shared" si="9"/>
        <v>-166.0475799999997</v>
      </c>
      <c r="FY11" s="18">
        <f t="shared" si="9"/>
        <v>-0.44245000000000001</v>
      </c>
      <c r="FZ11" s="16">
        <f>SUM(GA11:GB11)</f>
        <v>4841.1607999999997</v>
      </c>
      <c r="GA11" s="16">
        <f>SUM(GA8-GA9)</f>
        <v>4839.3909999999996</v>
      </c>
      <c r="GB11" s="16">
        <f>SUM(GB8-GB9)</f>
        <v>1.7698</v>
      </c>
      <c r="GC11" s="16">
        <f>SUM(GD11:GE11)</f>
        <v>4202.5791299999992</v>
      </c>
      <c r="GD11" s="17">
        <f t="shared" ref="GD11:GE11" si="40">SUM(GD8-GD9)</f>
        <v>4201.788129999999</v>
      </c>
      <c r="GE11" s="17">
        <f t="shared" si="40"/>
        <v>0.79100000000000004</v>
      </c>
      <c r="GF11" s="17">
        <f t="shared" si="28"/>
        <v>4863.8850000000002</v>
      </c>
      <c r="GG11" s="17">
        <f t="shared" ref="GG11:GH11" si="41">SUM(GG8-GG9)</f>
        <v>4863.1030000000001</v>
      </c>
      <c r="GH11" s="17">
        <f t="shared" si="41"/>
        <v>0.78200000000000003</v>
      </c>
      <c r="GI11" s="16">
        <f>SUM(GJ11:GK11)</f>
        <v>-638.5816700000006</v>
      </c>
      <c r="GJ11" s="18">
        <f t="shared" si="12"/>
        <v>-637.60287000000062</v>
      </c>
      <c r="GK11" s="18">
        <f t="shared" si="12"/>
        <v>-0.9788</v>
      </c>
      <c r="GL11" s="4"/>
      <c r="GM11" s="19">
        <f t="shared" si="13"/>
        <v>4841.1608000000006</v>
      </c>
    </row>
    <row r="12" spans="1:195" ht="18.75" x14ac:dyDescent="0.3">
      <c r="A12" s="20" t="s">
        <v>34</v>
      </c>
      <c r="B12" s="21">
        <f>SUM(C12:D12)</f>
        <v>111.50808333333333</v>
      </c>
      <c r="C12" s="21">
        <f t="shared" ref="C12:AK12" si="42">SUM(C11-C14)</f>
        <v>111.50808333333333</v>
      </c>
      <c r="D12" s="21">
        <f t="shared" si="42"/>
        <v>0</v>
      </c>
      <c r="E12" s="21">
        <f>SUM(F12:G12)</f>
        <v>62.432800000000043</v>
      </c>
      <c r="F12" s="21">
        <f t="shared" si="42"/>
        <v>62.432800000000043</v>
      </c>
      <c r="G12" s="21">
        <f t="shared" si="42"/>
        <v>0</v>
      </c>
      <c r="H12" s="23">
        <f>SUM(I12:J12)</f>
        <v>142.37400000000002</v>
      </c>
      <c r="I12" s="23">
        <f t="shared" ref="I12" si="43">SUM(I11-I14)</f>
        <v>142.37400000000002</v>
      </c>
      <c r="J12" s="23">
        <f>SUM(J11-J14)</f>
        <v>0</v>
      </c>
      <c r="K12" s="21">
        <f>SUM(L12:M12)</f>
        <v>111.50808333333333</v>
      </c>
      <c r="L12" s="21">
        <f t="shared" ref="L12:M12" si="44">SUM(L11-L14)</f>
        <v>111.50808333333333</v>
      </c>
      <c r="M12" s="21">
        <f t="shared" si="44"/>
        <v>0</v>
      </c>
      <c r="N12" s="21">
        <f>SUM(O12:P12)</f>
        <v>36.607759999999985</v>
      </c>
      <c r="O12" s="21">
        <f t="shared" ref="O12:P12" si="45">SUM(O11-O14)</f>
        <v>36.607759999999985</v>
      </c>
      <c r="P12" s="21">
        <f t="shared" si="45"/>
        <v>0</v>
      </c>
      <c r="Q12" s="23">
        <f>SUM(R12:S12)</f>
        <v>155.96600000000001</v>
      </c>
      <c r="R12" s="23">
        <f t="shared" ref="R12" si="46">SUM(R11-R14)</f>
        <v>155.96600000000001</v>
      </c>
      <c r="S12" s="23">
        <f>SUM(S11-S14)</f>
        <v>0</v>
      </c>
      <c r="T12" s="21">
        <f>SUM(U12:V12)</f>
        <v>111.50808333333333</v>
      </c>
      <c r="U12" s="21">
        <f t="shared" ref="U12:V12" si="47">SUM(U11-U14)</f>
        <v>111.50808333333333</v>
      </c>
      <c r="V12" s="21">
        <f t="shared" si="47"/>
        <v>0</v>
      </c>
      <c r="W12" s="21">
        <f>SUM(X12:Y12)</f>
        <v>89.209913999999912</v>
      </c>
      <c r="X12" s="21">
        <f t="shared" ref="X12:Y12" si="48">SUM(X11-X14)</f>
        <v>89.209913999999912</v>
      </c>
      <c r="Y12" s="21">
        <f t="shared" si="48"/>
        <v>0</v>
      </c>
      <c r="Z12" s="23">
        <f>SUM(AA12:AB12)</f>
        <v>173.238</v>
      </c>
      <c r="AA12" s="23">
        <f t="shared" ref="AA12" si="49">SUM(AA11-AA14)</f>
        <v>173.238</v>
      </c>
      <c r="AB12" s="23">
        <f>SUM(AB11-AB14)</f>
        <v>0</v>
      </c>
      <c r="AC12" s="25">
        <f>SUM(AD12:AE12)</f>
        <v>334.52424999999994</v>
      </c>
      <c r="AD12" s="25">
        <f t="shared" ref="AD12:AH12" si="50">SUM(AD11-AD14)</f>
        <v>334.52424999999994</v>
      </c>
      <c r="AE12" s="25">
        <f t="shared" si="50"/>
        <v>0</v>
      </c>
      <c r="AF12" s="25">
        <f>SUM(AG12:AH12)</f>
        <v>188.25047399999994</v>
      </c>
      <c r="AG12" s="25">
        <f t="shared" si="50"/>
        <v>188.25047399999994</v>
      </c>
      <c r="AH12" s="25">
        <f t="shared" si="50"/>
        <v>0</v>
      </c>
      <c r="AI12" s="26">
        <f t="shared" si="42"/>
        <v>471.57799999999997</v>
      </c>
      <c r="AJ12" s="26">
        <f t="shared" si="42"/>
        <v>471.57799999999997</v>
      </c>
      <c r="AK12" s="26">
        <f t="shared" si="42"/>
        <v>0</v>
      </c>
      <c r="AL12" s="25">
        <f>SUM(AM12:AN12)</f>
        <v>-146.27377600000011</v>
      </c>
      <c r="AM12" s="25">
        <f t="shared" ref="AM12" si="51">SUM(AM11-AM14)</f>
        <v>-146.27377600000011</v>
      </c>
      <c r="AN12" s="25">
        <f>SUM(AN11-AN14)</f>
        <v>0</v>
      </c>
      <c r="AO12" s="21">
        <f>SUM(AP12:AQ12)</f>
        <v>111.50808333333333</v>
      </c>
      <c r="AP12" s="21">
        <f t="shared" ref="AP12:AQ12" si="52">SUM(AP11-AP14)</f>
        <v>111.50808333333333</v>
      </c>
      <c r="AQ12" s="21">
        <f t="shared" si="52"/>
        <v>0</v>
      </c>
      <c r="AR12" s="21">
        <f>SUM(AS12:AT12)</f>
        <v>54.178560000000004</v>
      </c>
      <c r="AS12" s="21">
        <f t="shared" ref="AS12:AT12" si="53">SUM(AS11-AS14)</f>
        <v>54.178560000000004</v>
      </c>
      <c r="AT12" s="21">
        <f t="shared" si="53"/>
        <v>0</v>
      </c>
      <c r="AU12" s="23">
        <f>SUM(AV12:AW12)</f>
        <v>94.62299999999999</v>
      </c>
      <c r="AV12" s="23">
        <f t="shared" ref="AV12" si="54">SUM(AV11-AV14)</f>
        <v>94.62299999999999</v>
      </c>
      <c r="AW12" s="23">
        <f>SUM(AW11-AW14)</f>
        <v>0</v>
      </c>
      <c r="AX12" s="21">
        <f>SUM(AY12:AZ12)</f>
        <v>111.50808333333333</v>
      </c>
      <c r="AY12" s="21">
        <f t="shared" ref="AY12:AZ12" si="55">SUM(AY11-AY14)</f>
        <v>111.50808333333333</v>
      </c>
      <c r="AZ12" s="21">
        <f t="shared" si="55"/>
        <v>0</v>
      </c>
      <c r="BA12" s="21">
        <f>SUM(BB12:BC12)</f>
        <v>48.518760000000043</v>
      </c>
      <c r="BB12" s="21">
        <f t="shared" ref="BB12:BC12" si="56">SUM(BB11-BB14)</f>
        <v>48.518760000000043</v>
      </c>
      <c r="BC12" s="21">
        <f t="shared" si="56"/>
        <v>0</v>
      </c>
      <c r="BD12" s="23">
        <f>SUM(BE12:BF12)</f>
        <v>101.71199999999999</v>
      </c>
      <c r="BE12" s="23">
        <f t="shared" ref="BE12" si="57">SUM(BE11-BE14)</f>
        <v>101.71199999999999</v>
      </c>
      <c r="BF12" s="23">
        <f>SUM(BF11-BF14)</f>
        <v>0</v>
      </c>
      <c r="BG12" s="21">
        <f>SUM(BH12:BI12)</f>
        <v>111.50808333333333</v>
      </c>
      <c r="BH12" s="21">
        <f t="shared" ref="BH12:BI12" si="58">SUM(BH11-BH14)</f>
        <v>111.50808333333333</v>
      </c>
      <c r="BI12" s="21">
        <f t="shared" si="58"/>
        <v>0</v>
      </c>
      <c r="BJ12" s="21">
        <f>SUM(BK12:BL12)</f>
        <v>55.357760000000042</v>
      </c>
      <c r="BK12" s="21">
        <f t="shared" ref="BK12:BL12" si="59">SUM(BK11-BK14)</f>
        <v>55.357760000000042</v>
      </c>
      <c r="BL12" s="21">
        <f t="shared" si="59"/>
        <v>0</v>
      </c>
      <c r="BM12" s="23">
        <f>SUM(BN12:BO12)</f>
        <v>105.62100000000004</v>
      </c>
      <c r="BN12" s="23">
        <f t="shared" ref="BN12" si="60">SUM(BN11-BN14)</f>
        <v>105.62100000000004</v>
      </c>
      <c r="BO12" s="23">
        <f>SUM(BO11-BO14)</f>
        <v>0</v>
      </c>
      <c r="BP12" s="25">
        <f>SUM(BQ12:BR12)</f>
        <v>334.52424999999994</v>
      </c>
      <c r="BQ12" s="25">
        <f t="shared" ref="BQ12:BR12" si="61">SUM(BQ11-BQ14)</f>
        <v>334.52424999999994</v>
      </c>
      <c r="BR12" s="25">
        <f t="shared" si="61"/>
        <v>0</v>
      </c>
      <c r="BS12" s="25">
        <f>SUM(BT12:BU12)</f>
        <v>158.05507999999998</v>
      </c>
      <c r="BT12" s="25">
        <f t="shared" ref="BT12:BX12" si="62">SUM(BT11-BT14)</f>
        <v>158.05507999999998</v>
      </c>
      <c r="BU12" s="25">
        <f t="shared" si="62"/>
        <v>0</v>
      </c>
      <c r="BV12" s="26">
        <f t="shared" si="62"/>
        <v>301.9559999999999</v>
      </c>
      <c r="BW12" s="25">
        <f t="shared" si="62"/>
        <v>301.9559999999999</v>
      </c>
      <c r="BX12" s="25">
        <f t="shared" si="62"/>
        <v>0</v>
      </c>
      <c r="BY12" s="25">
        <f>SUM(BZ12:CA12)</f>
        <v>-176.46917000000002</v>
      </c>
      <c r="BZ12" s="25">
        <f t="shared" ref="BZ12" si="63">SUM(BZ11-BZ14)</f>
        <v>-176.46917000000002</v>
      </c>
      <c r="CA12" s="25">
        <f>SUM(CA11-CA14)</f>
        <v>0</v>
      </c>
      <c r="CB12" s="25">
        <f>SUM(CC12:CD12)</f>
        <v>669.04849999999988</v>
      </c>
      <c r="CC12" s="25">
        <f t="shared" ref="CC12:CD12" si="64">SUM(CC11-CC14)</f>
        <v>669.04849999999988</v>
      </c>
      <c r="CD12" s="25">
        <f t="shared" si="64"/>
        <v>0</v>
      </c>
      <c r="CE12" s="25">
        <f>SUM(CF12:CG12)</f>
        <v>346.30555400000026</v>
      </c>
      <c r="CF12" s="25">
        <f t="shared" ref="CF12:CJ12" si="65">SUM(CF11-CF14)</f>
        <v>346.30555400000026</v>
      </c>
      <c r="CG12" s="25">
        <f t="shared" si="65"/>
        <v>0</v>
      </c>
      <c r="CH12" s="26">
        <f t="shared" si="65"/>
        <v>773.53399999999965</v>
      </c>
      <c r="CI12" s="26">
        <f t="shared" si="65"/>
        <v>773.53399999999942</v>
      </c>
      <c r="CJ12" s="26">
        <f t="shared" si="65"/>
        <v>0</v>
      </c>
      <c r="CK12" s="25">
        <f>SUM(CL12:CM12)</f>
        <v>-322.74294599999962</v>
      </c>
      <c r="CL12" s="27">
        <f t="shared" si="3"/>
        <v>-322.74294599999962</v>
      </c>
      <c r="CM12" s="27">
        <f t="shared" si="3"/>
        <v>0</v>
      </c>
      <c r="CN12" s="21">
        <f>SUM(CO12:CP12)</f>
        <v>111.50808333333333</v>
      </c>
      <c r="CO12" s="21">
        <f t="shared" ref="CO12:CP12" si="66">SUM(CO11-CO14)</f>
        <v>111.50808333333333</v>
      </c>
      <c r="CP12" s="21">
        <f t="shared" si="66"/>
        <v>0</v>
      </c>
      <c r="CQ12" s="21">
        <f>SUM(CR12:CS12)</f>
        <v>73.301799999999957</v>
      </c>
      <c r="CR12" s="21">
        <f t="shared" ref="CR12:CS12" si="67">SUM(CR11-CR14)</f>
        <v>73.301799999999957</v>
      </c>
      <c r="CS12" s="21">
        <f t="shared" si="67"/>
        <v>0</v>
      </c>
      <c r="CT12" s="23">
        <f>SUM(CU12:CV12)</f>
        <v>138.37700000000001</v>
      </c>
      <c r="CU12" s="23">
        <f t="shared" ref="CU12" si="68">SUM(CU11-CU14)</f>
        <v>138.37700000000001</v>
      </c>
      <c r="CV12" s="23">
        <f>SUM(CV11-CV14)</f>
        <v>0</v>
      </c>
      <c r="CW12" s="21">
        <f>SUM(CX12:CY12)</f>
        <v>111.50808333333333</v>
      </c>
      <c r="CX12" s="21">
        <f t="shared" ref="CX12:DB12" si="69">SUM(CX11-CX14)</f>
        <v>111.50808333333333</v>
      </c>
      <c r="CY12" s="21">
        <f t="shared" si="69"/>
        <v>0</v>
      </c>
      <c r="CZ12" s="21">
        <f>SUM(DA12:DB12)</f>
        <v>63.159799999999962</v>
      </c>
      <c r="DA12" s="21">
        <f t="shared" si="69"/>
        <v>63.159799999999962</v>
      </c>
      <c r="DB12" s="21">
        <f t="shared" si="69"/>
        <v>0</v>
      </c>
      <c r="DC12" s="23">
        <f>SUM(DD12:DE12)</f>
        <v>73.583000000000027</v>
      </c>
      <c r="DD12" s="23">
        <f t="shared" ref="DD12" si="70">SUM(DD11-DD14)</f>
        <v>73.583000000000027</v>
      </c>
      <c r="DE12" s="23">
        <f>SUM(DE11-DE14)</f>
        <v>0</v>
      </c>
      <c r="DF12" s="21">
        <f>SUM(DG12:DH12)</f>
        <v>111.50808333333333</v>
      </c>
      <c r="DG12" s="21">
        <f t="shared" ref="DG12:DK12" si="71">SUM(DG11-DG14)</f>
        <v>111.50808333333333</v>
      </c>
      <c r="DH12" s="21">
        <f t="shared" si="71"/>
        <v>0</v>
      </c>
      <c r="DI12" s="21">
        <f>SUM(DJ12:DK12)</f>
        <v>39.437760000000026</v>
      </c>
      <c r="DJ12" s="21">
        <f t="shared" si="71"/>
        <v>39.437760000000026</v>
      </c>
      <c r="DK12" s="21">
        <f t="shared" si="71"/>
        <v>0</v>
      </c>
      <c r="DL12" s="23">
        <f>SUM(DM12:DN12)</f>
        <v>76.132000000000062</v>
      </c>
      <c r="DM12" s="23">
        <f t="shared" ref="DM12" si="72">SUM(DM11-DM14)</f>
        <v>76.132000000000062</v>
      </c>
      <c r="DN12" s="23">
        <f>SUM(DN11-DN14)</f>
        <v>0</v>
      </c>
      <c r="DO12" s="25">
        <f>SUM(DP12:DQ12)</f>
        <v>334.52424999999994</v>
      </c>
      <c r="DP12" s="25">
        <f t="shared" ref="DP12:DQ12" si="73">SUM(DP11-DP14)</f>
        <v>334.52424999999994</v>
      </c>
      <c r="DQ12" s="25">
        <f t="shared" si="73"/>
        <v>0</v>
      </c>
      <c r="DR12" s="25">
        <f>SUM(DS12:DT12)</f>
        <v>175.89936</v>
      </c>
      <c r="DS12" s="25">
        <f t="shared" ref="DS12:DW12" si="74">SUM(DS11-DS14)</f>
        <v>175.89936</v>
      </c>
      <c r="DT12" s="25">
        <f t="shared" si="74"/>
        <v>0</v>
      </c>
      <c r="DU12" s="26">
        <f t="shared" si="74"/>
        <v>288.09199999999987</v>
      </c>
      <c r="DV12" s="25">
        <f t="shared" si="74"/>
        <v>288.0920000000001</v>
      </c>
      <c r="DW12" s="25">
        <f t="shared" si="74"/>
        <v>0</v>
      </c>
      <c r="DX12" s="25">
        <f>SUM(DY12:DZ12)</f>
        <v>-158.62488999999994</v>
      </c>
      <c r="DY12" s="27">
        <f t="shared" si="5"/>
        <v>-158.62488999999994</v>
      </c>
      <c r="DZ12" s="27">
        <f t="shared" si="5"/>
        <v>0</v>
      </c>
      <c r="EA12" s="25">
        <f>SUM(EB12:EC12)</f>
        <v>1003.5727500000003</v>
      </c>
      <c r="EB12" s="25">
        <f t="shared" ref="EB12:EC12" si="75">SUM(EB11-EB14)</f>
        <v>1003.5727500000003</v>
      </c>
      <c r="EC12" s="25">
        <f t="shared" si="75"/>
        <v>0</v>
      </c>
      <c r="ED12" s="25">
        <f>SUM(EE12:EF12)</f>
        <v>522.20491400000037</v>
      </c>
      <c r="EE12" s="25">
        <f t="shared" ref="EE12:EI12" si="76">SUM(EE11-EE14)</f>
        <v>522.20491400000037</v>
      </c>
      <c r="EF12" s="25">
        <f t="shared" si="76"/>
        <v>0</v>
      </c>
      <c r="EG12" s="25">
        <f t="shared" si="76"/>
        <v>1061.6259999999997</v>
      </c>
      <c r="EH12" s="25">
        <f t="shared" si="76"/>
        <v>1061.6259999999997</v>
      </c>
      <c r="EI12" s="25">
        <f t="shared" si="76"/>
        <v>0</v>
      </c>
      <c r="EJ12" s="25">
        <f>SUM(EK12:EL12)</f>
        <v>-481.3678359999999</v>
      </c>
      <c r="EK12" s="27">
        <f t="shared" si="7"/>
        <v>-481.3678359999999</v>
      </c>
      <c r="EL12" s="27">
        <f t="shared" si="7"/>
        <v>0</v>
      </c>
      <c r="EM12" s="21">
        <f>SUM(EN12:EO12)</f>
        <v>111.50808333333333</v>
      </c>
      <c r="EN12" s="21">
        <f t="shared" ref="EN12:EO12" si="77">SUM(EN11-EN14)</f>
        <v>111.50808333333333</v>
      </c>
      <c r="EO12" s="21">
        <f t="shared" si="77"/>
        <v>0</v>
      </c>
      <c r="EP12" s="21">
        <f>SUM(EQ12:ER12)</f>
        <v>56.033759999999972</v>
      </c>
      <c r="EQ12" s="21">
        <f t="shared" ref="EQ12:ER12" si="78">SUM(EQ11-EQ14)</f>
        <v>56.033759999999972</v>
      </c>
      <c r="ER12" s="21">
        <f t="shared" si="78"/>
        <v>0</v>
      </c>
      <c r="ES12" s="23">
        <f>SUM(ET12:EU12)</f>
        <v>75.800999999999988</v>
      </c>
      <c r="ET12" s="23">
        <f t="shared" ref="ET12" si="79">SUM(ET11-ET14)</f>
        <v>75.800999999999988</v>
      </c>
      <c r="EU12" s="23">
        <f>SUM(EU11-EU14)</f>
        <v>0</v>
      </c>
      <c r="EV12" s="21">
        <f>SUM(EW12:EX12)</f>
        <v>111.50808333333333</v>
      </c>
      <c r="EW12" s="21">
        <f t="shared" ref="EW12:FA12" si="80">SUM(EW11-EW14)</f>
        <v>111.50808333333333</v>
      </c>
      <c r="EX12" s="21">
        <f t="shared" si="80"/>
        <v>0</v>
      </c>
      <c r="EY12" s="21">
        <f>SUM(EZ12:FA12)</f>
        <v>39.891649000000029</v>
      </c>
      <c r="EZ12" s="21">
        <f t="shared" si="80"/>
        <v>39.891649000000029</v>
      </c>
      <c r="FA12" s="21">
        <f t="shared" si="80"/>
        <v>0</v>
      </c>
      <c r="FB12" s="23">
        <f>SUM(FC12:FD12)</f>
        <v>82.091999999999985</v>
      </c>
      <c r="FC12" s="23">
        <f t="shared" ref="FC12" si="81">SUM(FC11-FC14)</f>
        <v>82.091999999999985</v>
      </c>
      <c r="FD12" s="23">
        <f>SUM(FD11-FD14)</f>
        <v>0</v>
      </c>
      <c r="FE12" s="21">
        <f>SUM(FF12:FG12)</f>
        <v>111.50808333333333</v>
      </c>
      <c r="FF12" s="21">
        <f t="shared" ref="FF12:FG12" si="82">SUM(FF11-FF14)</f>
        <v>111.50808333333333</v>
      </c>
      <c r="FG12" s="21">
        <f t="shared" si="82"/>
        <v>0</v>
      </c>
      <c r="FH12" s="21">
        <f>SUM(FI12:FJ12)</f>
        <v>53.667476000000022</v>
      </c>
      <c r="FI12" s="21">
        <f t="shared" ref="FI12:FJ12" si="83">SUM(FI11-FI14)</f>
        <v>53.667476000000022</v>
      </c>
      <c r="FJ12" s="21">
        <f t="shared" si="83"/>
        <v>0</v>
      </c>
      <c r="FK12" s="23">
        <f>SUM(FL12:FM12)</f>
        <v>87.653000000000077</v>
      </c>
      <c r="FL12" s="23">
        <f t="shared" ref="FL12" si="84">SUM(FL11-FL14)</f>
        <v>87.653000000000077</v>
      </c>
      <c r="FM12" s="23">
        <f>SUM(FM11-FM14)</f>
        <v>0</v>
      </c>
      <c r="FN12" s="25">
        <f>SUM(FO12:FP12)</f>
        <v>334.52424999999994</v>
      </c>
      <c r="FO12" s="25">
        <f t="shared" ref="FO12:FP12" si="85">SUM(FO11-FO14)</f>
        <v>334.52424999999994</v>
      </c>
      <c r="FP12" s="25">
        <f t="shared" si="85"/>
        <v>0</v>
      </c>
      <c r="FQ12" s="25">
        <f>SUM(FR12:FS12)</f>
        <v>149.59288500000025</v>
      </c>
      <c r="FR12" s="25">
        <f t="shared" ref="FR12:FV12" si="86">SUM(FR11-FR14)</f>
        <v>149.59288500000025</v>
      </c>
      <c r="FS12" s="25">
        <f t="shared" si="86"/>
        <v>0</v>
      </c>
      <c r="FT12" s="26">
        <f t="shared" si="86"/>
        <v>245.54599999999994</v>
      </c>
      <c r="FU12" s="26">
        <f t="shared" si="86"/>
        <v>245.54599999999994</v>
      </c>
      <c r="FV12" s="26">
        <f t="shared" si="86"/>
        <v>0</v>
      </c>
      <c r="FW12" s="25">
        <f>SUM(FX12:FY12)</f>
        <v>-184.93136499999969</v>
      </c>
      <c r="FX12" s="27">
        <f t="shared" si="9"/>
        <v>-184.93136499999969</v>
      </c>
      <c r="FY12" s="27">
        <f t="shared" si="9"/>
        <v>0</v>
      </c>
      <c r="FZ12" s="25">
        <f>SUM(GA12:GB12)</f>
        <v>1338.0969999999998</v>
      </c>
      <c r="GA12" s="25">
        <f t="shared" ref="GA12:GB12" si="87">SUM(GA11-GA14)</f>
        <v>1338.0969999999998</v>
      </c>
      <c r="GB12" s="25">
        <f t="shared" si="87"/>
        <v>0</v>
      </c>
      <c r="GC12" s="25">
        <f>SUM(GD12:GE12)</f>
        <v>671.79779899999903</v>
      </c>
      <c r="GD12" s="26">
        <f t="shared" ref="GD12:GH12" si="88">SUM(GD11-GD14)</f>
        <v>671.79779899999903</v>
      </c>
      <c r="GE12" s="26">
        <f t="shared" si="88"/>
        <v>0</v>
      </c>
      <c r="GF12" s="26">
        <f t="shared" si="88"/>
        <v>1307.172</v>
      </c>
      <c r="GG12" s="26">
        <f t="shared" si="88"/>
        <v>1307.172</v>
      </c>
      <c r="GH12" s="26">
        <f t="shared" si="88"/>
        <v>0</v>
      </c>
      <c r="GI12" s="25">
        <f>SUM(GJ12:GK12)</f>
        <v>-666.29920100000072</v>
      </c>
      <c r="GJ12" s="27">
        <f t="shared" si="12"/>
        <v>-666.29920100000072</v>
      </c>
      <c r="GK12" s="27">
        <f t="shared" si="12"/>
        <v>0</v>
      </c>
      <c r="GL12" s="4"/>
      <c r="GM12" s="19">
        <f t="shared" si="13"/>
        <v>1338.0970000000004</v>
      </c>
    </row>
    <row r="13" spans="1:195" ht="18.75" x14ac:dyDescent="0.3">
      <c r="A13" s="28" t="s">
        <v>35</v>
      </c>
      <c r="B13" s="29">
        <f t="shared" ref="B13:AK13" si="89">SUM(B12/B11)</f>
        <v>0.2764000319923271</v>
      </c>
      <c r="C13" s="29">
        <f t="shared" si="89"/>
        <v>0.27650111346654982</v>
      </c>
      <c r="D13" s="29">
        <f t="shared" si="89"/>
        <v>0</v>
      </c>
      <c r="E13" s="29">
        <f t="shared" si="89"/>
        <v>0.16817694988158383</v>
      </c>
      <c r="F13" s="29">
        <f t="shared" si="89"/>
        <v>0.16821455918876971</v>
      </c>
      <c r="G13" s="29">
        <f t="shared" si="89"/>
        <v>0</v>
      </c>
      <c r="H13" s="29">
        <f t="shared" si="89"/>
        <v>0.31934379016358144</v>
      </c>
      <c r="I13" s="29">
        <f t="shared" si="89"/>
        <v>0.31937960846420799</v>
      </c>
      <c r="J13" s="29">
        <f t="shared" si="89"/>
        <v>0</v>
      </c>
      <c r="K13" s="29">
        <f t="shared" si="89"/>
        <v>0.2764000319923271</v>
      </c>
      <c r="L13" s="29">
        <f t="shared" si="89"/>
        <v>0.27650111346654982</v>
      </c>
      <c r="M13" s="29">
        <f t="shared" si="89"/>
        <v>0</v>
      </c>
      <c r="N13" s="29">
        <f t="shared" si="89"/>
        <v>0.10730134641092695</v>
      </c>
      <c r="O13" s="29">
        <f t="shared" si="89"/>
        <v>0.10732431069888022</v>
      </c>
      <c r="P13" s="29">
        <f t="shared" si="89"/>
        <v>0</v>
      </c>
      <c r="Q13" s="29">
        <f t="shared" si="89"/>
        <v>0.33692146506378062</v>
      </c>
      <c r="R13" s="29">
        <f t="shared" si="89"/>
        <v>0.33693311067857135</v>
      </c>
      <c r="S13" s="29">
        <f t="shared" si="89"/>
        <v>0</v>
      </c>
      <c r="T13" s="29">
        <f t="shared" si="89"/>
        <v>0.2764000319923271</v>
      </c>
      <c r="U13" s="29">
        <f t="shared" si="89"/>
        <v>0.27650111346654982</v>
      </c>
      <c r="V13" s="29">
        <f t="shared" si="89"/>
        <v>0</v>
      </c>
      <c r="W13" s="29">
        <f t="shared" si="89"/>
        <v>0.23441023054364285</v>
      </c>
      <c r="X13" s="29">
        <f t="shared" si="89"/>
        <v>0.23447184095870852</v>
      </c>
      <c r="Y13" s="29">
        <f t="shared" si="89"/>
        <v>0</v>
      </c>
      <c r="Z13" s="29">
        <f t="shared" si="89"/>
        <v>0.36993348209995841</v>
      </c>
      <c r="AA13" s="29">
        <f t="shared" si="89"/>
        <v>0.36995086199716837</v>
      </c>
      <c r="AB13" s="29">
        <f t="shared" si="89"/>
        <v>0</v>
      </c>
      <c r="AC13" s="30">
        <f t="shared" si="89"/>
        <v>0.2764000319923271</v>
      </c>
      <c r="AD13" s="30">
        <f t="shared" si="89"/>
        <v>0.27650111346654976</v>
      </c>
      <c r="AE13" s="30">
        <f t="shared" si="89"/>
        <v>0</v>
      </c>
      <c r="AF13" s="30">
        <f t="shared" si="89"/>
        <v>0.17223718346316394</v>
      </c>
      <c r="AG13" s="30">
        <f t="shared" si="89"/>
        <v>0.17227753494154818</v>
      </c>
      <c r="AH13" s="30">
        <f t="shared" si="89"/>
        <v>0</v>
      </c>
      <c r="AI13" s="31">
        <f t="shared" si="89"/>
        <v>0.34245698936053559</v>
      </c>
      <c r="AJ13" s="31">
        <f t="shared" si="89"/>
        <v>0.34247887548975819</v>
      </c>
      <c r="AK13" s="31">
        <f t="shared" si="89"/>
        <v>0</v>
      </c>
      <c r="AL13" s="32">
        <f t="shared" ref="AL13:AN13" si="90">SUM(AF13-AC13)</f>
        <v>-0.10416284852916316</v>
      </c>
      <c r="AM13" s="32">
        <f t="shared" si="90"/>
        <v>-0.10422357852500158</v>
      </c>
      <c r="AN13" s="32">
        <f t="shared" si="90"/>
        <v>0</v>
      </c>
      <c r="AO13" s="29">
        <f t="shared" ref="AO13:BX13" si="91">SUM(AO12/AO11)</f>
        <v>0.2764000319923271</v>
      </c>
      <c r="AP13" s="29">
        <f t="shared" si="91"/>
        <v>0.27650111346654982</v>
      </c>
      <c r="AQ13" s="29">
        <f t="shared" si="91"/>
        <v>0</v>
      </c>
      <c r="AR13" s="29">
        <f t="shared" si="91"/>
        <v>0.14456993384188721</v>
      </c>
      <c r="AS13" s="29">
        <f t="shared" si="91"/>
        <v>0.14476307655738804</v>
      </c>
      <c r="AT13" s="29">
        <f t="shared" si="91"/>
        <v>0</v>
      </c>
      <c r="AU13" s="29">
        <f t="shared" si="91"/>
        <v>0.23396632297307318</v>
      </c>
      <c r="AV13" s="29">
        <f t="shared" si="91"/>
        <v>0.23405544726869759</v>
      </c>
      <c r="AW13" s="29">
        <f t="shared" si="91"/>
        <v>0</v>
      </c>
      <c r="AX13" s="29">
        <f t="shared" si="91"/>
        <v>0.2764000319923271</v>
      </c>
      <c r="AY13" s="29">
        <f t="shared" si="91"/>
        <v>0.27650111346654982</v>
      </c>
      <c r="AZ13" s="29">
        <f t="shared" si="91"/>
        <v>0</v>
      </c>
      <c r="BA13" s="29">
        <f t="shared" si="91"/>
        <v>0.14019936327288474</v>
      </c>
      <c r="BB13" s="29">
        <f t="shared" si="91"/>
        <v>0.1402135438647841</v>
      </c>
      <c r="BC13" s="29">
        <f t="shared" si="91"/>
        <v>0</v>
      </c>
      <c r="BD13" s="29">
        <f t="shared" si="91"/>
        <v>0.25595587106580336</v>
      </c>
      <c r="BE13" s="29">
        <f t="shared" si="91"/>
        <v>0.25599903351001979</v>
      </c>
      <c r="BF13" s="29">
        <f t="shared" si="91"/>
        <v>0</v>
      </c>
      <c r="BG13" s="29">
        <f t="shared" si="91"/>
        <v>0.2764000319923271</v>
      </c>
      <c r="BH13" s="29">
        <f t="shared" si="91"/>
        <v>0.27650111346654982</v>
      </c>
      <c r="BI13" s="29">
        <f t="shared" si="91"/>
        <v>0</v>
      </c>
      <c r="BJ13" s="29">
        <f t="shared" si="91"/>
        <v>0.16549614859094189</v>
      </c>
      <c r="BK13" s="29">
        <f t="shared" si="91"/>
        <v>0.16549614859094189</v>
      </c>
      <c r="BL13" s="29" t="e">
        <f t="shared" si="91"/>
        <v>#DIV/0!</v>
      </c>
      <c r="BM13" s="29">
        <f t="shared" si="91"/>
        <v>0.26258008218912454</v>
      </c>
      <c r="BN13" s="29">
        <f t="shared" si="91"/>
        <v>0.26264864300314822</v>
      </c>
      <c r="BO13" s="29">
        <f t="shared" si="91"/>
        <v>0</v>
      </c>
      <c r="BP13" s="30">
        <f t="shared" si="91"/>
        <v>0.2764000319923271</v>
      </c>
      <c r="BQ13" s="30">
        <f t="shared" si="91"/>
        <v>0.27650111346654976</v>
      </c>
      <c r="BR13" s="30">
        <f t="shared" si="91"/>
        <v>0</v>
      </c>
      <c r="BS13" s="30">
        <f t="shared" si="91"/>
        <v>0.14976949032100409</v>
      </c>
      <c r="BT13" s="30">
        <f t="shared" si="91"/>
        <v>0.14984545509498368</v>
      </c>
      <c r="BU13" s="30">
        <f t="shared" si="91"/>
        <v>0</v>
      </c>
      <c r="BV13" s="31">
        <f t="shared" si="91"/>
        <v>0.25078277220124673</v>
      </c>
      <c r="BW13" s="30">
        <f t="shared" si="91"/>
        <v>0.25085069052144665</v>
      </c>
      <c r="BX13" s="30">
        <f t="shared" si="91"/>
        <v>0</v>
      </c>
      <c r="BY13" s="32">
        <f t="shared" ref="BY13:CA13" si="92">SUM(BS13-BP13)</f>
        <v>-0.12663054167132301</v>
      </c>
      <c r="BZ13" s="32">
        <f t="shared" si="92"/>
        <v>-0.12665565837156609</v>
      </c>
      <c r="CA13" s="32">
        <f t="shared" si="92"/>
        <v>0</v>
      </c>
      <c r="CB13" s="30">
        <f t="shared" ref="CB13:CJ13" si="93">SUM(CB12/CB11)</f>
        <v>0.2764000319923271</v>
      </c>
      <c r="CC13" s="30">
        <f t="shared" si="93"/>
        <v>0.27650111346654976</v>
      </c>
      <c r="CD13" s="30">
        <f t="shared" si="93"/>
        <v>0</v>
      </c>
      <c r="CE13" s="30">
        <f t="shared" si="93"/>
        <v>0.16120021620870817</v>
      </c>
      <c r="CF13" s="30">
        <f t="shared" si="93"/>
        <v>0.1612595918349102</v>
      </c>
      <c r="CG13" s="30">
        <f t="shared" si="93"/>
        <v>0</v>
      </c>
      <c r="CH13" s="31">
        <f t="shared" si="93"/>
        <v>0.29969195268523413</v>
      </c>
      <c r="CI13" s="31">
        <f t="shared" si="93"/>
        <v>0.29974003006180905</v>
      </c>
      <c r="CJ13" s="31">
        <f t="shared" si="93"/>
        <v>0</v>
      </c>
      <c r="CK13" s="32">
        <f t="shared" ref="CK13" si="94">SUM(CE13-CB13)</f>
        <v>-0.11519981578361893</v>
      </c>
      <c r="CL13" s="32">
        <f t="shared" si="3"/>
        <v>-0.11524152163163956</v>
      </c>
      <c r="CM13" s="32">
        <f t="shared" si="3"/>
        <v>0</v>
      </c>
      <c r="CN13" s="29">
        <f t="shared" ref="CN13:DW13" si="95">SUM(CN12/CN11)</f>
        <v>0.2764000319923271</v>
      </c>
      <c r="CO13" s="29">
        <f t="shared" si="95"/>
        <v>0.27650111346654982</v>
      </c>
      <c r="CP13" s="29">
        <f t="shared" si="95"/>
        <v>0</v>
      </c>
      <c r="CQ13" s="29">
        <f t="shared" si="95"/>
        <v>0.21888988228014936</v>
      </c>
      <c r="CR13" s="29">
        <f t="shared" si="95"/>
        <v>0.21888988228014936</v>
      </c>
      <c r="CS13" s="29" t="e">
        <f t="shared" si="95"/>
        <v>#DIV/0!</v>
      </c>
      <c r="CT13" s="29">
        <f t="shared" si="95"/>
        <v>0.33831849276552883</v>
      </c>
      <c r="CU13" s="29">
        <f t="shared" si="95"/>
        <v>0.33838798816423349</v>
      </c>
      <c r="CV13" s="29">
        <f t="shared" si="95"/>
        <v>0</v>
      </c>
      <c r="CW13" s="29">
        <f t="shared" si="95"/>
        <v>0.2764000319923271</v>
      </c>
      <c r="CX13" s="29">
        <f t="shared" si="95"/>
        <v>0.27650111346654982</v>
      </c>
      <c r="CY13" s="29">
        <f t="shared" si="95"/>
        <v>0</v>
      </c>
      <c r="CZ13" s="29">
        <f t="shared" si="95"/>
        <v>0.18469462711218088</v>
      </c>
      <c r="DA13" s="29">
        <f t="shared" si="95"/>
        <v>0.18469462711218088</v>
      </c>
      <c r="DB13" s="29" t="e">
        <f t="shared" si="95"/>
        <v>#DIV/0!</v>
      </c>
      <c r="DC13" s="29">
        <f t="shared" si="95"/>
        <v>0.20498370337354105</v>
      </c>
      <c r="DD13" s="29">
        <f t="shared" si="95"/>
        <v>0.20502653979576207</v>
      </c>
      <c r="DE13" s="29">
        <f t="shared" si="95"/>
        <v>0</v>
      </c>
      <c r="DF13" s="29">
        <f t="shared" si="95"/>
        <v>0.2764000319923271</v>
      </c>
      <c r="DG13" s="29">
        <f t="shared" si="95"/>
        <v>0.27650111346654982</v>
      </c>
      <c r="DH13" s="29">
        <f t="shared" si="95"/>
        <v>0</v>
      </c>
      <c r="DI13" s="29">
        <f t="shared" si="95"/>
        <v>0.11820603402944584</v>
      </c>
      <c r="DJ13" s="29">
        <f t="shared" si="95"/>
        <v>0.11820603402944584</v>
      </c>
      <c r="DK13" s="29" t="e">
        <f t="shared" si="95"/>
        <v>#DIV/0!</v>
      </c>
      <c r="DL13" s="29">
        <f t="shared" si="95"/>
        <v>0.20518929583082923</v>
      </c>
      <c r="DM13" s="29">
        <f t="shared" si="95"/>
        <v>0.20520312230464047</v>
      </c>
      <c r="DN13" s="29">
        <f t="shared" si="95"/>
        <v>0</v>
      </c>
      <c r="DO13" s="30">
        <f t="shared" si="95"/>
        <v>0.2764000319923271</v>
      </c>
      <c r="DP13" s="30">
        <f t="shared" si="95"/>
        <v>0.27650111346654976</v>
      </c>
      <c r="DQ13" s="30">
        <f t="shared" si="95"/>
        <v>0</v>
      </c>
      <c r="DR13" s="30">
        <f t="shared" si="95"/>
        <v>0.17407430234744059</v>
      </c>
      <c r="DS13" s="30">
        <f t="shared" si="95"/>
        <v>0.17407430234744059</v>
      </c>
      <c r="DT13" s="30" t="e">
        <f t="shared" si="95"/>
        <v>#DIV/0!</v>
      </c>
      <c r="DU13" s="31">
        <f t="shared" si="95"/>
        <v>0.25293037768531978</v>
      </c>
      <c r="DV13" s="30">
        <f t="shared" si="95"/>
        <v>0.25297124336930882</v>
      </c>
      <c r="DW13" s="30">
        <f t="shared" si="95"/>
        <v>0</v>
      </c>
      <c r="DX13" s="32">
        <f t="shared" ref="DX13" si="96">SUM(DR13-DO13)</f>
        <v>-0.10232572964488651</v>
      </c>
      <c r="DY13" s="32">
        <f t="shared" si="5"/>
        <v>-0.10242681111910917</v>
      </c>
      <c r="DZ13" s="32" t="e">
        <f t="shared" si="5"/>
        <v>#DIV/0!</v>
      </c>
      <c r="EA13" s="30">
        <f t="shared" ref="EA13:EI13" si="97">SUM(EA12/EA11)</f>
        <v>0.27640003199232721</v>
      </c>
      <c r="EB13" s="30">
        <f t="shared" si="97"/>
        <v>0.27650111346654987</v>
      </c>
      <c r="EC13" s="30">
        <f t="shared" si="97"/>
        <v>0</v>
      </c>
      <c r="ED13" s="30">
        <f t="shared" si="97"/>
        <v>0.16531859956418107</v>
      </c>
      <c r="EE13" s="30">
        <f t="shared" si="97"/>
        <v>0.16536000789566038</v>
      </c>
      <c r="EF13" s="30">
        <f t="shared" si="97"/>
        <v>0</v>
      </c>
      <c r="EG13" s="30">
        <f t="shared" si="97"/>
        <v>0.28537458798305637</v>
      </c>
      <c r="EH13" s="30">
        <f t="shared" si="97"/>
        <v>0.28542046868463528</v>
      </c>
      <c r="EI13" s="30">
        <f t="shared" si="97"/>
        <v>0</v>
      </c>
      <c r="EJ13" s="32">
        <f t="shared" ref="EJ13" si="98">SUM(ED13-EA13)</f>
        <v>-0.11108143242814614</v>
      </c>
      <c r="EK13" s="32">
        <f t="shared" si="7"/>
        <v>-0.11114110557088949</v>
      </c>
      <c r="EL13" s="32">
        <f t="shared" si="7"/>
        <v>0</v>
      </c>
      <c r="EM13" s="29">
        <f t="shared" ref="EM13:FV13" si="99">SUM(EM12/EM11)</f>
        <v>0.2764000319923271</v>
      </c>
      <c r="EN13" s="29">
        <f t="shared" si="99"/>
        <v>0.27650111346654982</v>
      </c>
      <c r="EO13" s="29">
        <f t="shared" si="99"/>
        <v>0</v>
      </c>
      <c r="EP13" s="29">
        <f t="shared" si="99"/>
        <v>0.16079764513689632</v>
      </c>
      <c r="EQ13" s="29">
        <f t="shared" si="99"/>
        <v>0.16079764513689632</v>
      </c>
      <c r="ER13" s="29" t="e">
        <f t="shared" si="99"/>
        <v>#DIV/0!</v>
      </c>
      <c r="ES13" s="29">
        <f t="shared" si="99"/>
        <v>0.20067933559602033</v>
      </c>
      <c r="ET13" s="29">
        <f t="shared" si="99"/>
        <v>0.20069368140960295</v>
      </c>
      <c r="EU13" s="29">
        <f t="shared" si="99"/>
        <v>0</v>
      </c>
      <c r="EV13" s="29">
        <f t="shared" si="99"/>
        <v>0.2764000319923271</v>
      </c>
      <c r="EW13" s="29">
        <f t="shared" si="99"/>
        <v>0.27650111346654982</v>
      </c>
      <c r="EX13" s="29">
        <f t="shared" si="99"/>
        <v>0</v>
      </c>
      <c r="EY13" s="29">
        <f t="shared" si="99"/>
        <v>0.11738473789592399</v>
      </c>
      <c r="EZ13" s="29">
        <f t="shared" si="99"/>
        <v>0.11738473789592399</v>
      </c>
      <c r="FA13" s="29" t="e">
        <f t="shared" si="99"/>
        <v>#DIV/0!</v>
      </c>
      <c r="FB13" s="29">
        <f t="shared" si="99"/>
        <v>0.21804621117748454</v>
      </c>
      <c r="FC13" s="29">
        <f t="shared" si="99"/>
        <v>0.21808733907517702</v>
      </c>
      <c r="FD13" s="29">
        <f t="shared" si="99"/>
        <v>0</v>
      </c>
      <c r="FE13" s="29">
        <f t="shared" si="99"/>
        <v>0.2764000319923271</v>
      </c>
      <c r="FF13" s="29">
        <f t="shared" si="99"/>
        <v>0.27650111346654982</v>
      </c>
      <c r="FG13" s="29">
        <f t="shared" si="99"/>
        <v>0</v>
      </c>
      <c r="FH13" s="29">
        <f t="shared" si="99"/>
        <v>0.15096775953955346</v>
      </c>
      <c r="FI13" s="29">
        <f t="shared" si="99"/>
        <v>0.15096775953955346</v>
      </c>
      <c r="FJ13" s="29" t="e">
        <f t="shared" si="99"/>
        <v>#DIV/0!</v>
      </c>
      <c r="FK13" s="29">
        <f t="shared" si="99"/>
        <v>0.22500513399733049</v>
      </c>
      <c r="FL13" s="29">
        <f t="shared" si="99"/>
        <v>0.22505481752312109</v>
      </c>
      <c r="FM13" s="29">
        <f t="shared" si="99"/>
        <v>0</v>
      </c>
      <c r="FN13" s="30">
        <f t="shared" si="99"/>
        <v>0.2764000319923271</v>
      </c>
      <c r="FO13" s="30">
        <f t="shared" si="99"/>
        <v>0.27650111346654976</v>
      </c>
      <c r="FP13" s="30">
        <f t="shared" si="99"/>
        <v>0</v>
      </c>
      <c r="FQ13" s="30">
        <f t="shared" si="99"/>
        <v>0.143315635788793</v>
      </c>
      <c r="FR13" s="30">
        <f t="shared" si="99"/>
        <v>0.143315635788793</v>
      </c>
      <c r="FS13" s="30" t="e">
        <f t="shared" si="99"/>
        <v>#DIV/0!</v>
      </c>
      <c r="FT13" s="31">
        <f t="shared" si="99"/>
        <v>0.21468108563689756</v>
      </c>
      <c r="FU13" s="31">
        <f t="shared" si="99"/>
        <v>0.21471562723255855</v>
      </c>
      <c r="FV13" s="31">
        <f t="shared" si="99"/>
        <v>0</v>
      </c>
      <c r="FW13" s="32">
        <f t="shared" ref="FW13" si="100">SUM(FQ13-FN13)</f>
        <v>-0.1330843962035341</v>
      </c>
      <c r="FX13" s="32">
        <f t="shared" si="9"/>
        <v>-0.13318547767775676</v>
      </c>
      <c r="FY13" s="32" t="e">
        <f t="shared" si="9"/>
        <v>#DIV/0!</v>
      </c>
      <c r="FZ13" s="30">
        <f t="shared" ref="FZ13:GH13" si="101">SUM(FZ12/FZ11)</f>
        <v>0.2764000319923271</v>
      </c>
      <c r="GA13" s="30">
        <f t="shared" si="101"/>
        <v>0.27650111346654976</v>
      </c>
      <c r="GB13" s="30">
        <f t="shared" si="101"/>
        <v>0</v>
      </c>
      <c r="GC13" s="30">
        <f t="shared" si="101"/>
        <v>0.15985369417660417</v>
      </c>
      <c r="GD13" s="31">
        <f t="shared" si="101"/>
        <v>0.15988378714373663</v>
      </c>
      <c r="GE13" s="31">
        <f t="shared" si="101"/>
        <v>0</v>
      </c>
      <c r="GF13" s="31">
        <f t="shared" si="101"/>
        <v>0.26875059751618302</v>
      </c>
      <c r="GG13" s="31">
        <f t="shared" si="101"/>
        <v>0.26879381333276303</v>
      </c>
      <c r="GH13" s="31">
        <f t="shared" si="101"/>
        <v>0</v>
      </c>
      <c r="GI13" s="32">
        <f t="shared" ref="GI13" si="102">SUM(GC13-FZ13)</f>
        <v>-0.11654633781572293</v>
      </c>
      <c r="GJ13" s="32">
        <f t="shared" si="12"/>
        <v>-0.11661732632281313</v>
      </c>
      <c r="GK13" s="32">
        <f t="shared" si="12"/>
        <v>0</v>
      </c>
      <c r="GL13" s="4"/>
      <c r="GM13" s="19">
        <f t="shared" si="13"/>
        <v>3.3168003839079261</v>
      </c>
    </row>
    <row r="14" spans="1:195" ht="18.75" x14ac:dyDescent="0.3">
      <c r="A14" s="12" t="s">
        <v>36</v>
      </c>
      <c r="B14" s="13">
        <f>SUM(C14:D14)</f>
        <v>291.92198333333334</v>
      </c>
      <c r="C14" s="13">
        <f>SUM(C15:C16)+C21</f>
        <v>291.77449999999999</v>
      </c>
      <c r="D14" s="13">
        <f>SUM(D15:D16)+D21</f>
        <v>0.14748333333333333</v>
      </c>
      <c r="E14" s="13">
        <f>SUM(F14:G14)</f>
        <v>308.8</v>
      </c>
      <c r="F14" s="13">
        <f>SUM(F15:F16)+F21</f>
        <v>308.71699999999998</v>
      </c>
      <c r="G14" s="13">
        <f>SUM(G15:G16)+G21</f>
        <v>8.3000000000000004E-2</v>
      </c>
      <c r="H14" s="13">
        <f>SUM(I14:J14)</f>
        <v>303.459</v>
      </c>
      <c r="I14" s="13">
        <f>SUM(I15:I16)+I21</f>
        <v>303.40899999999999</v>
      </c>
      <c r="J14" s="13">
        <f>SUM(J15:J21)</f>
        <v>0.05</v>
      </c>
      <c r="K14" s="13">
        <f>SUM(L14:M14)</f>
        <v>291.92198333333334</v>
      </c>
      <c r="L14" s="13">
        <f>SUM(L15:L16)+L21</f>
        <v>291.77449999999999</v>
      </c>
      <c r="M14" s="13">
        <f>SUM(M15:M16)+M21</f>
        <v>0.14748333333333333</v>
      </c>
      <c r="N14" s="13">
        <f>SUM(O14:P14)</f>
        <v>304.56</v>
      </c>
      <c r="O14" s="13">
        <f>SUM(O15:O16)+O21</f>
        <v>304.48700000000002</v>
      </c>
      <c r="P14" s="13">
        <f>SUM(P15:P16)+P21</f>
        <v>7.2999999999999995E-2</v>
      </c>
      <c r="Q14" s="13">
        <f>SUM(R14:S14)</f>
        <v>306.94900000000001</v>
      </c>
      <c r="R14" s="13">
        <f>SUM(R15:R16)+R21</f>
        <v>306.93299999999999</v>
      </c>
      <c r="S14" s="13">
        <f>SUM(S15:S21)</f>
        <v>1.6E-2</v>
      </c>
      <c r="T14" s="13">
        <f>SUM(U14:V14)</f>
        <v>291.92198333333334</v>
      </c>
      <c r="U14" s="13">
        <f>SUM(U15:U16)+U21</f>
        <v>291.77449999999999</v>
      </c>
      <c r="V14" s="13">
        <f>SUM(V15:V16)+V21</f>
        <v>0.14748333333333333</v>
      </c>
      <c r="W14" s="13">
        <f>SUM(X14:Y14)</f>
        <v>291.36184600000007</v>
      </c>
      <c r="X14" s="13">
        <f>SUM(X15:X16)+X21</f>
        <v>291.26184600000005</v>
      </c>
      <c r="Y14" s="13">
        <f>SUM(Y15:Y16)+Y21</f>
        <v>0.1</v>
      </c>
      <c r="Z14" s="13">
        <f>SUM(AA14:AB14)</f>
        <v>295.05699999999996</v>
      </c>
      <c r="AA14" s="13">
        <f>SUM(AA15:AA16)+AA21</f>
        <v>295.03499999999997</v>
      </c>
      <c r="AB14" s="13">
        <f>SUM(AB15:AB21)</f>
        <v>2.1999999999999999E-2</v>
      </c>
      <c r="AC14" s="16">
        <f>SUM(AD14:AE14)</f>
        <v>875.76594999999998</v>
      </c>
      <c r="AD14" s="16">
        <f>SUM(AD15:AD16)+AD21</f>
        <v>875.32349999999997</v>
      </c>
      <c r="AE14" s="16">
        <f>SUM(AE15:AE16)+AE21</f>
        <v>0.44245000000000001</v>
      </c>
      <c r="AF14" s="16">
        <f>SUM(AG14:AH14)</f>
        <v>904.72184600000003</v>
      </c>
      <c r="AG14" s="16">
        <f>SUM(AG15:AG16)+AG21</f>
        <v>904.46584600000006</v>
      </c>
      <c r="AH14" s="16">
        <f>SUM(AH15:AH16)+AH21</f>
        <v>0.25600000000000001</v>
      </c>
      <c r="AI14" s="16">
        <f>SUM(AJ14:AK14)</f>
        <v>905.46499999999992</v>
      </c>
      <c r="AJ14" s="16">
        <f>SUM(AJ15:AJ16)+AJ21</f>
        <v>905.37699999999995</v>
      </c>
      <c r="AK14" s="16">
        <f>SUM(AK15:AK16)+AK21</f>
        <v>8.7999999999999995E-2</v>
      </c>
      <c r="AL14" s="16">
        <f>SUM(AM14:AN14)</f>
        <v>28.955895999999996</v>
      </c>
      <c r="AM14" s="16">
        <f>SUM(AM15:AM16)+AM21</f>
        <v>29.142345999999996</v>
      </c>
      <c r="AN14" s="16">
        <f>SUM(AN15:AN16)+AN21</f>
        <v>-0.18645</v>
      </c>
      <c r="AO14" s="13">
        <f>SUM(AP14:AQ14)</f>
        <v>291.92198333333334</v>
      </c>
      <c r="AP14" s="13">
        <f>SUM(AP15:AP16)+AP21</f>
        <v>291.77449999999999</v>
      </c>
      <c r="AQ14" s="13">
        <f>SUM(AQ15:AQ16)+AQ21</f>
        <v>0.14748333333333333</v>
      </c>
      <c r="AR14" s="13">
        <f>SUM(AS14:AT14)</f>
        <v>320.57819999999998</v>
      </c>
      <c r="AS14" s="13">
        <f>SUM(AS15:AS16)+AS21</f>
        <v>320.07819999999998</v>
      </c>
      <c r="AT14" s="13">
        <f>SUM(AT15:AT16)+AT21</f>
        <v>0.5</v>
      </c>
      <c r="AU14" s="13">
        <f>SUM(AV14:AW14)</f>
        <v>309.80700000000002</v>
      </c>
      <c r="AV14" s="13">
        <f>SUM(AV15:AV16)+AV21</f>
        <v>309.65300000000002</v>
      </c>
      <c r="AW14" s="13">
        <f>SUM(AW15:AW21)</f>
        <v>0.154</v>
      </c>
      <c r="AX14" s="13">
        <f>SUM(AY14:AZ14)</f>
        <v>291.92198333333334</v>
      </c>
      <c r="AY14" s="13">
        <f>SUM(AY15:AY16)+AY21</f>
        <v>291.77449999999999</v>
      </c>
      <c r="AZ14" s="13">
        <f>SUM(AZ15:AZ16)+AZ21</f>
        <v>0.14748333333333333</v>
      </c>
      <c r="BA14" s="13">
        <f>SUM(BB14:BC14)</f>
        <v>297.55099999999999</v>
      </c>
      <c r="BB14" s="13">
        <f>SUM(BB15:BB16)+BB21</f>
        <v>297.51599999999996</v>
      </c>
      <c r="BC14" s="13">
        <f>SUM(BC15:BC16)+BC21</f>
        <v>3.5000000000000003E-2</v>
      </c>
      <c r="BD14" s="13">
        <f>SUM(BE14:BF14)</f>
        <v>295.66899999999998</v>
      </c>
      <c r="BE14" s="13">
        <f>SUM(BE15:BE16)+BE21</f>
        <v>295.60199999999998</v>
      </c>
      <c r="BF14" s="13">
        <f>SUM(BF15:BF21)</f>
        <v>6.7000000000000004E-2</v>
      </c>
      <c r="BG14" s="13">
        <f>SUM(BH14:BI14)</f>
        <v>291.92198333333334</v>
      </c>
      <c r="BH14" s="13">
        <f>SUM(BH15:BH16)+BH21</f>
        <v>291.77449999999999</v>
      </c>
      <c r="BI14" s="13">
        <f>SUM(BI15:BI16)+BI21</f>
        <v>0.14748333333333333</v>
      </c>
      <c r="BJ14" s="13">
        <f>SUM(BK14:BL14)</f>
        <v>279.13799999999998</v>
      </c>
      <c r="BK14" s="13">
        <f>SUM(BK15:BK16)+BK21</f>
        <v>279.13799999999998</v>
      </c>
      <c r="BL14" s="13">
        <f>SUM(BL15:BL16)+BL21</f>
        <v>0</v>
      </c>
      <c r="BM14" s="13">
        <f>SUM(BN14:BO14)</f>
        <v>296.62200000000001</v>
      </c>
      <c r="BN14" s="13">
        <f>SUM(BN15:BN16)+BN21</f>
        <v>296.517</v>
      </c>
      <c r="BO14" s="13">
        <f>SUM(BO15:BO21)</f>
        <v>0.105</v>
      </c>
      <c r="BP14" s="16">
        <f>SUM(BQ14:BR14)</f>
        <v>875.76594999999998</v>
      </c>
      <c r="BQ14" s="16">
        <f>SUM(BQ15:BQ16)+BQ21</f>
        <v>875.32349999999997</v>
      </c>
      <c r="BR14" s="16">
        <f>SUM(BR15:BR16)+BR21</f>
        <v>0.44245000000000001</v>
      </c>
      <c r="BS14" s="16">
        <f>SUM(BT14:BU14)</f>
        <v>897.2672</v>
      </c>
      <c r="BT14" s="16">
        <f>SUM(BT15:BT16)+BT21</f>
        <v>896.73220000000003</v>
      </c>
      <c r="BU14" s="16">
        <f>SUM(BU15:BU16)+BU21</f>
        <v>0.53500000000000003</v>
      </c>
      <c r="BV14" s="16">
        <f>SUM(BW14:BX14)</f>
        <v>902.09799999999996</v>
      </c>
      <c r="BW14" s="16">
        <f>SUM(BW15:BW16)+BW21</f>
        <v>901.77199999999993</v>
      </c>
      <c r="BX14" s="16">
        <f>SUM(BX15:BX16)+BX21</f>
        <v>0.32600000000000001</v>
      </c>
      <c r="BY14" s="16">
        <f>SUM(BZ14:CA14)</f>
        <v>21.501250000000002</v>
      </c>
      <c r="BZ14" s="16">
        <f>SUM(BZ15:BZ16)+BZ21</f>
        <v>21.408700000000003</v>
      </c>
      <c r="CA14" s="16">
        <f>SUM(CA15:CA16)+CA21</f>
        <v>9.2550000000000021E-2</v>
      </c>
      <c r="CB14" s="16">
        <f>SUM(CC14:CD14)</f>
        <v>1751.5319</v>
      </c>
      <c r="CC14" s="16">
        <f>SUM(CC15:CC16)+CC21</f>
        <v>1750.6469999999999</v>
      </c>
      <c r="CD14" s="16">
        <f>SUM(CD15:CD16)+CD21</f>
        <v>0.88490000000000002</v>
      </c>
      <c r="CE14" s="16">
        <f>SUM(CF14:CG14)</f>
        <v>1801.9890459999997</v>
      </c>
      <c r="CF14" s="16">
        <f>SUM(CF15:CF16)+CF21</f>
        <v>1801.1980459999997</v>
      </c>
      <c r="CG14" s="16">
        <f>SUM(CG15:CG16)+CG21</f>
        <v>0.79100000000000004</v>
      </c>
      <c r="CH14" s="16">
        <f>SUM(CI14:CJ14)</f>
        <v>1807.5630000000001</v>
      </c>
      <c r="CI14" s="16">
        <f>SUM(CI15:CI16)+CI21</f>
        <v>1807.1490000000001</v>
      </c>
      <c r="CJ14" s="16">
        <f>SUM(CJ15:CJ16)+CJ21</f>
        <v>0.41400000000000003</v>
      </c>
      <c r="CK14" s="16">
        <f>SUM(CL14:CM14)</f>
        <v>50.457145999999817</v>
      </c>
      <c r="CL14" s="18">
        <f t="shared" si="3"/>
        <v>50.551045999999815</v>
      </c>
      <c r="CM14" s="18">
        <f t="shared" si="3"/>
        <v>-9.3899999999999983E-2</v>
      </c>
      <c r="CN14" s="13">
        <f>SUM(CO14:CP14)</f>
        <v>291.92198333333334</v>
      </c>
      <c r="CO14" s="13">
        <f>SUM(CO15:CO16)+CO21</f>
        <v>291.77449999999999</v>
      </c>
      <c r="CP14" s="13">
        <f>SUM(CP15:CP16)+CP21</f>
        <v>0.14748333333333333</v>
      </c>
      <c r="CQ14" s="13">
        <f>SUM(CR14:CS14)</f>
        <v>261.57800000000003</v>
      </c>
      <c r="CR14" s="13">
        <f>SUM(CR15:CR16)+CR21</f>
        <v>261.57800000000003</v>
      </c>
      <c r="CS14" s="13">
        <f>SUM(CS15:CS16)+CS21</f>
        <v>0</v>
      </c>
      <c r="CT14" s="13">
        <f>SUM(CU14:CV14)</f>
        <v>270.637</v>
      </c>
      <c r="CU14" s="13">
        <f>SUM(CU15:CU16)+CU21</f>
        <v>270.553</v>
      </c>
      <c r="CV14" s="13">
        <f>SUM(CV15:CV21)</f>
        <v>8.4000000000000005E-2</v>
      </c>
      <c r="CW14" s="13">
        <f>SUM(CX14:CY14)</f>
        <v>291.92198333333334</v>
      </c>
      <c r="CX14" s="13">
        <f>SUM(CX15:CX16)+CX21</f>
        <v>291.77449999999999</v>
      </c>
      <c r="CY14" s="13">
        <f>SUM(CY15:CY16)+CY21</f>
        <v>0.14748333333333333</v>
      </c>
      <c r="CZ14" s="13">
        <f>SUM(DA14:DB14)</f>
        <v>278.80900000000003</v>
      </c>
      <c r="DA14" s="13">
        <f>SUM(DA15:DA16)+DA21</f>
        <v>278.80900000000003</v>
      </c>
      <c r="DB14" s="13">
        <f>SUM(DB15:DB16)+DB21</f>
        <v>0</v>
      </c>
      <c r="DC14" s="13">
        <f>SUM(DD14:DE14)</f>
        <v>285.38699999999994</v>
      </c>
      <c r="DD14" s="13">
        <f>SUM(DD15:DD16)+DD21</f>
        <v>285.31199999999995</v>
      </c>
      <c r="DE14" s="13">
        <f>SUM(DE15:DE21)</f>
        <v>7.4999999999999997E-2</v>
      </c>
      <c r="DF14" s="13">
        <f>SUM(DG14:DH14)</f>
        <v>291.92198333333334</v>
      </c>
      <c r="DG14" s="13">
        <f>SUM(DG15:DG16)+DG21</f>
        <v>291.77449999999999</v>
      </c>
      <c r="DH14" s="13">
        <f>SUM(DH15:DH16)+DH21</f>
        <v>0.14748333333333333</v>
      </c>
      <c r="DI14" s="13">
        <f>SUM(DJ14:DK14)</f>
        <v>294.19799999999998</v>
      </c>
      <c r="DJ14" s="13">
        <f>SUM(DJ15:DJ16)+DJ21</f>
        <v>294.19799999999998</v>
      </c>
      <c r="DK14" s="13">
        <f>SUM(DK15:DK16)+DK21</f>
        <v>0</v>
      </c>
      <c r="DL14" s="13">
        <f>SUM(DM14:DN14)</f>
        <v>294.90099999999995</v>
      </c>
      <c r="DM14" s="13">
        <f>SUM(DM15:DM16)+DM21</f>
        <v>294.87599999999998</v>
      </c>
      <c r="DN14" s="13">
        <f>SUM(DN15:DN21)</f>
        <v>2.5000000000000001E-2</v>
      </c>
      <c r="DO14" s="16">
        <f>SUM(DP14:DQ14)</f>
        <v>875.76594999999998</v>
      </c>
      <c r="DP14" s="16">
        <f>SUM(DP15:DP16)+DP21</f>
        <v>875.32349999999997</v>
      </c>
      <c r="DQ14" s="16">
        <f>SUM(DQ15:DQ16)+DQ21</f>
        <v>0.44245000000000001</v>
      </c>
      <c r="DR14" s="16">
        <f>SUM(DS14:DT14)</f>
        <v>834.58499999999992</v>
      </c>
      <c r="DS14" s="16">
        <f>SUM(DS15:DS16)+DS21</f>
        <v>834.58499999999992</v>
      </c>
      <c r="DT14" s="16">
        <f>SUM(DT15:DT16)+DT21</f>
        <v>0</v>
      </c>
      <c r="DU14" s="16">
        <f>SUM(DV14:DW14)</f>
        <v>850.92499999999995</v>
      </c>
      <c r="DV14" s="16">
        <f>SUM(DV15:DV16)+DV21</f>
        <v>850.74099999999999</v>
      </c>
      <c r="DW14" s="16">
        <f>SUM(DW15:DW16)+DW21</f>
        <v>0.184</v>
      </c>
      <c r="DX14" s="16">
        <f>SUM(DY14:DZ14)</f>
        <v>-41.180950000000045</v>
      </c>
      <c r="DY14" s="18">
        <f t="shared" si="5"/>
        <v>-40.738500000000045</v>
      </c>
      <c r="DZ14" s="18">
        <f t="shared" si="5"/>
        <v>-0.44245000000000001</v>
      </c>
      <c r="EA14" s="16">
        <f>SUM(EB14:EC14)</f>
        <v>2627.2978499999999</v>
      </c>
      <c r="EB14" s="16">
        <f>SUM(EB15:EB16)+EB21</f>
        <v>2625.9704999999999</v>
      </c>
      <c r="EC14" s="16">
        <f>SUM(EC15:EC16)+EC21</f>
        <v>1.32735</v>
      </c>
      <c r="ED14" s="16">
        <f>SUM(EE14:EF14)</f>
        <v>2636.5740459999997</v>
      </c>
      <c r="EE14" s="16">
        <f>SUM(EE15:EE16)+EE21</f>
        <v>2635.7830459999996</v>
      </c>
      <c r="EF14" s="16">
        <f>SUM(EF15:EF16)+EF21</f>
        <v>0.79100000000000004</v>
      </c>
      <c r="EG14" s="16">
        <f>SUM(EH14:EI14)</f>
        <v>2658.4879999999998</v>
      </c>
      <c r="EH14" s="16">
        <f>SUM(EH15:EH16)+EH21</f>
        <v>2657.89</v>
      </c>
      <c r="EI14" s="16">
        <f>SUM(EI15:EI16)+EI21</f>
        <v>0.59800000000000009</v>
      </c>
      <c r="EJ14" s="16">
        <f>SUM(EK14:EL14)</f>
        <v>9.2761959999996559</v>
      </c>
      <c r="EK14" s="18">
        <f t="shared" si="7"/>
        <v>9.8125459999996565</v>
      </c>
      <c r="EL14" s="18">
        <f t="shared" si="7"/>
        <v>-0.53634999999999999</v>
      </c>
      <c r="EM14" s="13">
        <f>SUM(EN14:EO14)</f>
        <v>291.92198333333334</v>
      </c>
      <c r="EN14" s="13">
        <f>SUM(EN15:EN16)+EN21</f>
        <v>291.77449999999999</v>
      </c>
      <c r="EO14" s="13">
        <f>SUM(EO15:EO16)+EO21</f>
        <v>0.14748333333333333</v>
      </c>
      <c r="EP14" s="13">
        <f>SUM(EQ14:ER14)</f>
        <v>292.44</v>
      </c>
      <c r="EQ14" s="13">
        <f>SUM(EQ15:EQ16)+EQ21</f>
        <v>292.44</v>
      </c>
      <c r="ER14" s="13">
        <f>SUM(ER15:ER16)+ER21</f>
        <v>0</v>
      </c>
      <c r="ES14" s="13">
        <f>SUM(ET14:EU14)</f>
        <v>301.92099999999999</v>
      </c>
      <c r="ET14" s="13">
        <f>SUM(ET15:ET16)+ET21</f>
        <v>301.89400000000001</v>
      </c>
      <c r="EU14" s="13">
        <f>SUM(EU15:EU21)</f>
        <v>2.7E-2</v>
      </c>
      <c r="EV14" s="13">
        <f>SUM(EW14:EX14)</f>
        <v>291.92198333333334</v>
      </c>
      <c r="EW14" s="13">
        <f>SUM(EW15:EW16)+EW21</f>
        <v>291.77449999999999</v>
      </c>
      <c r="EX14" s="13">
        <f>SUM(EX15:EX16)+EX21</f>
        <v>0.14748333333333333</v>
      </c>
      <c r="EY14" s="13">
        <f>SUM(EZ14:FA14)</f>
        <v>299.945111</v>
      </c>
      <c r="EZ14" s="13">
        <f>SUM(EZ15:EZ16)+EZ21</f>
        <v>299.945111</v>
      </c>
      <c r="FA14" s="13">
        <f>SUM(FA15:FA16)+FA21</f>
        <v>0</v>
      </c>
      <c r="FB14" s="13">
        <f>SUM(FC14:FD14)</f>
        <v>294.39700000000005</v>
      </c>
      <c r="FC14" s="13">
        <f>SUM(FC15:FC16)+FC21</f>
        <v>294.32600000000002</v>
      </c>
      <c r="FD14" s="13">
        <f>SUM(FD15:FD21)</f>
        <v>7.0999999999999994E-2</v>
      </c>
      <c r="FE14" s="13">
        <f>SUM(FF14:FG14)</f>
        <v>291.92198333333334</v>
      </c>
      <c r="FF14" s="13">
        <f>SUM(FF15:FF16)+FF21</f>
        <v>291.77449999999999</v>
      </c>
      <c r="FG14" s="13">
        <f>SUM(FG15:FG16)+FG21</f>
        <v>0.14748333333333333</v>
      </c>
      <c r="FH14" s="13">
        <f>SUM(FI14:FJ14)</f>
        <v>301.82217399999996</v>
      </c>
      <c r="FI14" s="13">
        <f>SUM(FI15:FI16)+FI21</f>
        <v>301.82217399999996</v>
      </c>
      <c r="FJ14" s="13">
        <f>SUM(FJ15:FJ16)+FJ21</f>
        <v>0</v>
      </c>
      <c r="FK14" s="13">
        <f>SUM(FL14:FM14)</f>
        <v>301.90699999999998</v>
      </c>
      <c r="FL14" s="13">
        <f>SUM(FL15:FL16)+FL21</f>
        <v>301.82099999999997</v>
      </c>
      <c r="FM14" s="13">
        <f>SUM(FM15:FM21)</f>
        <v>8.5999999999999993E-2</v>
      </c>
      <c r="FN14" s="16">
        <f>SUM(FO14:FP14)</f>
        <v>875.76594999999998</v>
      </c>
      <c r="FO14" s="16">
        <f>SUM(FO15:FO16)+FO21</f>
        <v>875.32349999999997</v>
      </c>
      <c r="FP14" s="16">
        <f>SUM(FP15:FP16)+FP21</f>
        <v>0.44245000000000001</v>
      </c>
      <c r="FQ14" s="16">
        <f>SUM(FR14:FS14)</f>
        <v>894.20728499999996</v>
      </c>
      <c r="FR14" s="16">
        <f>SUM(FR15:FR16)+FR21</f>
        <v>894.20728499999996</v>
      </c>
      <c r="FS14" s="16">
        <f>SUM(FS15:FS16)+FS21</f>
        <v>0</v>
      </c>
      <c r="FT14" s="16">
        <f>SUM(FU14:FV14)</f>
        <v>898.22500000000002</v>
      </c>
      <c r="FU14" s="16">
        <f>SUM(FU15:FU16)+FU21</f>
        <v>898.04100000000005</v>
      </c>
      <c r="FV14" s="16">
        <f>SUM(FV15:FV16)+FV21</f>
        <v>0.184</v>
      </c>
      <c r="FW14" s="16">
        <f>SUM(FX14:FY14)</f>
        <v>18.441334999999988</v>
      </c>
      <c r="FX14" s="18">
        <f t="shared" si="9"/>
        <v>18.883784999999989</v>
      </c>
      <c r="FY14" s="18">
        <f t="shared" si="9"/>
        <v>-0.44245000000000001</v>
      </c>
      <c r="FZ14" s="16">
        <f>SUM(GA14:GB14)</f>
        <v>3503.0637999999999</v>
      </c>
      <c r="GA14" s="16">
        <f>SUM(GA15:GA16)+GA21</f>
        <v>3501.2939999999999</v>
      </c>
      <c r="GB14" s="16">
        <f>SUM(GB15:GB16)+GB21</f>
        <v>1.7698</v>
      </c>
      <c r="GC14" s="16">
        <f>SUM(GD14:GE14)</f>
        <v>3530.7813310000001</v>
      </c>
      <c r="GD14" s="16">
        <f>SUM(GD15:GD16)+GD21</f>
        <v>3529.990331</v>
      </c>
      <c r="GE14" s="16">
        <f>SUM(GE15:GE16)+GE21</f>
        <v>0.79100000000000004</v>
      </c>
      <c r="GF14" s="16">
        <f>SUM(GG14:GH14)</f>
        <v>3556.7130000000002</v>
      </c>
      <c r="GG14" s="16">
        <f>SUM(GG15:GG16)+GG21</f>
        <v>3555.931</v>
      </c>
      <c r="GH14" s="16">
        <f>SUM(GH15:GH16)+GH21</f>
        <v>0.78200000000000003</v>
      </c>
      <c r="GI14" s="16">
        <f>SUM(GJ14:GK14)</f>
        <v>27.717531000000101</v>
      </c>
      <c r="GJ14" s="18">
        <f t="shared" si="12"/>
        <v>28.6963310000001</v>
      </c>
      <c r="GK14" s="18">
        <f t="shared" si="12"/>
        <v>-0.9788</v>
      </c>
      <c r="GL14" s="4"/>
      <c r="GM14" s="19">
        <f t="shared" si="13"/>
        <v>3503.0637999999994</v>
      </c>
    </row>
    <row r="15" spans="1:195" ht="18.75" x14ac:dyDescent="0.3">
      <c r="A15" s="20" t="s">
        <v>37</v>
      </c>
      <c r="B15" s="21">
        <f t="shared" ref="B15:B16" si="103">SUM(C15:D15)</f>
        <v>197.83500000000001</v>
      </c>
      <c r="C15" s="21">
        <f t="shared" ref="C15:D23" si="104">SUM(GA15/12)</f>
        <v>197.83500000000001</v>
      </c>
      <c r="D15" s="21">
        <f t="shared" si="104"/>
        <v>0</v>
      </c>
      <c r="E15" s="21">
        <f t="shared" ref="E15" si="105">SUM(F15:G15)</f>
        <v>211.661</v>
      </c>
      <c r="F15" s="22">
        <f>SUM('[20]ПОЛНАЯ СЕБЕСТОИМОСТЬ ВОДА 2022'!F15)</f>
        <v>211.661</v>
      </c>
      <c r="G15" s="22">
        <f>SUM('[20]ПОЛНАЯ СЕБЕСТОИМОСТЬ ВОДА 2022'!G15)</f>
        <v>0</v>
      </c>
      <c r="H15" s="23">
        <f t="shared" ref="H15:H20" si="106">SUM(I15:J15)</f>
        <v>219.27500000000001</v>
      </c>
      <c r="I15" s="24">
        <v>219.27500000000001</v>
      </c>
      <c r="J15" s="24"/>
      <c r="K15" s="21">
        <f t="shared" ref="K15:K16" si="107">SUM(L15:M15)</f>
        <v>197.83500000000001</v>
      </c>
      <c r="L15" s="21">
        <f t="shared" ref="L15:M16" si="108">SUM(GA15/12)</f>
        <v>197.83500000000001</v>
      </c>
      <c r="M15" s="21">
        <f t="shared" si="108"/>
        <v>0</v>
      </c>
      <c r="N15" s="21">
        <f t="shared" ref="N15:N20" si="109">SUM(O15:P15)</f>
        <v>209.523</v>
      </c>
      <c r="O15" s="22">
        <f>SUM('[20]ПОЛНАЯ СЕБЕСТОИМОСТЬ ВОДА 2022'!I15)</f>
        <v>209.523</v>
      </c>
      <c r="P15" s="22">
        <f>SUM('[20]ПОЛНАЯ СЕБЕСТОИМОСТЬ ВОДА 2022'!J15)</f>
        <v>0</v>
      </c>
      <c r="Q15" s="23">
        <f t="shared" ref="Q15:Q20" si="110">SUM(R15:S15)</f>
        <v>205.98400000000001</v>
      </c>
      <c r="R15" s="24">
        <v>205.98400000000001</v>
      </c>
      <c r="S15" s="24"/>
      <c r="T15" s="21">
        <f t="shared" ref="T15:T16" si="111">SUM(U15:V15)</f>
        <v>197.83500000000001</v>
      </c>
      <c r="U15" s="21">
        <f t="shared" ref="U15:V16" si="112">SUM(GA15/12)</f>
        <v>197.83500000000001</v>
      </c>
      <c r="V15" s="21">
        <f t="shared" si="112"/>
        <v>0</v>
      </c>
      <c r="W15" s="21">
        <f t="shared" ref="W15:W20" si="113">SUM(X15:Y15)</f>
        <v>197.54584600000001</v>
      </c>
      <c r="X15" s="22">
        <f>SUM('[20]ПОЛНАЯ СЕБЕСТОИМОСТЬ ВОДА 2022'!L15)</f>
        <v>197.54584600000001</v>
      </c>
      <c r="Y15" s="22">
        <f>SUM('[20]ПОЛНАЯ СЕБЕСТОИМОСТЬ ВОДА 2022'!M15)</f>
        <v>0</v>
      </c>
      <c r="Z15" s="23">
        <f t="shared" ref="Z15:Z20" si="114">SUM(AA15:AB15)</f>
        <v>195.35599999999999</v>
      </c>
      <c r="AA15" s="24">
        <v>195.35599999999999</v>
      </c>
      <c r="AB15" s="24"/>
      <c r="AC15" s="25">
        <f t="shared" ref="AC15:AC16" si="115">SUM(AD15:AE15)</f>
        <v>593.505</v>
      </c>
      <c r="AD15" s="25">
        <f t="shared" ref="AD15:AE20" si="116">SUM(C15+L15+U15)</f>
        <v>593.505</v>
      </c>
      <c r="AE15" s="25">
        <f t="shared" si="116"/>
        <v>0</v>
      </c>
      <c r="AF15" s="25">
        <f t="shared" ref="AF15:AF20" si="117">SUM(AG15:AH15)</f>
        <v>618.72984599999995</v>
      </c>
      <c r="AG15" s="25">
        <f t="shared" ref="AG15:AK20" si="118">SUM(F15+O15+X15)</f>
        <v>618.72984599999995</v>
      </c>
      <c r="AH15" s="25">
        <f t="shared" si="118"/>
        <v>0</v>
      </c>
      <c r="AI15" s="26">
        <f t="shared" si="118"/>
        <v>620.61500000000001</v>
      </c>
      <c r="AJ15" s="26">
        <f t="shared" si="118"/>
        <v>620.61500000000001</v>
      </c>
      <c r="AK15" s="26">
        <f t="shared" si="118"/>
        <v>0</v>
      </c>
      <c r="AL15" s="25">
        <f t="shared" ref="AL15:AL20" si="119">SUM(AM15:AN15)</f>
        <v>25.224845999999957</v>
      </c>
      <c r="AM15" s="25">
        <f>SUM(AG15-AD15)</f>
        <v>25.224845999999957</v>
      </c>
      <c r="AN15" s="25">
        <f t="shared" ref="AN15:AN20" si="120">SUM(AH15-AE15)</f>
        <v>0</v>
      </c>
      <c r="AO15" s="21">
        <f t="shared" ref="AO15:AO20" si="121">SUM(AP15:AQ15)</f>
        <v>197.83500000000001</v>
      </c>
      <c r="AP15" s="21">
        <f t="shared" ref="AP15:AQ20" si="122">SUM(GA15/12)</f>
        <v>197.83500000000001</v>
      </c>
      <c r="AQ15" s="21">
        <f t="shared" si="122"/>
        <v>0</v>
      </c>
      <c r="AR15" s="21">
        <f t="shared" ref="AR15:AR20" si="123">SUM(AS15:AT15)</f>
        <v>227.6952</v>
      </c>
      <c r="AS15" s="22">
        <f>SUM('[20]ПОЛНАЯ СЕБЕСТОИМОСТЬ ВОДА 2022'!U15)</f>
        <v>227.6952</v>
      </c>
      <c r="AT15" s="22">
        <f>SUM('[20]ПОЛНАЯ СЕБЕСТОИМОСТЬ ВОДА 2022'!V15)</f>
        <v>0</v>
      </c>
      <c r="AU15" s="23">
        <f t="shared" ref="AU15:AU20" si="124">SUM(AV15:AW15)</f>
        <v>211.23</v>
      </c>
      <c r="AV15" s="24">
        <v>211.23</v>
      </c>
      <c r="AW15" s="24"/>
      <c r="AX15" s="21">
        <f t="shared" ref="AX15:AX20" si="125">SUM(AY15:AZ15)</f>
        <v>197.83500000000001</v>
      </c>
      <c r="AY15" s="21">
        <f t="shared" ref="AY15:AZ20" si="126">SUM(GA15/12)</f>
        <v>197.83500000000001</v>
      </c>
      <c r="AZ15" s="21">
        <f t="shared" si="126"/>
        <v>0</v>
      </c>
      <c r="BA15" s="21">
        <f t="shared" ref="BA15:BA20" si="127">SUM(BB15:BC15)</f>
        <v>206.768</v>
      </c>
      <c r="BB15" s="22">
        <f>SUM('[20]ПОЛНАЯ СЕБЕСТОИМОСТЬ ВОДА 2022'!X15)</f>
        <v>206.768</v>
      </c>
      <c r="BC15" s="22">
        <f>SUM('[20]ПОЛНАЯ СЕБЕСТОИМОСТЬ ВОДА 2022'!Y15)</f>
        <v>0</v>
      </c>
      <c r="BD15" s="23">
        <f t="shared" ref="BD15:BD20" si="128">SUM(BE15:BF15)</f>
        <v>205.26499999999999</v>
      </c>
      <c r="BE15" s="24">
        <v>205.26499999999999</v>
      </c>
      <c r="BF15" s="24"/>
      <c r="BG15" s="21">
        <f t="shared" ref="BG15:BG20" si="129">SUM(BH15:BI15)</f>
        <v>197.83500000000001</v>
      </c>
      <c r="BH15" s="21">
        <f t="shared" ref="BH15:BI20" si="130">SUM(GA15/12)</f>
        <v>197.83500000000001</v>
      </c>
      <c r="BI15" s="21">
        <f t="shared" si="130"/>
        <v>0</v>
      </c>
      <c r="BJ15" s="21">
        <f t="shared" ref="BJ15:BJ20" si="131">SUM(BK15:BL15)</f>
        <v>192.11199999999999</v>
      </c>
      <c r="BK15" s="22">
        <f>SUM('[20]ПОЛНАЯ СЕБЕСТОИМОСТЬ ВОДА 2022'!AA15)</f>
        <v>192.11199999999999</v>
      </c>
      <c r="BL15" s="22">
        <f>SUM('[20]ПОЛНАЯ СЕБЕСТОИМОСТЬ ВОДА 2022'!AB15)</f>
        <v>0</v>
      </c>
      <c r="BM15" s="23">
        <f t="shared" ref="BM15:BM20" si="132">SUM(BN15:BO15)</f>
        <v>202.67400000000001</v>
      </c>
      <c r="BN15" s="24">
        <v>202.67400000000001</v>
      </c>
      <c r="BO15" s="24"/>
      <c r="BP15" s="25">
        <f t="shared" ref="BP15:BP20" si="133">SUM(BQ15:BR15)</f>
        <v>593.505</v>
      </c>
      <c r="BQ15" s="25">
        <f t="shared" ref="BQ15:BR20" si="134">SUM(AP15+AY15+BH15)</f>
        <v>593.505</v>
      </c>
      <c r="BR15" s="25">
        <f t="shared" si="134"/>
        <v>0</v>
      </c>
      <c r="BS15" s="25">
        <f t="shared" ref="BS15:BS20" si="135">SUM(BT15:BU15)</f>
        <v>626.5752</v>
      </c>
      <c r="BT15" s="25">
        <f t="shared" ref="BT15:BX20" si="136">SUM(AS15+BB15+BK15)</f>
        <v>626.5752</v>
      </c>
      <c r="BU15" s="25">
        <f t="shared" si="136"/>
        <v>0</v>
      </c>
      <c r="BV15" s="26">
        <f t="shared" si="136"/>
        <v>619.16899999999998</v>
      </c>
      <c r="BW15" s="25">
        <f t="shared" si="136"/>
        <v>619.16899999999998</v>
      </c>
      <c r="BX15" s="25">
        <f t="shared" si="136"/>
        <v>0</v>
      </c>
      <c r="BY15" s="25">
        <f t="shared" ref="BY15:BY20" si="137">SUM(BZ15:CA15)</f>
        <v>33.0702</v>
      </c>
      <c r="BZ15" s="25">
        <f>SUM(BT15-BQ15)</f>
        <v>33.0702</v>
      </c>
      <c r="CA15" s="25">
        <f t="shared" ref="CA15:CA20" si="138">SUM(BU15-BR15)</f>
        <v>0</v>
      </c>
      <c r="CB15" s="25">
        <f t="shared" ref="CB15:CB20" si="139">SUM(CC15:CD15)</f>
        <v>1187.01</v>
      </c>
      <c r="CC15" s="25">
        <f t="shared" ref="CC15:CD20" si="140">SUM(AD15+BQ15)</f>
        <v>1187.01</v>
      </c>
      <c r="CD15" s="25">
        <f t="shared" si="140"/>
        <v>0</v>
      </c>
      <c r="CE15" s="25">
        <f t="shared" ref="CE15:CE20" si="141">SUM(CF15:CG15)</f>
        <v>1245.3050459999999</v>
      </c>
      <c r="CF15" s="25">
        <f t="shared" ref="CF15:CJ20" si="142">SUM(AG15+BT15)</f>
        <v>1245.3050459999999</v>
      </c>
      <c r="CG15" s="25">
        <f t="shared" si="142"/>
        <v>0</v>
      </c>
      <c r="CH15" s="26">
        <f t="shared" si="142"/>
        <v>1239.7840000000001</v>
      </c>
      <c r="CI15" s="26">
        <f t="shared" si="142"/>
        <v>1239.7840000000001</v>
      </c>
      <c r="CJ15" s="26">
        <f t="shared" si="142"/>
        <v>0</v>
      </c>
      <c r="CK15" s="25">
        <f t="shared" ref="CK15:CK20" si="143">SUM(CL15:CM15)</f>
        <v>58.295045999999957</v>
      </c>
      <c r="CL15" s="27">
        <f t="shared" si="3"/>
        <v>58.295045999999957</v>
      </c>
      <c r="CM15" s="27">
        <f t="shared" si="3"/>
        <v>0</v>
      </c>
      <c r="CN15" s="21">
        <f t="shared" ref="CN15:CN16" si="144">SUM(CO15:CP15)</f>
        <v>197.83500000000001</v>
      </c>
      <c r="CO15" s="21">
        <f t="shared" ref="CO15:CO16" si="145">SUM(GA15/12)</f>
        <v>197.83500000000001</v>
      </c>
      <c r="CP15" s="21">
        <f t="shared" ref="CP15:CP16" si="146">SUM(GB15/12)</f>
        <v>0</v>
      </c>
      <c r="CQ15" s="21">
        <f t="shared" ref="CQ15:CQ20" si="147">SUM(CR15:CS15)</f>
        <v>185.71700000000001</v>
      </c>
      <c r="CR15" s="22">
        <f>SUM('[20]ПОЛНАЯ СЕБЕСТОИМОСТЬ ВОДА 2022'!AS15)</f>
        <v>185.71700000000001</v>
      </c>
      <c r="CS15" s="22">
        <f>SUM('[20]ПОЛНАЯ СЕБЕСТОИМОСТЬ ВОДА 2022'!AT15)</f>
        <v>0</v>
      </c>
      <c r="CT15" s="23">
        <f t="shared" ref="CT15:CT20" si="148">SUM(CU15:CV15)</f>
        <v>192.63300000000001</v>
      </c>
      <c r="CU15" s="24">
        <v>192.63300000000001</v>
      </c>
      <c r="CV15" s="24"/>
      <c r="CW15" s="21">
        <f t="shared" ref="CW15:CW20" si="149">SUM(CX15:CY15)</f>
        <v>197.83500000000001</v>
      </c>
      <c r="CX15" s="21">
        <f t="shared" ref="CX15:CX20" si="150">SUM(GA15/12)</f>
        <v>197.83500000000001</v>
      </c>
      <c r="CY15" s="21">
        <f t="shared" ref="CY15:CY20" si="151">SUM(GB15/12)</f>
        <v>0</v>
      </c>
      <c r="CZ15" s="21">
        <f t="shared" ref="CZ15:CZ20" si="152">SUM(DA15:DB15)</f>
        <v>199.34100000000001</v>
      </c>
      <c r="DA15" s="22">
        <f>SUM('[20]ПОЛНАЯ СЕБЕСТОИМОСТЬ ВОДА 2022'!AV15)</f>
        <v>199.34100000000001</v>
      </c>
      <c r="DB15" s="22">
        <f>SUM('[20]ПОЛНАЯ СЕБЕСТОИМОСТЬ ВОДА 2022'!AW15)</f>
        <v>0</v>
      </c>
      <c r="DC15" s="23">
        <f t="shared" ref="DC15:DC20" si="153">SUM(DD15:DE15)</f>
        <v>199.72399999999999</v>
      </c>
      <c r="DD15" s="24">
        <v>199.72399999999999</v>
      </c>
      <c r="DE15" s="24"/>
      <c r="DF15" s="21">
        <f t="shared" ref="DF15:DF20" si="154">SUM(DG15:DH15)</f>
        <v>197.83500000000001</v>
      </c>
      <c r="DG15" s="21">
        <f t="shared" ref="DG15:DG23" si="155">SUM(GA15/12)</f>
        <v>197.83500000000001</v>
      </c>
      <c r="DH15" s="21">
        <f t="shared" ref="DH15:DH20" si="156">SUM(GB15/12)</f>
        <v>0</v>
      </c>
      <c r="DI15" s="21">
        <f t="shared" ref="DI15:DI20" si="157">SUM(DJ15:DK15)</f>
        <v>196.64699999999999</v>
      </c>
      <c r="DJ15" s="22">
        <f>SUM('[20]ПОЛНАЯ СЕБЕСТОИМОСТЬ ВОДА 2022'!AY15)</f>
        <v>196.64699999999999</v>
      </c>
      <c r="DK15" s="22">
        <f>SUM('[20]ПОЛНАЯ СЕБЕСТОИМОСТЬ ВОДА 2022'!AZ15)</f>
        <v>0</v>
      </c>
      <c r="DL15" s="23">
        <f t="shared" ref="DL15:DL20" si="158">SUM(DM15:DN15)</f>
        <v>193.387</v>
      </c>
      <c r="DM15" s="24">
        <v>193.387</v>
      </c>
      <c r="DN15" s="24"/>
      <c r="DO15" s="25">
        <f t="shared" ref="DO15:DO20" si="159">SUM(DP15:DQ15)</f>
        <v>593.505</v>
      </c>
      <c r="DP15" s="25">
        <f t="shared" ref="DP15:DQ20" si="160">SUM(CO15+CX15+DG15)</f>
        <v>593.505</v>
      </c>
      <c r="DQ15" s="25">
        <f t="shared" si="160"/>
        <v>0</v>
      </c>
      <c r="DR15" s="25">
        <f t="shared" ref="DR15:DR20" si="161">SUM(DS15:DT15)</f>
        <v>581.70499999999993</v>
      </c>
      <c r="DS15" s="25">
        <f t="shared" ref="DS15:DW20" si="162">SUM(CR15+DA15+DJ15)</f>
        <v>581.70499999999993</v>
      </c>
      <c r="DT15" s="25">
        <f t="shared" si="162"/>
        <v>0</v>
      </c>
      <c r="DU15" s="26">
        <f t="shared" si="162"/>
        <v>585.74399999999991</v>
      </c>
      <c r="DV15" s="25">
        <f t="shared" si="162"/>
        <v>585.74399999999991</v>
      </c>
      <c r="DW15" s="25">
        <f t="shared" si="162"/>
        <v>0</v>
      </c>
      <c r="DX15" s="25">
        <f t="shared" ref="DX15:DX20" si="163">SUM(DY15:DZ15)</f>
        <v>-11.800000000000068</v>
      </c>
      <c r="DY15" s="27">
        <f t="shared" si="5"/>
        <v>-11.800000000000068</v>
      </c>
      <c r="DZ15" s="27">
        <f t="shared" si="5"/>
        <v>0</v>
      </c>
      <c r="EA15" s="25">
        <f t="shared" ref="EA15:EA16" si="164">SUM(EB15:EC15)</f>
        <v>1780.5149999999999</v>
      </c>
      <c r="EB15" s="25">
        <f t="shared" ref="EB15:EC20" si="165">SUM(CC15+DP15)</f>
        <v>1780.5149999999999</v>
      </c>
      <c r="EC15" s="25">
        <f t="shared" si="165"/>
        <v>0</v>
      </c>
      <c r="ED15" s="25">
        <f t="shared" ref="ED15:ED20" si="166">SUM(EE15:EF15)</f>
        <v>1827.0100459999999</v>
      </c>
      <c r="EE15" s="25">
        <f t="shared" ref="EE15:EI20" si="167">SUM(CF15+DS15)</f>
        <v>1827.0100459999999</v>
      </c>
      <c r="EF15" s="25">
        <f t="shared" si="167"/>
        <v>0</v>
      </c>
      <c r="EG15" s="25">
        <f t="shared" si="167"/>
        <v>1825.528</v>
      </c>
      <c r="EH15" s="25">
        <f t="shared" si="167"/>
        <v>1825.528</v>
      </c>
      <c r="EI15" s="25">
        <f t="shared" si="167"/>
        <v>0</v>
      </c>
      <c r="EJ15" s="25">
        <f t="shared" ref="EJ15:EJ20" si="168">SUM(EK15:EL15)</f>
        <v>46.495046000000002</v>
      </c>
      <c r="EK15" s="27">
        <f t="shared" si="7"/>
        <v>46.495046000000002</v>
      </c>
      <c r="EL15" s="27">
        <f t="shared" si="7"/>
        <v>0</v>
      </c>
      <c r="EM15" s="21">
        <f t="shared" ref="EM15:EM16" si="169">SUM(EN15:EO15)</f>
        <v>197.83500000000001</v>
      </c>
      <c r="EN15" s="21">
        <f t="shared" ref="EN15:EO16" si="170">SUM(GA15/12)</f>
        <v>197.83500000000001</v>
      </c>
      <c r="EO15" s="21">
        <f t="shared" si="170"/>
        <v>0</v>
      </c>
      <c r="EP15" s="21">
        <f t="shared" ref="EP15:EP20" si="171">SUM(EQ15:ER15)</f>
        <v>197.24600000000001</v>
      </c>
      <c r="EQ15" s="22">
        <f>SUM('[20]ПОЛНАЯ СЕБЕСТОИМОСТЬ ВОДА 2022'!BQ15)</f>
        <v>197.24600000000001</v>
      </c>
      <c r="ER15" s="22">
        <f>SUM('[20]ПОЛНАЯ СЕБЕСТОИМОСТЬ ВОДА 2022'!BR15)</f>
        <v>0</v>
      </c>
      <c r="ES15" s="23">
        <f t="shared" ref="ES15:ES20" si="172">SUM(ET15:EU15)</f>
        <v>204.25700000000001</v>
      </c>
      <c r="ET15" s="24">
        <v>204.25700000000001</v>
      </c>
      <c r="EU15" s="24"/>
      <c r="EV15" s="21">
        <f t="shared" ref="EV15:EV20" si="173">SUM(EW15:EX15)</f>
        <v>197.83500000000001</v>
      </c>
      <c r="EW15" s="21">
        <f t="shared" ref="EW15:EW20" si="174">SUM(GA15/12)</f>
        <v>197.83500000000001</v>
      </c>
      <c r="EX15" s="21">
        <f t="shared" ref="EX15:EX20" si="175">SUM(GB15/12)</f>
        <v>0</v>
      </c>
      <c r="EY15" s="21">
        <f t="shared" ref="EY15:EY20" si="176">SUM(EZ15:FA15)</f>
        <v>201.8</v>
      </c>
      <c r="EZ15" s="22">
        <f>SUM('[20]ПОЛНАЯ СЕБЕСТОИМОСТЬ ВОДА 2022'!BT15)</f>
        <v>201.8</v>
      </c>
      <c r="FA15" s="22">
        <f>SUM('[20]ПОЛНАЯ СЕБЕСТОИМОСТЬ ВОДА 2022'!BU15)</f>
        <v>0</v>
      </c>
      <c r="FB15" s="23">
        <f t="shared" ref="FB15:FB20" si="177">SUM(FC15:FD15)</f>
        <v>205.18600000000001</v>
      </c>
      <c r="FC15" s="34">
        <v>205.18600000000001</v>
      </c>
      <c r="FD15" s="24"/>
      <c r="FE15" s="21">
        <f t="shared" ref="FE15:FE20" si="178">SUM(FF15:FG15)</f>
        <v>197.83500000000001</v>
      </c>
      <c r="FF15" s="21">
        <f t="shared" ref="FF15:FF20" si="179">SUM(GA15/12)</f>
        <v>197.83500000000001</v>
      </c>
      <c r="FG15" s="21">
        <f t="shared" ref="FG15:FG20" si="180">SUM(GB15/12)</f>
        <v>0</v>
      </c>
      <c r="FH15" s="21">
        <f t="shared" ref="FH15:FH20" si="181">SUM(FI15:FJ15)</f>
        <v>198.024293</v>
      </c>
      <c r="FI15" s="22">
        <f>SUM('[20]ПОЛНАЯ СЕБЕСТОИМОСТЬ ВОДА 2022'!BW15)</f>
        <v>198.024293</v>
      </c>
      <c r="FJ15" s="22">
        <f>SUM('[20]ПОЛНАЯ СЕБЕСТОИМОСТЬ ВОДА 2022'!BX15)</f>
        <v>0</v>
      </c>
      <c r="FK15" s="23">
        <f t="shared" ref="FK15" si="182">SUM(FL15:FM15)</f>
        <v>201.81100000000001</v>
      </c>
      <c r="FL15" s="34">
        <v>201.81100000000001</v>
      </c>
      <c r="FM15" s="24"/>
      <c r="FN15" s="25">
        <f t="shared" ref="FN15:FN20" si="183">SUM(FO15:FP15)</f>
        <v>593.505</v>
      </c>
      <c r="FO15" s="25">
        <f t="shared" ref="FO15:FP20" si="184">SUM(EN15+EW15+FF15)</f>
        <v>593.505</v>
      </c>
      <c r="FP15" s="25">
        <f t="shared" si="184"/>
        <v>0</v>
      </c>
      <c r="FQ15" s="25">
        <f t="shared" ref="FQ15:FQ20" si="185">SUM(FR15:FS15)</f>
        <v>597.07029299999999</v>
      </c>
      <c r="FR15" s="25">
        <f t="shared" ref="FR15:FV20" si="186">SUM(EQ15+EZ15+FI15)</f>
        <v>597.07029299999999</v>
      </c>
      <c r="FS15" s="25">
        <f t="shared" si="186"/>
        <v>0</v>
      </c>
      <c r="FT15" s="26">
        <f t="shared" si="186"/>
        <v>611.25400000000002</v>
      </c>
      <c r="FU15" s="26">
        <f t="shared" si="186"/>
        <v>611.25400000000002</v>
      </c>
      <c r="FV15" s="26">
        <f t="shared" si="186"/>
        <v>0</v>
      </c>
      <c r="FW15" s="25">
        <f t="shared" ref="FW15:FW20" si="187">SUM(FX15:FY15)</f>
        <v>3.5652929999999969</v>
      </c>
      <c r="FX15" s="27">
        <f t="shared" si="9"/>
        <v>3.5652929999999969</v>
      </c>
      <c r="FY15" s="27">
        <f t="shared" si="9"/>
        <v>0</v>
      </c>
      <c r="FZ15" s="25">
        <f t="shared" ref="FZ15:FZ16" si="188">SUM(GA15:GB15)</f>
        <v>2374.02</v>
      </c>
      <c r="GA15" s="25">
        <f>SUM('[20]объемы 2022'!BY50)</f>
        <v>2374.02</v>
      </c>
      <c r="GB15" s="25">
        <f>SUM('[20]объемы 2022'!BO50)</f>
        <v>0</v>
      </c>
      <c r="GC15" s="25">
        <f t="shared" ref="GC15:GC20" si="189">SUM(GD15:GE15)</f>
        <v>2424.0803390000001</v>
      </c>
      <c r="GD15" s="35">
        <f t="shared" ref="GD15:GF20" si="190">SUM(EE15+FR15)</f>
        <v>2424.0803390000001</v>
      </c>
      <c r="GE15" s="26">
        <f t="shared" si="190"/>
        <v>0</v>
      </c>
      <c r="GF15" s="26">
        <f>SUM(EG15+FT15)</f>
        <v>2436.7820000000002</v>
      </c>
      <c r="GG15" s="26">
        <f t="shared" ref="GG15:GH20" si="191">SUM(EH15+FU15)</f>
        <v>2436.7820000000002</v>
      </c>
      <c r="GH15" s="26">
        <f t="shared" si="191"/>
        <v>0</v>
      </c>
      <c r="GI15" s="25">
        <f t="shared" ref="GI15:GI20" si="192">SUM(GJ15:GK15)</f>
        <v>50.060339000000113</v>
      </c>
      <c r="GJ15" s="27">
        <f t="shared" si="12"/>
        <v>50.060339000000113</v>
      </c>
      <c r="GK15" s="27">
        <f t="shared" si="12"/>
        <v>0</v>
      </c>
      <c r="GL15" s="4"/>
      <c r="GM15" s="19">
        <f t="shared" si="13"/>
        <v>2374.02</v>
      </c>
    </row>
    <row r="16" spans="1:195" ht="18.75" x14ac:dyDescent="0.3">
      <c r="A16" s="36" t="s">
        <v>38</v>
      </c>
      <c r="B16" s="21">
        <f t="shared" si="103"/>
        <v>71.66064999999999</v>
      </c>
      <c r="C16" s="21">
        <f t="shared" si="104"/>
        <v>71.513166666666663</v>
      </c>
      <c r="D16" s="21">
        <f t="shared" si="104"/>
        <v>0.14748333333333333</v>
      </c>
      <c r="E16" s="21">
        <f t="shared" ref="E16:E20" si="193">SUM(F16:G16)</f>
        <v>71.269000000000005</v>
      </c>
      <c r="F16" s="22">
        <f>SUM('[20]ПОЛНАЯ СЕБЕСТОИМОСТЬ ВОДА 2022'!F16)</f>
        <v>71.186000000000007</v>
      </c>
      <c r="G16" s="22">
        <f>SUM('[20]ПОЛНАЯ СЕБЕСТОИМОСТЬ ВОДА 2022'!G16)</f>
        <v>8.3000000000000004E-2</v>
      </c>
      <c r="H16" s="23">
        <f t="shared" si="106"/>
        <v>60.510999999999996</v>
      </c>
      <c r="I16" s="24">
        <v>60.460999999999999</v>
      </c>
      <c r="J16" s="24">
        <v>0.05</v>
      </c>
      <c r="K16" s="21">
        <f t="shared" si="107"/>
        <v>71.66064999999999</v>
      </c>
      <c r="L16" s="21">
        <f t="shared" si="108"/>
        <v>71.513166666666663</v>
      </c>
      <c r="M16" s="21">
        <f t="shared" si="108"/>
        <v>0.14748333333333333</v>
      </c>
      <c r="N16" s="21">
        <f t="shared" si="109"/>
        <v>72.347999999999999</v>
      </c>
      <c r="O16" s="22">
        <f>SUM('[20]ПОЛНАЯ СЕБЕСТОИМОСТЬ ВОДА 2022'!I16)</f>
        <v>72.275000000000006</v>
      </c>
      <c r="P16" s="22">
        <f>SUM('[20]ПОЛНАЯ СЕБЕСТОИМОСТЬ ВОДА 2022'!J16)</f>
        <v>7.2999999999999995E-2</v>
      </c>
      <c r="Q16" s="23">
        <f t="shared" si="110"/>
        <v>75.629000000000005</v>
      </c>
      <c r="R16" s="24">
        <v>75.613</v>
      </c>
      <c r="S16" s="34">
        <v>1.6E-2</v>
      </c>
      <c r="T16" s="21">
        <f t="shared" si="111"/>
        <v>71.66064999999999</v>
      </c>
      <c r="U16" s="21">
        <f t="shared" si="112"/>
        <v>71.513166666666663</v>
      </c>
      <c r="V16" s="21">
        <f t="shared" si="112"/>
        <v>0.14748333333333333</v>
      </c>
      <c r="W16" s="21">
        <f t="shared" si="113"/>
        <v>67.731999999999999</v>
      </c>
      <c r="X16" s="22">
        <f>SUM('[20]ПОЛНАЯ СЕБЕСТОИМОСТЬ ВОДА 2022'!L16)</f>
        <v>67.632000000000005</v>
      </c>
      <c r="Y16" s="22">
        <f>SUM('[20]ПОЛНАЯ СЕБЕСТОИМОСТЬ ВОДА 2022'!M16)</f>
        <v>0.1</v>
      </c>
      <c r="Z16" s="23">
        <f t="shared" si="114"/>
        <v>70.626000000000005</v>
      </c>
      <c r="AA16" s="24">
        <v>70.603999999999999</v>
      </c>
      <c r="AB16" s="24">
        <v>2.1999999999999999E-2</v>
      </c>
      <c r="AC16" s="25">
        <f t="shared" si="115"/>
        <v>214.98194999999998</v>
      </c>
      <c r="AD16" s="25">
        <f t="shared" si="116"/>
        <v>214.53949999999998</v>
      </c>
      <c r="AE16" s="25">
        <f t="shared" si="116"/>
        <v>0.44245000000000001</v>
      </c>
      <c r="AF16" s="25">
        <f t="shared" si="117"/>
        <v>211.34900000000002</v>
      </c>
      <c r="AG16" s="25">
        <f t="shared" si="118"/>
        <v>211.09300000000002</v>
      </c>
      <c r="AH16" s="25">
        <f t="shared" si="118"/>
        <v>0.25600000000000001</v>
      </c>
      <c r="AI16" s="26">
        <f t="shared" si="118"/>
        <v>206.76599999999999</v>
      </c>
      <c r="AJ16" s="26">
        <f t="shared" si="118"/>
        <v>206.678</v>
      </c>
      <c r="AK16" s="26">
        <f t="shared" si="118"/>
        <v>8.7999999999999995E-2</v>
      </c>
      <c r="AL16" s="25">
        <f t="shared" si="119"/>
        <v>-3.6329499999999575</v>
      </c>
      <c r="AM16" s="25">
        <f t="shared" ref="AM16:AM20" si="194">SUM(AG16-AD16)</f>
        <v>-3.4464999999999577</v>
      </c>
      <c r="AN16" s="25">
        <f t="shared" si="120"/>
        <v>-0.18645</v>
      </c>
      <c r="AO16" s="21">
        <f t="shared" si="121"/>
        <v>71.66064999999999</v>
      </c>
      <c r="AP16" s="21">
        <f t="shared" si="122"/>
        <v>71.513166666666663</v>
      </c>
      <c r="AQ16" s="21">
        <f t="shared" si="122"/>
        <v>0.14748333333333333</v>
      </c>
      <c r="AR16" s="21">
        <f t="shared" si="123"/>
        <v>70.102000000000004</v>
      </c>
      <c r="AS16" s="22">
        <f>SUM('[20]ПОЛНАЯ СЕБЕСТОИМОСТЬ ВОДА 2022'!U16)</f>
        <v>69.602000000000004</v>
      </c>
      <c r="AT16" s="22">
        <f>SUM('[20]ПОЛНАЯ СЕБЕСТОИМОСТЬ ВОДА 2022'!V16)</f>
        <v>0.5</v>
      </c>
      <c r="AU16" s="23">
        <f t="shared" si="124"/>
        <v>74.539000000000001</v>
      </c>
      <c r="AV16" s="24">
        <v>74.385000000000005</v>
      </c>
      <c r="AW16" s="34">
        <v>0.154</v>
      </c>
      <c r="AX16" s="21">
        <f t="shared" si="125"/>
        <v>71.66064999999999</v>
      </c>
      <c r="AY16" s="21">
        <f t="shared" si="126"/>
        <v>71.513166666666663</v>
      </c>
      <c r="AZ16" s="21">
        <f t="shared" si="126"/>
        <v>0.14748333333333333</v>
      </c>
      <c r="BA16" s="21">
        <f t="shared" si="127"/>
        <v>68.012999999999991</v>
      </c>
      <c r="BB16" s="22">
        <f>SUM('[20]ПОЛНАЯ СЕБЕСТОИМОСТЬ ВОДА 2022'!X16)</f>
        <v>67.977999999999994</v>
      </c>
      <c r="BC16" s="22">
        <f>SUM('[20]ПОЛНАЯ СЕБЕСТОИМОСТЬ ВОДА 2022'!Y16)</f>
        <v>3.5000000000000003E-2</v>
      </c>
      <c r="BD16" s="23">
        <f t="shared" si="128"/>
        <v>69.024999999999991</v>
      </c>
      <c r="BE16" s="24">
        <v>68.957999999999998</v>
      </c>
      <c r="BF16" s="34">
        <v>6.7000000000000004E-2</v>
      </c>
      <c r="BG16" s="21">
        <f t="shared" si="129"/>
        <v>71.66064999999999</v>
      </c>
      <c r="BH16" s="21">
        <f t="shared" si="130"/>
        <v>71.513166666666663</v>
      </c>
      <c r="BI16" s="21">
        <f t="shared" si="130"/>
        <v>0.14748333333333333</v>
      </c>
      <c r="BJ16" s="21">
        <f t="shared" si="131"/>
        <v>68.832999999999998</v>
      </c>
      <c r="BK16" s="22">
        <f>SUM('[20]ПОЛНАЯ СЕБЕСТОИМОСТЬ ВОДА 2022'!AA16)</f>
        <v>68.832999999999998</v>
      </c>
      <c r="BL16" s="22">
        <f>SUM('[20]ПОЛНАЯ СЕБЕСТОИМОСТЬ ВОДА 2022'!AB16)</f>
        <v>0</v>
      </c>
      <c r="BM16" s="23">
        <f t="shared" si="132"/>
        <v>73.551000000000002</v>
      </c>
      <c r="BN16" s="24">
        <v>73.445999999999998</v>
      </c>
      <c r="BO16" s="34">
        <v>0.105</v>
      </c>
      <c r="BP16" s="25">
        <f t="shared" si="133"/>
        <v>214.98194999999998</v>
      </c>
      <c r="BQ16" s="25">
        <f t="shared" si="134"/>
        <v>214.53949999999998</v>
      </c>
      <c r="BR16" s="25">
        <f t="shared" si="134"/>
        <v>0.44245000000000001</v>
      </c>
      <c r="BS16" s="25">
        <f t="shared" si="135"/>
        <v>206.94799999999998</v>
      </c>
      <c r="BT16" s="25">
        <f t="shared" si="136"/>
        <v>206.41299999999998</v>
      </c>
      <c r="BU16" s="25">
        <f t="shared" si="136"/>
        <v>0.53500000000000003</v>
      </c>
      <c r="BV16" s="26">
        <f t="shared" si="136"/>
        <v>217.11500000000001</v>
      </c>
      <c r="BW16" s="25">
        <f t="shared" si="136"/>
        <v>216.78900000000002</v>
      </c>
      <c r="BX16" s="25">
        <f t="shared" si="136"/>
        <v>0.32600000000000001</v>
      </c>
      <c r="BY16" s="25">
        <f t="shared" si="137"/>
        <v>-8.0339499999999937</v>
      </c>
      <c r="BZ16" s="25">
        <f t="shared" ref="BZ16:BZ20" si="195">SUM(BT16-BQ16)</f>
        <v>-8.126499999999993</v>
      </c>
      <c r="CA16" s="25">
        <f t="shared" si="138"/>
        <v>9.2550000000000021E-2</v>
      </c>
      <c r="CB16" s="25">
        <f t="shared" si="139"/>
        <v>429.96389999999997</v>
      </c>
      <c r="CC16" s="25">
        <f t="shared" si="140"/>
        <v>429.07899999999995</v>
      </c>
      <c r="CD16" s="25">
        <f t="shared" si="140"/>
        <v>0.88490000000000002</v>
      </c>
      <c r="CE16" s="25">
        <f t="shared" si="141"/>
        <v>418.29699999999997</v>
      </c>
      <c r="CF16" s="25">
        <f t="shared" si="142"/>
        <v>417.50599999999997</v>
      </c>
      <c r="CG16" s="25">
        <f t="shared" si="142"/>
        <v>0.79100000000000004</v>
      </c>
      <c r="CH16" s="26">
        <f t="shared" si="142"/>
        <v>423.88099999999997</v>
      </c>
      <c r="CI16" s="26">
        <f t="shared" si="142"/>
        <v>423.46699999999998</v>
      </c>
      <c r="CJ16" s="26">
        <f t="shared" si="142"/>
        <v>0.41400000000000003</v>
      </c>
      <c r="CK16" s="25">
        <f t="shared" si="143"/>
        <v>-11.666899999999979</v>
      </c>
      <c r="CL16" s="27">
        <f t="shared" si="3"/>
        <v>-11.572999999999979</v>
      </c>
      <c r="CM16" s="27">
        <f t="shared" si="3"/>
        <v>-9.3899999999999983E-2</v>
      </c>
      <c r="CN16" s="21">
        <f t="shared" si="144"/>
        <v>71.66064999999999</v>
      </c>
      <c r="CO16" s="21">
        <f t="shared" si="145"/>
        <v>71.513166666666663</v>
      </c>
      <c r="CP16" s="21">
        <f t="shared" si="146"/>
        <v>0.14748333333333333</v>
      </c>
      <c r="CQ16" s="21">
        <f t="shared" si="147"/>
        <v>61.286000000000001</v>
      </c>
      <c r="CR16" s="22">
        <f>SUM('[20]ПОЛНАЯ СЕБЕСТОИМОСТЬ ВОДА 2022'!AS16)</f>
        <v>61.286000000000001</v>
      </c>
      <c r="CS16" s="22">
        <f>SUM('[20]ПОЛНАЯ СЕБЕСТОИМОСТЬ ВОДА 2022'!AT16)</f>
        <v>0</v>
      </c>
      <c r="CT16" s="23">
        <f t="shared" si="148"/>
        <v>61.969000000000001</v>
      </c>
      <c r="CU16" s="24">
        <v>61.884999999999998</v>
      </c>
      <c r="CV16" s="24">
        <v>8.4000000000000005E-2</v>
      </c>
      <c r="CW16" s="21">
        <f t="shared" si="149"/>
        <v>71.66064999999999</v>
      </c>
      <c r="CX16" s="21">
        <f t="shared" si="150"/>
        <v>71.513166666666663</v>
      </c>
      <c r="CY16" s="21">
        <f t="shared" si="151"/>
        <v>0.14748333333333333</v>
      </c>
      <c r="CZ16" s="21">
        <f t="shared" si="152"/>
        <v>60.975999999999999</v>
      </c>
      <c r="DA16" s="22">
        <f>SUM('[20]ПОЛНАЯ СЕБЕСТОИМОСТЬ ВОДА 2022'!AV16)</f>
        <v>60.975999999999999</v>
      </c>
      <c r="DB16" s="22">
        <f>SUM('[20]ПОЛНАЯ СЕБЕСТОИМОСТЬ ВОДА 2022'!AW16)</f>
        <v>0</v>
      </c>
      <c r="DC16" s="23">
        <f t="shared" si="153"/>
        <v>66.372</v>
      </c>
      <c r="DD16" s="24">
        <v>66.296999999999997</v>
      </c>
      <c r="DE16" s="24">
        <v>7.4999999999999997E-2</v>
      </c>
      <c r="DF16" s="21">
        <f t="shared" si="154"/>
        <v>71.66064999999999</v>
      </c>
      <c r="DG16" s="21">
        <f t="shared" si="155"/>
        <v>71.513166666666663</v>
      </c>
      <c r="DH16" s="21">
        <f t="shared" si="156"/>
        <v>0.14748333333333333</v>
      </c>
      <c r="DI16" s="21">
        <f t="shared" si="157"/>
        <v>75.772999999999996</v>
      </c>
      <c r="DJ16" s="22">
        <f>SUM('[20]ПОЛНАЯ СЕБЕСТОИМОСТЬ ВОДА 2022'!AY16)</f>
        <v>75.772999999999996</v>
      </c>
      <c r="DK16" s="22">
        <f>SUM('[20]ПОЛНАЯ СЕБЕСТОИМОСТЬ ВОДА 2022'!AZ16)</f>
        <v>0</v>
      </c>
      <c r="DL16" s="23">
        <f t="shared" si="158"/>
        <v>76.216000000000008</v>
      </c>
      <c r="DM16" s="24">
        <v>76.191000000000003</v>
      </c>
      <c r="DN16" s="24">
        <v>2.5000000000000001E-2</v>
      </c>
      <c r="DO16" s="25">
        <f t="shared" si="159"/>
        <v>214.98194999999998</v>
      </c>
      <c r="DP16" s="25">
        <f t="shared" si="160"/>
        <v>214.53949999999998</v>
      </c>
      <c r="DQ16" s="25">
        <f t="shared" si="160"/>
        <v>0.44245000000000001</v>
      </c>
      <c r="DR16" s="25">
        <f t="shared" si="161"/>
        <v>198.035</v>
      </c>
      <c r="DS16" s="25">
        <f t="shared" si="162"/>
        <v>198.035</v>
      </c>
      <c r="DT16" s="25">
        <f t="shared" si="162"/>
        <v>0</v>
      </c>
      <c r="DU16" s="26">
        <f t="shared" si="162"/>
        <v>204.55700000000002</v>
      </c>
      <c r="DV16" s="25">
        <f t="shared" si="162"/>
        <v>204.37299999999999</v>
      </c>
      <c r="DW16" s="25">
        <f t="shared" si="162"/>
        <v>0.184</v>
      </c>
      <c r="DX16" s="25">
        <f t="shared" si="163"/>
        <v>-16.94694999999998</v>
      </c>
      <c r="DY16" s="27">
        <f t="shared" si="5"/>
        <v>-16.504499999999979</v>
      </c>
      <c r="DZ16" s="27">
        <f t="shared" si="5"/>
        <v>-0.44245000000000001</v>
      </c>
      <c r="EA16" s="25">
        <f t="shared" si="164"/>
        <v>644.94584999999995</v>
      </c>
      <c r="EB16" s="25">
        <f t="shared" si="165"/>
        <v>643.61849999999993</v>
      </c>
      <c r="EC16" s="25">
        <f t="shared" si="165"/>
        <v>1.32735</v>
      </c>
      <c r="ED16" s="25">
        <f t="shared" si="166"/>
        <v>616.33199999999999</v>
      </c>
      <c r="EE16" s="25">
        <f t="shared" si="167"/>
        <v>615.54099999999994</v>
      </c>
      <c r="EF16" s="25">
        <f t="shared" si="167"/>
        <v>0.79100000000000004</v>
      </c>
      <c r="EG16" s="25">
        <f t="shared" si="167"/>
        <v>628.43799999999999</v>
      </c>
      <c r="EH16" s="25">
        <f t="shared" si="167"/>
        <v>627.83999999999992</v>
      </c>
      <c r="EI16" s="25">
        <f t="shared" si="167"/>
        <v>0.59800000000000009</v>
      </c>
      <c r="EJ16" s="25">
        <f t="shared" si="168"/>
        <v>-28.613849999999985</v>
      </c>
      <c r="EK16" s="27">
        <f t="shared" si="7"/>
        <v>-28.077499999999986</v>
      </c>
      <c r="EL16" s="27">
        <f t="shared" si="7"/>
        <v>-0.53634999999999999</v>
      </c>
      <c r="EM16" s="21">
        <f t="shared" si="169"/>
        <v>71.66064999999999</v>
      </c>
      <c r="EN16" s="21">
        <f t="shared" si="170"/>
        <v>71.513166666666663</v>
      </c>
      <c r="EO16" s="21">
        <f t="shared" si="170"/>
        <v>0.14748333333333333</v>
      </c>
      <c r="EP16" s="21">
        <f t="shared" si="171"/>
        <v>73.692999999999998</v>
      </c>
      <c r="EQ16" s="22">
        <f>SUM('[20]ПОЛНАЯ СЕБЕСТОИМОСТЬ ВОДА 2022'!BQ16)</f>
        <v>73.692999999999998</v>
      </c>
      <c r="ER16" s="22">
        <f>SUM('[20]ПОЛНАЯ СЕБЕСТОИМОСТЬ ВОДА 2022'!BR16)</f>
        <v>0</v>
      </c>
      <c r="ES16" s="23">
        <f t="shared" si="172"/>
        <v>73.271000000000001</v>
      </c>
      <c r="ET16" s="24">
        <v>73.244</v>
      </c>
      <c r="EU16" s="34">
        <v>2.7E-2</v>
      </c>
      <c r="EV16" s="21">
        <f t="shared" si="173"/>
        <v>71.66064999999999</v>
      </c>
      <c r="EW16" s="21">
        <f t="shared" si="174"/>
        <v>71.513166666666663</v>
      </c>
      <c r="EX16" s="21">
        <f t="shared" si="175"/>
        <v>0.14748333333333333</v>
      </c>
      <c r="EY16" s="21">
        <f t="shared" si="176"/>
        <v>72.159110999999996</v>
      </c>
      <c r="EZ16" s="22">
        <f>SUM('[20]ПОЛНАЯ СЕБЕСТОИМОСТЬ ВОДА 2022'!BT16)</f>
        <v>72.159110999999996</v>
      </c>
      <c r="FA16" s="22">
        <f>SUM('[20]ПОЛНАЯ СЕБЕСТОИМОСТЬ ВОДА 2022'!BU16)</f>
        <v>0</v>
      </c>
      <c r="FB16" s="23">
        <f t="shared" si="177"/>
        <v>63.855999999999995</v>
      </c>
      <c r="FC16" s="34">
        <v>63.784999999999997</v>
      </c>
      <c r="FD16" s="34">
        <v>7.0999999999999994E-2</v>
      </c>
      <c r="FE16" s="21">
        <f t="shared" si="178"/>
        <v>71.66064999999999</v>
      </c>
      <c r="FF16" s="21">
        <f t="shared" si="179"/>
        <v>71.513166666666663</v>
      </c>
      <c r="FG16" s="21">
        <f t="shared" si="180"/>
        <v>0.14748333333333333</v>
      </c>
      <c r="FH16" s="21">
        <f t="shared" si="181"/>
        <v>76.075880999999995</v>
      </c>
      <c r="FI16" s="22">
        <f>SUM('[20]ПОЛНАЯ СЕБЕСТОИМОСТЬ ВОДА 2022'!BW16)</f>
        <v>76.075880999999995</v>
      </c>
      <c r="FJ16" s="22">
        <f>SUM('[20]ПОЛНАЯ СЕБЕСТОИМОСТЬ ВОДА 2022'!BX16)</f>
        <v>0</v>
      </c>
      <c r="FK16" s="23">
        <f t="shared" ref="FK16:FK20" si="196">SUM(FL16:FM16)</f>
        <v>76.539999999999992</v>
      </c>
      <c r="FL16" s="34">
        <v>76.453999999999994</v>
      </c>
      <c r="FM16" s="34">
        <v>8.5999999999999993E-2</v>
      </c>
      <c r="FN16" s="25">
        <f t="shared" si="183"/>
        <v>214.98194999999998</v>
      </c>
      <c r="FO16" s="25">
        <f t="shared" si="184"/>
        <v>214.53949999999998</v>
      </c>
      <c r="FP16" s="25">
        <f t="shared" si="184"/>
        <v>0.44245000000000001</v>
      </c>
      <c r="FQ16" s="25">
        <f t="shared" si="185"/>
        <v>221.92799199999996</v>
      </c>
      <c r="FR16" s="25">
        <f t="shared" si="186"/>
        <v>221.92799199999996</v>
      </c>
      <c r="FS16" s="25">
        <f t="shared" si="186"/>
        <v>0</v>
      </c>
      <c r="FT16" s="26">
        <f t="shared" si="186"/>
        <v>213.667</v>
      </c>
      <c r="FU16" s="26">
        <f t="shared" si="186"/>
        <v>213.483</v>
      </c>
      <c r="FV16" s="26">
        <f t="shared" si="186"/>
        <v>0.184</v>
      </c>
      <c r="FW16" s="25">
        <f t="shared" si="187"/>
        <v>6.9460419999999852</v>
      </c>
      <c r="FX16" s="27">
        <f t="shared" si="9"/>
        <v>7.3884919999999852</v>
      </c>
      <c r="FY16" s="27">
        <f t="shared" si="9"/>
        <v>-0.44245000000000001</v>
      </c>
      <c r="FZ16" s="25">
        <f t="shared" si="188"/>
        <v>859.92780000000005</v>
      </c>
      <c r="GA16" s="25">
        <f>SUM('[20]объемы 2022'!BN52)</f>
        <v>858.15800000000002</v>
      </c>
      <c r="GB16" s="26">
        <f>SUM('[20]объемы 2022'!BO51)</f>
        <v>1.7698</v>
      </c>
      <c r="GC16" s="25">
        <f t="shared" si="189"/>
        <v>838.2599919999999</v>
      </c>
      <c r="GD16" s="26">
        <f t="shared" si="190"/>
        <v>837.46899199999984</v>
      </c>
      <c r="GE16" s="26">
        <f t="shared" si="190"/>
        <v>0.79100000000000004</v>
      </c>
      <c r="GF16" s="26">
        <f>SUM(EG16+FT16)</f>
        <v>842.10500000000002</v>
      </c>
      <c r="GG16" s="26">
        <f t="shared" si="191"/>
        <v>841.32299999999987</v>
      </c>
      <c r="GH16" s="26">
        <f t="shared" si="191"/>
        <v>0.78200000000000003</v>
      </c>
      <c r="GI16" s="25">
        <f t="shared" si="192"/>
        <v>-21.667808000000171</v>
      </c>
      <c r="GJ16" s="27">
        <f t="shared" si="12"/>
        <v>-20.689008000000172</v>
      </c>
      <c r="GK16" s="27">
        <f t="shared" si="12"/>
        <v>-0.9788</v>
      </c>
      <c r="GL16" s="4"/>
      <c r="GM16" s="19">
        <f t="shared" si="13"/>
        <v>859.92780000000005</v>
      </c>
    </row>
    <row r="17" spans="1:195" ht="18.75" x14ac:dyDescent="0.3">
      <c r="A17" s="37" t="s">
        <v>39</v>
      </c>
      <c r="B17" s="38">
        <f t="shared" ref="B17:B20" si="197">SUM(C17:D17)</f>
        <v>24.026999999999997</v>
      </c>
      <c r="C17" s="38">
        <f t="shared" ref="C17:D20" si="198">SUM(GA17/12)</f>
        <v>24.026999999999997</v>
      </c>
      <c r="D17" s="38">
        <f t="shared" si="198"/>
        <v>0</v>
      </c>
      <c r="E17" s="38">
        <f t="shared" si="193"/>
        <v>26.453999999999997</v>
      </c>
      <c r="F17" s="39">
        <f>SUM('[20]ПОЛНАЯ СЕБЕСТОИМОСТЬ ВОДА 2022'!F17)</f>
        <v>26.453999999999997</v>
      </c>
      <c r="G17" s="39">
        <f>SUM('[20]ПОЛНАЯ СЕБЕСТОИМОСТЬ ВОДА 2022'!G17)</f>
        <v>0</v>
      </c>
      <c r="H17" s="38">
        <f t="shared" si="106"/>
        <v>15.186</v>
      </c>
      <c r="I17" s="38">
        <f>SUM(I18:I20)</f>
        <v>15.186</v>
      </c>
      <c r="J17" s="38">
        <f>SUM(J18:J20)</f>
        <v>0</v>
      </c>
      <c r="K17" s="38">
        <f t="shared" ref="K17:K20" si="199">SUM(L17:M17)</f>
        <v>24.026999999999997</v>
      </c>
      <c r="L17" s="38">
        <f t="shared" ref="L17:L20" si="200">SUM(GA17/12)</f>
        <v>24.026999999999997</v>
      </c>
      <c r="M17" s="38">
        <f t="shared" ref="M17:M20" si="201">SUM(GB17/12)</f>
        <v>0</v>
      </c>
      <c r="N17" s="38">
        <f t="shared" si="109"/>
        <v>26.078000000000003</v>
      </c>
      <c r="O17" s="39">
        <f>SUM('[20]ПОЛНАЯ СЕБЕСТОИМОСТЬ ВОДА 2022'!I17)</f>
        <v>26.078000000000003</v>
      </c>
      <c r="P17" s="39">
        <f>SUM('[20]ПОЛНАЯ СЕБЕСТОИМОСТЬ ВОДА 2022'!J17)</f>
        <v>0</v>
      </c>
      <c r="Q17" s="38">
        <f t="shared" si="110"/>
        <v>31.134</v>
      </c>
      <c r="R17" s="38">
        <f>SUM(R18:R20)</f>
        <v>31.134</v>
      </c>
      <c r="S17" s="38">
        <f>SUM(S18:S20)</f>
        <v>0</v>
      </c>
      <c r="T17" s="38">
        <f t="shared" ref="T17:T20" si="202">SUM(U17:V17)</f>
        <v>24.026999999999997</v>
      </c>
      <c r="U17" s="38">
        <f t="shared" ref="U17:U20" si="203">SUM(GA17/12)</f>
        <v>24.026999999999997</v>
      </c>
      <c r="V17" s="38">
        <f t="shared" ref="V17:V20" si="204">SUM(GB17/12)</f>
        <v>0</v>
      </c>
      <c r="W17" s="38">
        <f t="shared" si="113"/>
        <v>25.001000000000001</v>
      </c>
      <c r="X17" s="39">
        <f>SUM('[20]ПОЛНАЯ СЕБЕСТОИМОСТЬ ВОДА 2022'!L17)</f>
        <v>25.001000000000001</v>
      </c>
      <c r="Y17" s="39">
        <f>SUM('[20]ПОЛНАЯ СЕБЕСТОИМОСТЬ ВОДА 2022'!M17)</f>
        <v>0</v>
      </c>
      <c r="Z17" s="38">
        <f t="shared" si="114"/>
        <v>22.718</v>
      </c>
      <c r="AA17" s="38">
        <f>SUM(AA18:AA20)</f>
        <v>22.718</v>
      </c>
      <c r="AB17" s="38">
        <f>SUM(AB18:AB20)</f>
        <v>0</v>
      </c>
      <c r="AC17" s="40">
        <f t="shared" ref="AC17:AC20" si="205">SUM(AD17:AE17)</f>
        <v>72.080999999999989</v>
      </c>
      <c r="AD17" s="40">
        <f t="shared" si="116"/>
        <v>72.080999999999989</v>
      </c>
      <c r="AE17" s="40">
        <f t="shared" si="116"/>
        <v>0</v>
      </c>
      <c r="AF17" s="40">
        <f t="shared" si="117"/>
        <v>77.533000000000001</v>
      </c>
      <c r="AG17" s="40">
        <f t="shared" si="118"/>
        <v>77.533000000000001</v>
      </c>
      <c r="AH17" s="40">
        <f t="shared" si="118"/>
        <v>0</v>
      </c>
      <c r="AI17" s="41">
        <f t="shared" si="118"/>
        <v>69.037999999999997</v>
      </c>
      <c r="AJ17" s="41">
        <f t="shared" si="118"/>
        <v>69.037999999999997</v>
      </c>
      <c r="AK17" s="41">
        <f t="shared" si="118"/>
        <v>0</v>
      </c>
      <c r="AL17" s="40">
        <f t="shared" si="119"/>
        <v>5.4520000000000124</v>
      </c>
      <c r="AM17" s="40">
        <f t="shared" si="194"/>
        <v>5.4520000000000124</v>
      </c>
      <c r="AN17" s="40">
        <f t="shared" si="120"/>
        <v>0</v>
      </c>
      <c r="AO17" s="38">
        <f t="shared" si="121"/>
        <v>24.026999999999997</v>
      </c>
      <c r="AP17" s="38">
        <f t="shared" si="122"/>
        <v>24.026999999999997</v>
      </c>
      <c r="AQ17" s="38">
        <f t="shared" si="122"/>
        <v>0</v>
      </c>
      <c r="AR17" s="38">
        <f t="shared" si="123"/>
        <v>25.871000000000002</v>
      </c>
      <c r="AS17" s="39">
        <f>SUM('[20]ПОЛНАЯ СЕБЕСТОИМОСТЬ ВОДА 2022'!U17)</f>
        <v>25.871000000000002</v>
      </c>
      <c r="AT17" s="39">
        <f>SUM('[20]ПОЛНАЯ СЕБЕСТОИМОСТЬ ВОДА 2022'!V17)</f>
        <v>0</v>
      </c>
      <c r="AU17" s="38">
        <f t="shared" si="124"/>
        <v>26.281000000000002</v>
      </c>
      <c r="AV17" s="38">
        <f>SUM(AV18:AV20)</f>
        <v>26.281000000000002</v>
      </c>
      <c r="AW17" s="38">
        <f>SUM(AW18:AW20)</f>
        <v>0</v>
      </c>
      <c r="AX17" s="38">
        <f t="shared" si="125"/>
        <v>24.026999999999997</v>
      </c>
      <c r="AY17" s="38">
        <f t="shared" si="126"/>
        <v>24.026999999999997</v>
      </c>
      <c r="AZ17" s="38">
        <f t="shared" ref="AZ17:AZ20" si="206">SUM(GB17/12)</f>
        <v>0</v>
      </c>
      <c r="BA17" s="38">
        <f t="shared" si="127"/>
        <v>23.700000000000003</v>
      </c>
      <c r="BB17" s="39">
        <f>SUM('[20]ПОЛНАЯ СЕБЕСТОИМОСТЬ ВОДА 2022'!X17)</f>
        <v>23.700000000000003</v>
      </c>
      <c r="BC17" s="39">
        <f>SUM('[20]ПОЛНАЯ СЕБЕСТОИМОСТЬ ВОДА 2022'!Y17)</f>
        <v>0</v>
      </c>
      <c r="BD17" s="38">
        <f t="shared" si="128"/>
        <v>23.681000000000001</v>
      </c>
      <c r="BE17" s="38">
        <f>SUM(BE18:BE20)</f>
        <v>23.681000000000001</v>
      </c>
      <c r="BF17" s="38">
        <f>SUM(BF18:BF20)</f>
        <v>0</v>
      </c>
      <c r="BG17" s="38">
        <f t="shared" si="129"/>
        <v>24.026999999999997</v>
      </c>
      <c r="BH17" s="38">
        <f t="shared" si="130"/>
        <v>24.026999999999997</v>
      </c>
      <c r="BI17" s="38">
        <f t="shared" ref="BI17:BI20" si="207">SUM(GB17/12)</f>
        <v>0</v>
      </c>
      <c r="BJ17" s="38">
        <f t="shared" si="131"/>
        <v>22.573999999999998</v>
      </c>
      <c r="BK17" s="39">
        <f>SUM('[20]ПОЛНАЯ СЕБЕСТОИМОСТЬ ВОДА 2022'!AA17)</f>
        <v>22.573999999999998</v>
      </c>
      <c r="BL17" s="39">
        <f>SUM('[20]ПОЛНАЯ СЕБЕСТОИМОСТЬ ВОДА 2022'!AB17)</f>
        <v>0</v>
      </c>
      <c r="BM17" s="38">
        <f t="shared" si="132"/>
        <v>25.255000000000003</v>
      </c>
      <c r="BN17" s="38">
        <f>SUM(BN18:BN20)</f>
        <v>25.255000000000003</v>
      </c>
      <c r="BO17" s="38">
        <f>SUM(BO18:BO20)</f>
        <v>0</v>
      </c>
      <c r="BP17" s="40">
        <f t="shared" si="133"/>
        <v>72.080999999999989</v>
      </c>
      <c r="BQ17" s="40">
        <f t="shared" si="134"/>
        <v>72.080999999999989</v>
      </c>
      <c r="BR17" s="40">
        <f t="shared" si="134"/>
        <v>0</v>
      </c>
      <c r="BS17" s="40">
        <f t="shared" si="135"/>
        <v>72.14500000000001</v>
      </c>
      <c r="BT17" s="40">
        <f t="shared" si="136"/>
        <v>72.14500000000001</v>
      </c>
      <c r="BU17" s="40">
        <f t="shared" si="136"/>
        <v>0</v>
      </c>
      <c r="BV17" s="41">
        <f t="shared" si="136"/>
        <v>75.217000000000013</v>
      </c>
      <c r="BW17" s="40">
        <f t="shared" si="136"/>
        <v>75.217000000000013</v>
      </c>
      <c r="BX17" s="40">
        <f t="shared" si="136"/>
        <v>0</v>
      </c>
      <c r="BY17" s="40">
        <f t="shared" si="137"/>
        <v>6.4000000000021373E-2</v>
      </c>
      <c r="BZ17" s="40">
        <f t="shared" si="195"/>
        <v>6.4000000000021373E-2</v>
      </c>
      <c r="CA17" s="40">
        <f t="shared" si="138"/>
        <v>0</v>
      </c>
      <c r="CB17" s="40">
        <f t="shared" si="139"/>
        <v>144.16199999999998</v>
      </c>
      <c r="CC17" s="40">
        <f t="shared" si="140"/>
        <v>144.16199999999998</v>
      </c>
      <c r="CD17" s="40">
        <f t="shared" si="140"/>
        <v>0</v>
      </c>
      <c r="CE17" s="40">
        <f t="shared" si="141"/>
        <v>149.678</v>
      </c>
      <c r="CF17" s="40">
        <f t="shared" si="142"/>
        <v>149.678</v>
      </c>
      <c r="CG17" s="40">
        <f t="shared" si="142"/>
        <v>0</v>
      </c>
      <c r="CH17" s="41">
        <f t="shared" si="142"/>
        <v>144.255</v>
      </c>
      <c r="CI17" s="41">
        <f t="shared" si="142"/>
        <v>144.255</v>
      </c>
      <c r="CJ17" s="41">
        <f t="shared" si="142"/>
        <v>0</v>
      </c>
      <c r="CK17" s="40">
        <f t="shared" si="143"/>
        <v>5.5160000000000196</v>
      </c>
      <c r="CL17" s="42">
        <f t="shared" si="3"/>
        <v>5.5160000000000196</v>
      </c>
      <c r="CM17" s="42">
        <f t="shared" si="3"/>
        <v>0</v>
      </c>
      <c r="CN17" s="38">
        <f t="shared" ref="CN17:CN20" si="208">SUM(CO17:CP17)</f>
        <v>24.026999999999997</v>
      </c>
      <c r="CO17" s="38">
        <f t="shared" ref="CO17:CP20" si="209">SUM(GA17/12)</f>
        <v>24.026999999999997</v>
      </c>
      <c r="CP17" s="38">
        <f t="shared" si="209"/>
        <v>0</v>
      </c>
      <c r="CQ17" s="38">
        <f t="shared" si="147"/>
        <v>19.934000000000001</v>
      </c>
      <c r="CR17" s="39">
        <f>SUM('[20]ПОЛНАЯ СЕБЕСТОИМОСТЬ ВОДА 2022'!AS17)</f>
        <v>19.934000000000001</v>
      </c>
      <c r="CS17" s="39">
        <f>SUM('[20]ПОЛНАЯ СЕБЕСТОИМОСТЬ ВОДА 2022'!AT17)</f>
        <v>0</v>
      </c>
      <c r="CT17" s="38">
        <f t="shared" si="148"/>
        <v>17.795000000000002</v>
      </c>
      <c r="CU17" s="38">
        <f>SUM(CU18:CU20)</f>
        <v>17.795000000000002</v>
      </c>
      <c r="CV17" s="38">
        <f>SUM(CV18:CV20)</f>
        <v>0</v>
      </c>
      <c r="CW17" s="38">
        <f t="shared" si="149"/>
        <v>24.026999999999997</v>
      </c>
      <c r="CX17" s="38">
        <f t="shared" si="150"/>
        <v>24.026999999999997</v>
      </c>
      <c r="CY17" s="38">
        <f t="shared" si="151"/>
        <v>0</v>
      </c>
      <c r="CZ17" s="38">
        <f t="shared" si="152"/>
        <v>19.659999999999997</v>
      </c>
      <c r="DA17" s="39">
        <f>SUM('[20]ПОЛНАЯ СЕБЕСТОИМОСТЬ ВОДА 2022'!AV17)</f>
        <v>19.659999999999997</v>
      </c>
      <c r="DB17" s="39">
        <f>SUM('[20]ПОЛНАЯ СЕБЕСТОИМОСТЬ ВОДА 2022'!AW17)</f>
        <v>0</v>
      </c>
      <c r="DC17" s="38">
        <f t="shared" si="153"/>
        <v>23.838999999999999</v>
      </c>
      <c r="DD17" s="38">
        <f>SUM(DD18:DD20)</f>
        <v>23.838999999999999</v>
      </c>
      <c r="DE17" s="38">
        <f>SUM(DE18:DE20)</f>
        <v>0</v>
      </c>
      <c r="DF17" s="38">
        <f t="shared" si="154"/>
        <v>24.026999999999997</v>
      </c>
      <c r="DG17" s="38">
        <f t="shared" si="155"/>
        <v>24.026999999999997</v>
      </c>
      <c r="DH17" s="38">
        <f t="shared" si="156"/>
        <v>0</v>
      </c>
      <c r="DI17" s="38">
        <f t="shared" si="157"/>
        <v>25.688265999999999</v>
      </c>
      <c r="DJ17" s="39">
        <f>SUM('[20]ПОЛНАЯ СЕБЕСТОИМОСТЬ ВОДА 2022'!AY17)</f>
        <v>25.688265999999999</v>
      </c>
      <c r="DK17" s="39">
        <f>SUM('[20]ПОЛНАЯ СЕБЕСТОИМОСТЬ ВОДА 2022'!AZ17)</f>
        <v>0</v>
      </c>
      <c r="DL17" s="38">
        <f t="shared" si="158"/>
        <v>23.284000000000002</v>
      </c>
      <c r="DM17" s="38">
        <f>SUM(DM18:DM20)</f>
        <v>23.284000000000002</v>
      </c>
      <c r="DN17" s="38">
        <f>SUM(DN18:DN20)</f>
        <v>0</v>
      </c>
      <c r="DO17" s="40">
        <f t="shared" si="159"/>
        <v>72.080999999999989</v>
      </c>
      <c r="DP17" s="40">
        <f t="shared" si="160"/>
        <v>72.080999999999989</v>
      </c>
      <c r="DQ17" s="40">
        <f t="shared" si="160"/>
        <v>0</v>
      </c>
      <c r="DR17" s="40">
        <f t="shared" si="161"/>
        <v>65.282265999999993</v>
      </c>
      <c r="DS17" s="40">
        <f t="shared" si="162"/>
        <v>65.282265999999993</v>
      </c>
      <c r="DT17" s="40">
        <f t="shared" si="162"/>
        <v>0</v>
      </c>
      <c r="DU17" s="41">
        <f t="shared" si="162"/>
        <v>64.918000000000006</v>
      </c>
      <c r="DV17" s="40">
        <f t="shared" si="162"/>
        <v>64.918000000000006</v>
      </c>
      <c r="DW17" s="40">
        <f t="shared" si="162"/>
        <v>0</v>
      </c>
      <c r="DX17" s="40">
        <f t="shared" si="163"/>
        <v>-6.7987339999999961</v>
      </c>
      <c r="DY17" s="42">
        <f t="shared" si="5"/>
        <v>-6.7987339999999961</v>
      </c>
      <c r="DZ17" s="42">
        <f t="shared" si="5"/>
        <v>0</v>
      </c>
      <c r="EA17" s="40">
        <f t="shared" ref="EA17:EA20" si="210">SUM(EB17:EC17)</f>
        <v>216.24299999999997</v>
      </c>
      <c r="EB17" s="40">
        <f t="shared" si="165"/>
        <v>216.24299999999997</v>
      </c>
      <c r="EC17" s="40">
        <f t="shared" si="165"/>
        <v>0</v>
      </c>
      <c r="ED17" s="40">
        <f t="shared" si="166"/>
        <v>214.96026599999999</v>
      </c>
      <c r="EE17" s="40">
        <f t="shared" si="167"/>
        <v>214.96026599999999</v>
      </c>
      <c r="EF17" s="40">
        <f t="shared" si="167"/>
        <v>0</v>
      </c>
      <c r="EG17" s="40">
        <f t="shared" si="167"/>
        <v>209.173</v>
      </c>
      <c r="EH17" s="40">
        <f t="shared" si="167"/>
        <v>209.173</v>
      </c>
      <c r="EI17" s="40">
        <f t="shared" si="167"/>
        <v>0</v>
      </c>
      <c r="EJ17" s="40">
        <f t="shared" si="168"/>
        <v>-1.2827339999999765</v>
      </c>
      <c r="EK17" s="42">
        <f t="shared" si="7"/>
        <v>-1.2827339999999765</v>
      </c>
      <c r="EL17" s="42">
        <f t="shared" si="7"/>
        <v>0</v>
      </c>
      <c r="EM17" s="38">
        <f t="shared" ref="EM17:EM20" si="211">SUM(EN17:EO17)</f>
        <v>24.026999999999997</v>
      </c>
      <c r="EN17" s="38">
        <f t="shared" ref="EN17:EO20" si="212">SUM(GA17/12)</f>
        <v>24.026999999999997</v>
      </c>
      <c r="EO17" s="38">
        <f t="shared" si="212"/>
        <v>0</v>
      </c>
      <c r="EP17" s="38">
        <f t="shared" si="171"/>
        <v>28.174999999999997</v>
      </c>
      <c r="EQ17" s="39">
        <f>SUM('[20]ПОЛНАЯ СЕБЕСТОИМОСТЬ ВОДА 2022'!BQ17)</f>
        <v>28.174999999999997</v>
      </c>
      <c r="ER17" s="39">
        <f>SUM('[20]ПОЛНАЯ СЕБЕСТОИМОСТЬ ВОДА 2022'!BR17)</f>
        <v>0</v>
      </c>
      <c r="ES17" s="38">
        <f t="shared" si="172"/>
        <v>27.381999999999998</v>
      </c>
      <c r="ET17" s="38">
        <f>SUM(ET18:ET20)</f>
        <v>27.381999999999998</v>
      </c>
      <c r="EU17" s="38">
        <f>SUM(EU18:EU20)</f>
        <v>0</v>
      </c>
      <c r="EV17" s="38">
        <f t="shared" si="173"/>
        <v>24.026999999999997</v>
      </c>
      <c r="EW17" s="38">
        <f t="shared" si="174"/>
        <v>24.026999999999997</v>
      </c>
      <c r="EX17" s="38">
        <f t="shared" si="175"/>
        <v>0</v>
      </c>
      <c r="EY17" s="38">
        <f t="shared" si="176"/>
        <v>28.500312000000001</v>
      </c>
      <c r="EZ17" s="39">
        <f>SUM('[20]ПОЛНАЯ СЕБЕСТОИМОСТЬ ВОДА 2022'!BT17)</f>
        <v>28.500312000000001</v>
      </c>
      <c r="FA17" s="39">
        <f>SUM('[20]ПОЛНАЯ СЕБЕСТОИМОСТЬ ВОДА 2022'!BU17)</f>
        <v>0</v>
      </c>
      <c r="FB17" s="38">
        <f t="shared" si="177"/>
        <v>21.622</v>
      </c>
      <c r="FC17" s="38">
        <f>SUM(FC18:FC20)</f>
        <v>21.622</v>
      </c>
      <c r="FD17" s="38">
        <f>SUM(FD18:FD20)</f>
        <v>0</v>
      </c>
      <c r="FE17" s="38">
        <f t="shared" si="178"/>
        <v>24.026999999999997</v>
      </c>
      <c r="FF17" s="38">
        <f t="shared" si="179"/>
        <v>24.026999999999997</v>
      </c>
      <c r="FG17" s="38">
        <f t="shared" si="180"/>
        <v>0</v>
      </c>
      <c r="FH17" s="38">
        <f t="shared" si="181"/>
        <v>29.971732000000003</v>
      </c>
      <c r="FI17" s="39">
        <f>SUM('[20]ПОЛНАЯ СЕБЕСТОИМОСТЬ ВОДА 2022'!BW17)</f>
        <v>29.971732000000003</v>
      </c>
      <c r="FJ17" s="39">
        <f>SUM('[20]ПОЛНАЯ СЕБЕСТОИМОСТЬ ВОДА 2022'!BX17)</f>
        <v>0</v>
      </c>
      <c r="FK17" s="38">
        <f t="shared" si="196"/>
        <v>30.513000000000002</v>
      </c>
      <c r="FL17" s="38">
        <f>SUM(FL18:FL20)</f>
        <v>30.513000000000002</v>
      </c>
      <c r="FM17" s="38">
        <f>SUM(FM18:FM20)</f>
        <v>0</v>
      </c>
      <c r="FN17" s="40">
        <f t="shared" si="183"/>
        <v>72.080999999999989</v>
      </c>
      <c r="FO17" s="40">
        <f t="shared" si="184"/>
        <v>72.080999999999989</v>
      </c>
      <c r="FP17" s="40">
        <f t="shared" si="184"/>
        <v>0</v>
      </c>
      <c r="FQ17" s="40">
        <f t="shared" si="185"/>
        <v>86.647043999999994</v>
      </c>
      <c r="FR17" s="40">
        <f t="shared" si="186"/>
        <v>86.647043999999994</v>
      </c>
      <c r="FS17" s="40">
        <f t="shared" si="186"/>
        <v>0</v>
      </c>
      <c r="FT17" s="41">
        <f t="shared" si="186"/>
        <v>79.516999999999996</v>
      </c>
      <c r="FU17" s="41">
        <f t="shared" si="186"/>
        <v>79.516999999999996</v>
      </c>
      <c r="FV17" s="41">
        <f t="shared" si="186"/>
        <v>0</v>
      </c>
      <c r="FW17" s="40">
        <f t="shared" si="187"/>
        <v>14.566044000000005</v>
      </c>
      <c r="FX17" s="42">
        <f t="shared" si="9"/>
        <v>14.566044000000005</v>
      </c>
      <c r="FY17" s="42">
        <f t="shared" si="9"/>
        <v>0</v>
      </c>
      <c r="FZ17" s="40">
        <f t="shared" ref="FZ17:FZ20" si="213">SUM(GA17:GB17)</f>
        <v>288.32399999999996</v>
      </c>
      <c r="GA17" s="40">
        <f>SUM('[20]объемы 2022'!BY53)</f>
        <v>288.32399999999996</v>
      </c>
      <c r="GB17" s="41">
        <f>SUM('[20]объемы 2022'!BO52)</f>
        <v>0</v>
      </c>
      <c r="GC17" s="40">
        <f t="shared" si="189"/>
        <v>301.60730999999998</v>
      </c>
      <c r="GD17" s="41">
        <f t="shared" si="190"/>
        <v>301.60730999999998</v>
      </c>
      <c r="GE17" s="41">
        <f t="shared" si="190"/>
        <v>0</v>
      </c>
      <c r="GF17" s="41">
        <f t="shared" si="190"/>
        <v>288.69</v>
      </c>
      <c r="GG17" s="41">
        <f t="shared" si="191"/>
        <v>288.69</v>
      </c>
      <c r="GH17" s="41">
        <f t="shared" si="191"/>
        <v>0</v>
      </c>
      <c r="GI17" s="40">
        <f t="shared" si="192"/>
        <v>13.283310000000029</v>
      </c>
      <c r="GJ17" s="42">
        <f t="shared" si="12"/>
        <v>13.283310000000029</v>
      </c>
      <c r="GK17" s="42">
        <f t="shared" si="12"/>
        <v>0</v>
      </c>
      <c r="GL17" s="4"/>
      <c r="GM17" s="19">
        <f t="shared" si="13"/>
        <v>288.3239999999999</v>
      </c>
    </row>
    <row r="18" spans="1:195" ht="18.75" x14ac:dyDescent="0.3">
      <c r="A18" s="43" t="s">
        <v>40</v>
      </c>
      <c r="B18" s="38">
        <f t="shared" si="197"/>
        <v>9.2023333333333337</v>
      </c>
      <c r="C18" s="38">
        <f t="shared" si="198"/>
        <v>9.2023333333333337</v>
      </c>
      <c r="D18" s="38">
        <f t="shared" si="198"/>
        <v>0</v>
      </c>
      <c r="E18" s="38">
        <f t="shared" si="193"/>
        <v>8.2669999999999995</v>
      </c>
      <c r="F18" s="39">
        <f>SUM('[20]ПОЛНАЯ СЕБЕСТОИМОСТЬ ВОДА 2022'!F18)</f>
        <v>8.2669999999999995</v>
      </c>
      <c r="G18" s="39">
        <f>SUM('[20]ПОЛНАЯ СЕБЕСТОИМОСТЬ ВОДА 2022'!G18)</f>
        <v>0</v>
      </c>
      <c r="H18" s="38">
        <f t="shared" si="106"/>
        <v>1.8420000000000001</v>
      </c>
      <c r="I18" s="44">
        <v>1.8420000000000001</v>
      </c>
      <c r="J18" s="44"/>
      <c r="K18" s="38">
        <f t="shared" si="199"/>
        <v>9.2023333333333337</v>
      </c>
      <c r="L18" s="38">
        <f t="shared" si="200"/>
        <v>9.2023333333333337</v>
      </c>
      <c r="M18" s="38">
        <f t="shared" si="201"/>
        <v>0</v>
      </c>
      <c r="N18" s="38">
        <f t="shared" si="109"/>
        <v>7.9489999999999998</v>
      </c>
      <c r="O18" s="39">
        <f>SUM('[20]ПОЛНАЯ СЕБЕСТОИМОСТЬ ВОДА 2022'!I18)</f>
        <v>7.9489999999999998</v>
      </c>
      <c r="P18" s="39">
        <f>SUM('[20]ПОЛНАЯ СЕБЕСТОИМОСТЬ ВОДА 2022'!J18)</f>
        <v>0</v>
      </c>
      <c r="Q18" s="38">
        <f t="shared" si="110"/>
        <v>15.492000000000001</v>
      </c>
      <c r="R18" s="44">
        <v>15.492000000000001</v>
      </c>
      <c r="S18" s="44"/>
      <c r="T18" s="38">
        <f t="shared" si="202"/>
        <v>9.2023333333333337</v>
      </c>
      <c r="U18" s="38">
        <f t="shared" si="203"/>
        <v>9.2023333333333337</v>
      </c>
      <c r="V18" s="38">
        <f t="shared" si="204"/>
        <v>0</v>
      </c>
      <c r="W18" s="38">
        <f t="shared" si="113"/>
        <v>8.3930000000000007</v>
      </c>
      <c r="X18" s="39">
        <f>SUM('[20]ПОЛНАЯ СЕБЕСТОИМОСТЬ ВОДА 2022'!L18)</f>
        <v>8.3930000000000007</v>
      </c>
      <c r="Y18" s="39">
        <f>SUM('[20]ПОЛНАЯ СЕБЕСТОИМОСТЬ ВОДА 2022'!M18)</f>
        <v>0</v>
      </c>
      <c r="Z18" s="38">
        <f t="shared" si="114"/>
        <v>8.593</v>
      </c>
      <c r="AA18" s="44">
        <v>8.593</v>
      </c>
      <c r="AB18" s="44"/>
      <c r="AC18" s="40">
        <f t="shared" si="205"/>
        <v>27.606999999999999</v>
      </c>
      <c r="AD18" s="40">
        <f t="shared" si="116"/>
        <v>27.606999999999999</v>
      </c>
      <c r="AE18" s="40">
        <f t="shared" si="116"/>
        <v>0</v>
      </c>
      <c r="AF18" s="40">
        <f t="shared" si="117"/>
        <v>24.609000000000002</v>
      </c>
      <c r="AG18" s="40">
        <f t="shared" si="118"/>
        <v>24.609000000000002</v>
      </c>
      <c r="AH18" s="40">
        <f t="shared" si="118"/>
        <v>0</v>
      </c>
      <c r="AI18" s="41">
        <f t="shared" si="118"/>
        <v>25.927</v>
      </c>
      <c r="AJ18" s="41">
        <f t="shared" si="118"/>
        <v>25.927</v>
      </c>
      <c r="AK18" s="41">
        <f t="shared" si="118"/>
        <v>0</v>
      </c>
      <c r="AL18" s="40">
        <f t="shared" si="119"/>
        <v>-2.9979999999999976</v>
      </c>
      <c r="AM18" s="40">
        <f t="shared" si="194"/>
        <v>-2.9979999999999976</v>
      </c>
      <c r="AN18" s="40">
        <f t="shared" si="120"/>
        <v>0</v>
      </c>
      <c r="AO18" s="38">
        <f t="shared" si="121"/>
        <v>9.2023333333333337</v>
      </c>
      <c r="AP18" s="38">
        <f t="shared" si="122"/>
        <v>9.2023333333333337</v>
      </c>
      <c r="AQ18" s="38">
        <f t="shared" si="122"/>
        <v>0</v>
      </c>
      <c r="AR18" s="38">
        <f t="shared" si="123"/>
        <v>7.4770000000000003</v>
      </c>
      <c r="AS18" s="39">
        <f>SUM('[20]ПОЛНАЯ СЕБЕСТОИМОСТЬ ВОДА 2022'!U18)</f>
        <v>7.4770000000000003</v>
      </c>
      <c r="AT18" s="39">
        <f>SUM('[20]ПОЛНАЯ СЕБЕСТОИМОСТЬ ВОДА 2022'!V18)</f>
        <v>0</v>
      </c>
      <c r="AU18" s="38">
        <f t="shared" si="124"/>
        <v>9.5</v>
      </c>
      <c r="AV18" s="44">
        <v>9.5</v>
      </c>
      <c r="AW18" s="44"/>
      <c r="AX18" s="38">
        <f t="shared" si="125"/>
        <v>9.2023333333333337</v>
      </c>
      <c r="AY18" s="38">
        <f t="shared" si="126"/>
        <v>9.2023333333333337</v>
      </c>
      <c r="AZ18" s="38">
        <f t="shared" si="206"/>
        <v>0</v>
      </c>
      <c r="BA18" s="38">
        <f t="shared" si="127"/>
        <v>6.9059999999999997</v>
      </c>
      <c r="BB18" s="39">
        <f>SUM('[20]ПОЛНАЯ СЕБЕСТОИМОСТЬ ВОДА 2022'!X18)</f>
        <v>6.9059999999999997</v>
      </c>
      <c r="BC18" s="39">
        <f>SUM('[20]ПОЛНАЯ СЕБЕСТОИМОСТЬ ВОДА 2022'!Y18)</f>
        <v>0</v>
      </c>
      <c r="BD18" s="38">
        <f t="shared" si="128"/>
        <v>7.9059999999999997</v>
      </c>
      <c r="BE18" s="44">
        <v>7.9059999999999997</v>
      </c>
      <c r="BF18" s="44"/>
      <c r="BG18" s="38">
        <f t="shared" si="129"/>
        <v>9.2023333333333337</v>
      </c>
      <c r="BH18" s="38">
        <f t="shared" si="130"/>
        <v>9.2023333333333337</v>
      </c>
      <c r="BI18" s="38">
        <f t="shared" si="207"/>
        <v>0</v>
      </c>
      <c r="BJ18" s="38">
        <f t="shared" si="131"/>
        <v>6.9180000000000001</v>
      </c>
      <c r="BK18" s="39">
        <f>SUM('[20]ПОЛНАЯ СЕБЕСТОИМОСТЬ ВОДА 2022'!AA18)</f>
        <v>6.9180000000000001</v>
      </c>
      <c r="BL18" s="39">
        <f>SUM('[20]ПОЛНАЯ СЕБЕСТОИМОСТЬ ВОДА 2022'!AB18)</f>
        <v>0</v>
      </c>
      <c r="BM18" s="38">
        <f t="shared" si="132"/>
        <v>7.88</v>
      </c>
      <c r="BN18" s="44">
        <v>7.88</v>
      </c>
      <c r="BO18" s="44"/>
      <c r="BP18" s="40">
        <f t="shared" si="133"/>
        <v>27.606999999999999</v>
      </c>
      <c r="BQ18" s="40">
        <f t="shared" si="134"/>
        <v>27.606999999999999</v>
      </c>
      <c r="BR18" s="40">
        <f t="shared" si="134"/>
        <v>0</v>
      </c>
      <c r="BS18" s="40">
        <f t="shared" si="135"/>
        <v>21.300999999999998</v>
      </c>
      <c r="BT18" s="40">
        <f t="shared" si="136"/>
        <v>21.300999999999998</v>
      </c>
      <c r="BU18" s="40">
        <f t="shared" si="136"/>
        <v>0</v>
      </c>
      <c r="BV18" s="41">
        <f t="shared" si="136"/>
        <v>25.285999999999998</v>
      </c>
      <c r="BW18" s="40">
        <f t="shared" si="136"/>
        <v>25.285999999999998</v>
      </c>
      <c r="BX18" s="40">
        <f t="shared" si="136"/>
        <v>0</v>
      </c>
      <c r="BY18" s="40">
        <f t="shared" si="137"/>
        <v>-6.3060000000000009</v>
      </c>
      <c r="BZ18" s="40">
        <f t="shared" si="195"/>
        <v>-6.3060000000000009</v>
      </c>
      <c r="CA18" s="40">
        <f t="shared" si="138"/>
        <v>0</v>
      </c>
      <c r="CB18" s="40">
        <f t="shared" si="139"/>
        <v>55.213999999999999</v>
      </c>
      <c r="CC18" s="40">
        <f t="shared" si="140"/>
        <v>55.213999999999999</v>
      </c>
      <c r="CD18" s="40">
        <f t="shared" si="140"/>
        <v>0</v>
      </c>
      <c r="CE18" s="40">
        <f t="shared" si="141"/>
        <v>45.91</v>
      </c>
      <c r="CF18" s="40">
        <f t="shared" si="142"/>
        <v>45.91</v>
      </c>
      <c r="CG18" s="40">
        <f t="shared" si="142"/>
        <v>0</v>
      </c>
      <c r="CH18" s="41">
        <f t="shared" si="142"/>
        <v>51.212999999999994</v>
      </c>
      <c r="CI18" s="41">
        <f t="shared" si="142"/>
        <v>51.212999999999994</v>
      </c>
      <c r="CJ18" s="41">
        <f t="shared" si="142"/>
        <v>0</v>
      </c>
      <c r="CK18" s="40">
        <f t="shared" si="143"/>
        <v>-9.304000000000002</v>
      </c>
      <c r="CL18" s="42">
        <f t="shared" si="3"/>
        <v>-9.304000000000002</v>
      </c>
      <c r="CM18" s="42">
        <f t="shared" si="3"/>
        <v>0</v>
      </c>
      <c r="CN18" s="38">
        <f t="shared" si="208"/>
        <v>9.2023333333333337</v>
      </c>
      <c r="CO18" s="38">
        <f t="shared" si="209"/>
        <v>9.2023333333333337</v>
      </c>
      <c r="CP18" s="38">
        <f t="shared" si="209"/>
        <v>0</v>
      </c>
      <c r="CQ18" s="38">
        <f t="shared" si="147"/>
        <v>6.742</v>
      </c>
      <c r="CR18" s="39">
        <f>SUM('[20]ПОЛНАЯ СЕБЕСТОИМОСТЬ ВОДА 2022'!AS18)</f>
        <v>6.742</v>
      </c>
      <c r="CS18" s="39">
        <f>SUM('[20]ПОЛНАЯ СЕБЕСТОИМОСТЬ ВОДА 2022'!AT18)</f>
        <v>0</v>
      </c>
      <c r="CT18" s="38">
        <f t="shared" si="148"/>
        <v>7.2140000000000004</v>
      </c>
      <c r="CU18" s="44">
        <v>7.2140000000000004</v>
      </c>
      <c r="CV18" s="44"/>
      <c r="CW18" s="38">
        <f t="shared" si="149"/>
        <v>9.2023333333333337</v>
      </c>
      <c r="CX18" s="38">
        <f t="shared" si="150"/>
        <v>9.2023333333333337</v>
      </c>
      <c r="CY18" s="38">
        <f t="shared" si="151"/>
        <v>0</v>
      </c>
      <c r="CZ18" s="38">
        <f t="shared" si="152"/>
        <v>5.9059999999999997</v>
      </c>
      <c r="DA18" s="39">
        <f>SUM('[20]ПОЛНАЯ СЕБЕСТОИМОСТЬ ВОДА 2022'!AV18)</f>
        <v>5.9059999999999997</v>
      </c>
      <c r="DB18" s="39">
        <f>SUM('[20]ПОЛНАЯ СЕБЕСТОИМОСТЬ ВОДА 2022'!AW18)</f>
        <v>0</v>
      </c>
      <c r="DC18" s="38">
        <f t="shared" si="153"/>
        <v>6.7480000000000002</v>
      </c>
      <c r="DD18" s="44">
        <v>6.7480000000000002</v>
      </c>
      <c r="DE18" s="44"/>
      <c r="DF18" s="38">
        <f t="shared" si="154"/>
        <v>9.2023333333333337</v>
      </c>
      <c r="DG18" s="38">
        <f t="shared" si="155"/>
        <v>9.2023333333333337</v>
      </c>
      <c r="DH18" s="38">
        <f t="shared" si="156"/>
        <v>0</v>
      </c>
      <c r="DI18" s="38">
        <f t="shared" si="157"/>
        <v>9.2112660000000002</v>
      </c>
      <c r="DJ18" s="39">
        <f>SUM('[20]ПОЛНАЯ СЕБЕСТОИМОСТЬ ВОДА 2022'!AY18)</f>
        <v>9.2112660000000002</v>
      </c>
      <c r="DK18" s="39">
        <f>SUM('[20]ПОЛНАЯ СЕБЕСТОИМОСТЬ ВОДА 2022'!AZ18)</f>
        <v>0</v>
      </c>
      <c r="DL18" s="38">
        <f t="shared" si="158"/>
        <v>8.2460000000000004</v>
      </c>
      <c r="DM18" s="44">
        <v>8.2460000000000004</v>
      </c>
      <c r="DN18" s="44"/>
      <c r="DO18" s="40">
        <f t="shared" si="159"/>
        <v>27.606999999999999</v>
      </c>
      <c r="DP18" s="40">
        <f t="shared" si="160"/>
        <v>27.606999999999999</v>
      </c>
      <c r="DQ18" s="40">
        <f t="shared" si="160"/>
        <v>0</v>
      </c>
      <c r="DR18" s="40">
        <f t="shared" si="161"/>
        <v>21.859265999999998</v>
      </c>
      <c r="DS18" s="40">
        <f t="shared" si="162"/>
        <v>21.859265999999998</v>
      </c>
      <c r="DT18" s="40">
        <f t="shared" si="162"/>
        <v>0</v>
      </c>
      <c r="DU18" s="41">
        <f t="shared" si="162"/>
        <v>22.207999999999998</v>
      </c>
      <c r="DV18" s="40">
        <f t="shared" si="162"/>
        <v>22.207999999999998</v>
      </c>
      <c r="DW18" s="40">
        <f t="shared" si="162"/>
        <v>0</v>
      </c>
      <c r="DX18" s="40">
        <f t="shared" si="163"/>
        <v>-5.7477340000000012</v>
      </c>
      <c r="DY18" s="42">
        <f t="shared" si="5"/>
        <v>-5.7477340000000012</v>
      </c>
      <c r="DZ18" s="42">
        <f t="shared" si="5"/>
        <v>0</v>
      </c>
      <c r="EA18" s="40">
        <f t="shared" si="210"/>
        <v>82.820999999999998</v>
      </c>
      <c r="EB18" s="40">
        <f t="shared" si="165"/>
        <v>82.820999999999998</v>
      </c>
      <c r="EC18" s="40">
        <f t="shared" si="165"/>
        <v>0</v>
      </c>
      <c r="ED18" s="40">
        <f t="shared" si="166"/>
        <v>67.769265999999988</v>
      </c>
      <c r="EE18" s="40">
        <f t="shared" si="167"/>
        <v>67.769265999999988</v>
      </c>
      <c r="EF18" s="40">
        <f t="shared" si="167"/>
        <v>0</v>
      </c>
      <c r="EG18" s="40">
        <f t="shared" si="167"/>
        <v>73.420999999999992</v>
      </c>
      <c r="EH18" s="40">
        <f t="shared" si="167"/>
        <v>73.420999999999992</v>
      </c>
      <c r="EI18" s="40">
        <f t="shared" si="167"/>
        <v>0</v>
      </c>
      <c r="EJ18" s="40">
        <f t="shared" si="168"/>
        <v>-15.05173400000001</v>
      </c>
      <c r="EK18" s="42">
        <f t="shared" si="7"/>
        <v>-15.05173400000001</v>
      </c>
      <c r="EL18" s="42">
        <f t="shared" si="7"/>
        <v>0</v>
      </c>
      <c r="EM18" s="38">
        <f t="shared" si="211"/>
        <v>9.2023333333333337</v>
      </c>
      <c r="EN18" s="38">
        <f t="shared" si="212"/>
        <v>9.2023333333333337</v>
      </c>
      <c r="EO18" s="38">
        <f t="shared" si="212"/>
        <v>0</v>
      </c>
      <c r="EP18" s="38">
        <f t="shared" si="171"/>
        <v>10.423</v>
      </c>
      <c r="EQ18" s="39">
        <f>SUM('[20]ПОЛНАЯ СЕБЕСТОИМОСТЬ ВОДА 2022'!BQ18)</f>
        <v>10.423</v>
      </c>
      <c r="ER18" s="39">
        <f>SUM('[20]ПОЛНАЯ СЕБЕСТОИМОСТЬ ВОДА 2022'!BR18)</f>
        <v>0</v>
      </c>
      <c r="ES18" s="38">
        <f t="shared" si="172"/>
        <v>9.5169999999999995</v>
      </c>
      <c r="ET18" s="44">
        <v>9.5169999999999995</v>
      </c>
      <c r="EU18" s="44"/>
      <c r="EV18" s="38">
        <f t="shared" si="173"/>
        <v>9.2023333333333337</v>
      </c>
      <c r="EW18" s="38">
        <f t="shared" si="174"/>
        <v>9.2023333333333337</v>
      </c>
      <c r="EX18" s="38">
        <f t="shared" si="175"/>
        <v>0</v>
      </c>
      <c r="EY18" s="38">
        <f t="shared" si="176"/>
        <v>10.268746999999999</v>
      </c>
      <c r="EZ18" s="39">
        <f>SUM('[20]ПОЛНАЯ СЕБЕСТОИМОСТЬ ВОДА 2022'!BT18)</f>
        <v>10.268746999999999</v>
      </c>
      <c r="FA18" s="39">
        <f>SUM('[20]ПОЛНАЯ СЕБЕСТОИМОСТЬ ВОДА 2022'!BU18)</f>
        <v>0</v>
      </c>
      <c r="FB18" s="38">
        <f t="shared" si="177"/>
        <v>9.6020000000000003</v>
      </c>
      <c r="FC18" s="44">
        <v>9.6020000000000003</v>
      </c>
      <c r="FD18" s="44"/>
      <c r="FE18" s="38">
        <f t="shared" si="178"/>
        <v>9.2023333333333337</v>
      </c>
      <c r="FF18" s="38">
        <f t="shared" si="179"/>
        <v>9.2023333333333337</v>
      </c>
      <c r="FG18" s="38">
        <f t="shared" si="180"/>
        <v>0</v>
      </c>
      <c r="FH18" s="38">
        <f t="shared" si="181"/>
        <v>9.8989999999999991</v>
      </c>
      <c r="FI18" s="39">
        <f>SUM('[20]ПОЛНАЯ СЕБЕСТОИМОСТЬ ВОДА 2022'!BW18)</f>
        <v>9.8989999999999991</v>
      </c>
      <c r="FJ18" s="39">
        <f>SUM('[20]ПОЛНАЯ СЕБЕСТОИМОСТЬ ВОДА 2022'!BX18)</f>
        <v>0</v>
      </c>
      <c r="FK18" s="38">
        <f t="shared" si="196"/>
        <v>12.736000000000001</v>
      </c>
      <c r="FL18" s="44">
        <v>12.736000000000001</v>
      </c>
      <c r="FM18" s="44"/>
      <c r="FN18" s="40">
        <f t="shared" si="183"/>
        <v>27.606999999999999</v>
      </c>
      <c r="FO18" s="40">
        <f t="shared" si="184"/>
        <v>27.606999999999999</v>
      </c>
      <c r="FP18" s="40">
        <f t="shared" si="184"/>
        <v>0</v>
      </c>
      <c r="FQ18" s="40">
        <f t="shared" si="185"/>
        <v>30.590747</v>
      </c>
      <c r="FR18" s="40">
        <f t="shared" si="186"/>
        <v>30.590747</v>
      </c>
      <c r="FS18" s="40">
        <f t="shared" si="186"/>
        <v>0</v>
      </c>
      <c r="FT18" s="41">
        <f t="shared" si="186"/>
        <v>31.855</v>
      </c>
      <c r="FU18" s="41">
        <f t="shared" si="186"/>
        <v>31.855</v>
      </c>
      <c r="FV18" s="41">
        <f t="shared" si="186"/>
        <v>0</v>
      </c>
      <c r="FW18" s="40">
        <f t="shared" si="187"/>
        <v>2.983747000000001</v>
      </c>
      <c r="FX18" s="42">
        <f t="shared" si="9"/>
        <v>2.983747000000001</v>
      </c>
      <c r="FY18" s="42">
        <f t="shared" si="9"/>
        <v>0</v>
      </c>
      <c r="FZ18" s="40">
        <f t="shared" si="213"/>
        <v>110.428</v>
      </c>
      <c r="GA18" s="40">
        <f>SUM('[20]объемы 2022'!BY54)</f>
        <v>110.428</v>
      </c>
      <c r="GB18" s="41">
        <f>SUM('[20]объемы 2022'!BO53)</f>
        <v>0</v>
      </c>
      <c r="GC18" s="40">
        <f t="shared" si="189"/>
        <v>98.360012999999981</v>
      </c>
      <c r="GD18" s="41">
        <f t="shared" si="190"/>
        <v>98.360012999999981</v>
      </c>
      <c r="GE18" s="41">
        <f t="shared" si="190"/>
        <v>0</v>
      </c>
      <c r="GF18" s="41">
        <f t="shared" si="190"/>
        <v>105.276</v>
      </c>
      <c r="GG18" s="41">
        <f t="shared" si="191"/>
        <v>105.276</v>
      </c>
      <c r="GH18" s="41">
        <f t="shared" si="191"/>
        <v>0</v>
      </c>
      <c r="GI18" s="40">
        <f t="shared" si="192"/>
        <v>-12.067987000000016</v>
      </c>
      <c r="GJ18" s="42">
        <f t="shared" si="12"/>
        <v>-12.067987000000016</v>
      </c>
      <c r="GK18" s="42">
        <f t="shared" si="12"/>
        <v>0</v>
      </c>
      <c r="GL18" s="4"/>
      <c r="GM18" s="19">
        <f t="shared" si="13"/>
        <v>110.42799999999998</v>
      </c>
    </row>
    <row r="19" spans="1:195" ht="18.75" x14ac:dyDescent="0.3">
      <c r="A19" s="43" t="s">
        <v>41</v>
      </c>
      <c r="B19" s="38">
        <f t="shared" si="197"/>
        <v>7.0880000000000001</v>
      </c>
      <c r="C19" s="38">
        <f t="shared" si="198"/>
        <v>7.0880000000000001</v>
      </c>
      <c r="D19" s="38">
        <f t="shared" si="198"/>
        <v>0</v>
      </c>
      <c r="E19" s="38">
        <f t="shared" si="193"/>
        <v>8.8379999999999992</v>
      </c>
      <c r="F19" s="39">
        <f>SUM('[20]ПОЛНАЯ СЕБЕСТОИМОСТЬ ВОДА 2022'!F19)</f>
        <v>8.8379999999999992</v>
      </c>
      <c r="G19" s="39">
        <f>SUM('[20]ПОЛНАЯ СЕБЕСТОИМОСТЬ ВОДА 2022'!G19)</f>
        <v>0</v>
      </c>
      <c r="H19" s="38">
        <f t="shared" si="106"/>
        <v>7.702</v>
      </c>
      <c r="I19" s="44">
        <v>7.702</v>
      </c>
      <c r="J19" s="44"/>
      <c r="K19" s="38">
        <f t="shared" si="199"/>
        <v>7.0880000000000001</v>
      </c>
      <c r="L19" s="38">
        <f t="shared" si="200"/>
        <v>7.0880000000000001</v>
      </c>
      <c r="M19" s="38">
        <f t="shared" si="201"/>
        <v>0</v>
      </c>
      <c r="N19" s="38">
        <f t="shared" si="109"/>
        <v>8.9410000000000007</v>
      </c>
      <c r="O19" s="39">
        <f>SUM('[20]ПОЛНАЯ СЕБЕСТОИМОСТЬ ВОДА 2022'!I19)</f>
        <v>8.9410000000000007</v>
      </c>
      <c r="P19" s="39">
        <f>SUM('[20]ПОЛНАЯ СЕБЕСТОИМОСТЬ ВОДА 2022'!J19)</f>
        <v>0</v>
      </c>
      <c r="Q19" s="38">
        <f t="shared" si="110"/>
        <v>8.0350000000000001</v>
      </c>
      <c r="R19" s="44">
        <v>8.0350000000000001</v>
      </c>
      <c r="S19" s="44"/>
      <c r="T19" s="38">
        <f t="shared" si="202"/>
        <v>7.0880000000000001</v>
      </c>
      <c r="U19" s="38">
        <f t="shared" si="203"/>
        <v>7.0880000000000001</v>
      </c>
      <c r="V19" s="38">
        <f t="shared" si="204"/>
        <v>0</v>
      </c>
      <c r="W19" s="38">
        <f t="shared" si="113"/>
        <v>8.5259999999999998</v>
      </c>
      <c r="X19" s="39">
        <f>SUM('[20]ПОЛНАЯ СЕБЕСТОИМОСТЬ ВОДА 2022'!L19)</f>
        <v>8.5259999999999998</v>
      </c>
      <c r="Y19" s="39">
        <f>SUM('[20]ПОЛНАЯ СЕБЕСТОИМОСТЬ ВОДА 2022'!M19)</f>
        <v>0</v>
      </c>
      <c r="Z19" s="38">
        <f t="shared" si="114"/>
        <v>7.4649999999999999</v>
      </c>
      <c r="AA19" s="44">
        <v>7.4649999999999999</v>
      </c>
      <c r="AB19" s="44"/>
      <c r="AC19" s="40">
        <f t="shared" si="205"/>
        <v>21.263999999999999</v>
      </c>
      <c r="AD19" s="40">
        <f t="shared" si="116"/>
        <v>21.263999999999999</v>
      </c>
      <c r="AE19" s="40">
        <f t="shared" si="116"/>
        <v>0</v>
      </c>
      <c r="AF19" s="40">
        <f t="shared" si="117"/>
        <v>26.305</v>
      </c>
      <c r="AG19" s="40">
        <f t="shared" si="118"/>
        <v>26.305</v>
      </c>
      <c r="AH19" s="40">
        <f t="shared" si="118"/>
        <v>0</v>
      </c>
      <c r="AI19" s="41">
        <f t="shared" si="118"/>
        <v>23.201999999999998</v>
      </c>
      <c r="AJ19" s="41">
        <f t="shared" si="118"/>
        <v>23.201999999999998</v>
      </c>
      <c r="AK19" s="41">
        <f t="shared" si="118"/>
        <v>0</v>
      </c>
      <c r="AL19" s="40">
        <f t="shared" si="119"/>
        <v>5.0410000000000004</v>
      </c>
      <c r="AM19" s="40">
        <f t="shared" si="194"/>
        <v>5.0410000000000004</v>
      </c>
      <c r="AN19" s="40">
        <f t="shared" si="120"/>
        <v>0</v>
      </c>
      <c r="AO19" s="38">
        <f t="shared" si="121"/>
        <v>7.0880000000000001</v>
      </c>
      <c r="AP19" s="38">
        <f t="shared" si="122"/>
        <v>7.0880000000000001</v>
      </c>
      <c r="AQ19" s="38">
        <f t="shared" si="122"/>
        <v>0</v>
      </c>
      <c r="AR19" s="38">
        <f t="shared" si="123"/>
        <v>8.4480000000000004</v>
      </c>
      <c r="AS19" s="39">
        <f>SUM('[20]ПОЛНАЯ СЕБЕСТОИМОСТЬ ВОДА 2022'!U19)</f>
        <v>8.4480000000000004</v>
      </c>
      <c r="AT19" s="39">
        <f>SUM('[20]ПОЛНАЯ СЕБЕСТОИМОСТЬ ВОДА 2022'!V19)</f>
        <v>0</v>
      </c>
      <c r="AU19" s="38">
        <f t="shared" si="124"/>
        <v>8.6850000000000005</v>
      </c>
      <c r="AV19" s="44">
        <v>8.6850000000000005</v>
      </c>
      <c r="AW19" s="44"/>
      <c r="AX19" s="38">
        <f t="shared" si="125"/>
        <v>7.0880000000000001</v>
      </c>
      <c r="AY19" s="38">
        <f t="shared" si="126"/>
        <v>7.0880000000000001</v>
      </c>
      <c r="AZ19" s="38">
        <f t="shared" si="206"/>
        <v>0</v>
      </c>
      <c r="BA19" s="38">
        <f t="shared" si="127"/>
        <v>8.6590000000000007</v>
      </c>
      <c r="BB19" s="39">
        <f>SUM('[20]ПОЛНАЯ СЕБЕСТОИМОСТЬ ВОДА 2022'!X19)</f>
        <v>8.6590000000000007</v>
      </c>
      <c r="BC19" s="39">
        <f>SUM('[20]ПОЛНАЯ СЕБЕСТОИМОСТЬ ВОДА 2022'!Y19)</f>
        <v>0</v>
      </c>
      <c r="BD19" s="38">
        <f t="shared" si="128"/>
        <v>8.6869999999999994</v>
      </c>
      <c r="BE19" s="44">
        <v>8.6869999999999994</v>
      </c>
      <c r="BF19" s="44"/>
      <c r="BG19" s="38">
        <f t="shared" si="129"/>
        <v>7.0880000000000001</v>
      </c>
      <c r="BH19" s="38">
        <f t="shared" si="130"/>
        <v>7.0880000000000001</v>
      </c>
      <c r="BI19" s="38">
        <f t="shared" si="207"/>
        <v>0</v>
      </c>
      <c r="BJ19" s="38">
        <f t="shared" si="131"/>
        <v>9.0210000000000008</v>
      </c>
      <c r="BK19" s="39">
        <f>SUM('[20]ПОЛНАЯ СЕБЕСТОИМОСТЬ ВОДА 2022'!AA19)</f>
        <v>9.0210000000000008</v>
      </c>
      <c r="BL19" s="39">
        <f>SUM('[20]ПОЛНАЯ СЕБЕСТОИМОСТЬ ВОДА 2022'!AB19)</f>
        <v>0</v>
      </c>
      <c r="BM19" s="38">
        <f t="shared" si="132"/>
        <v>10.673</v>
      </c>
      <c r="BN19" s="44">
        <v>10.673</v>
      </c>
      <c r="BO19" s="44"/>
      <c r="BP19" s="40">
        <f t="shared" si="133"/>
        <v>21.263999999999999</v>
      </c>
      <c r="BQ19" s="40">
        <f t="shared" si="134"/>
        <v>21.263999999999999</v>
      </c>
      <c r="BR19" s="40">
        <f t="shared" si="134"/>
        <v>0</v>
      </c>
      <c r="BS19" s="40">
        <f t="shared" si="135"/>
        <v>26.128</v>
      </c>
      <c r="BT19" s="40">
        <f t="shared" si="136"/>
        <v>26.128</v>
      </c>
      <c r="BU19" s="40">
        <f t="shared" si="136"/>
        <v>0</v>
      </c>
      <c r="BV19" s="41">
        <f t="shared" si="136"/>
        <v>28.045000000000002</v>
      </c>
      <c r="BW19" s="40">
        <f t="shared" si="136"/>
        <v>28.045000000000002</v>
      </c>
      <c r="BX19" s="40">
        <f t="shared" si="136"/>
        <v>0</v>
      </c>
      <c r="BY19" s="40">
        <f t="shared" si="137"/>
        <v>4.8640000000000008</v>
      </c>
      <c r="BZ19" s="40">
        <f t="shared" si="195"/>
        <v>4.8640000000000008</v>
      </c>
      <c r="CA19" s="40">
        <f t="shared" si="138"/>
        <v>0</v>
      </c>
      <c r="CB19" s="40">
        <f t="shared" si="139"/>
        <v>42.527999999999999</v>
      </c>
      <c r="CC19" s="40">
        <f t="shared" si="140"/>
        <v>42.527999999999999</v>
      </c>
      <c r="CD19" s="40">
        <f t="shared" si="140"/>
        <v>0</v>
      </c>
      <c r="CE19" s="40">
        <f t="shared" si="141"/>
        <v>52.433</v>
      </c>
      <c r="CF19" s="40">
        <f t="shared" si="142"/>
        <v>52.433</v>
      </c>
      <c r="CG19" s="40">
        <f t="shared" si="142"/>
        <v>0</v>
      </c>
      <c r="CH19" s="41">
        <f t="shared" si="142"/>
        <v>51.247</v>
      </c>
      <c r="CI19" s="41">
        <f t="shared" si="142"/>
        <v>51.247</v>
      </c>
      <c r="CJ19" s="41">
        <f t="shared" si="142"/>
        <v>0</v>
      </c>
      <c r="CK19" s="40">
        <f t="shared" si="143"/>
        <v>9.9050000000000011</v>
      </c>
      <c r="CL19" s="42">
        <f t="shared" si="3"/>
        <v>9.9050000000000011</v>
      </c>
      <c r="CM19" s="42">
        <f t="shared" si="3"/>
        <v>0</v>
      </c>
      <c r="CN19" s="38">
        <f t="shared" si="208"/>
        <v>7.0880000000000001</v>
      </c>
      <c r="CO19" s="38">
        <f t="shared" si="209"/>
        <v>7.0880000000000001</v>
      </c>
      <c r="CP19" s="38">
        <f t="shared" si="209"/>
        <v>0</v>
      </c>
      <c r="CQ19" s="38">
        <f t="shared" si="147"/>
        <v>8.7469999999999999</v>
      </c>
      <c r="CR19" s="39">
        <f>SUM('[20]ПОЛНАЯ СЕБЕСТОИМОСТЬ ВОДА 2022'!AS19)</f>
        <v>8.7469999999999999</v>
      </c>
      <c r="CS19" s="39">
        <f>SUM('[20]ПОЛНАЯ СЕБЕСТОИМОСТЬ ВОДА 2022'!AT19)</f>
        <v>0</v>
      </c>
      <c r="CT19" s="38">
        <f t="shared" si="148"/>
        <v>6.5019999999999998</v>
      </c>
      <c r="CU19" s="44">
        <v>6.5019999999999998</v>
      </c>
      <c r="CV19" s="44"/>
      <c r="CW19" s="38">
        <f t="shared" si="149"/>
        <v>7.0880000000000001</v>
      </c>
      <c r="CX19" s="38">
        <f t="shared" si="150"/>
        <v>7.0880000000000001</v>
      </c>
      <c r="CY19" s="38">
        <f t="shared" si="151"/>
        <v>0</v>
      </c>
      <c r="CZ19" s="38">
        <f t="shared" si="152"/>
        <v>9.8539999999999992</v>
      </c>
      <c r="DA19" s="39">
        <f>SUM('[20]ПОЛНАЯ СЕБЕСТОИМОСТЬ ВОДА 2022'!AV19)</f>
        <v>9.8539999999999992</v>
      </c>
      <c r="DB19" s="39">
        <f>SUM('[20]ПОЛНАЯ СЕБЕСТОИМОСТЬ ВОДА 2022'!AW19)</f>
        <v>0</v>
      </c>
      <c r="DC19" s="38">
        <f t="shared" si="153"/>
        <v>13.286</v>
      </c>
      <c r="DD19" s="44">
        <v>13.286</v>
      </c>
      <c r="DE19" s="44"/>
      <c r="DF19" s="38">
        <f t="shared" si="154"/>
        <v>7.0880000000000001</v>
      </c>
      <c r="DG19" s="38">
        <f t="shared" si="155"/>
        <v>7.0880000000000001</v>
      </c>
      <c r="DH19" s="38">
        <f t="shared" si="156"/>
        <v>0</v>
      </c>
      <c r="DI19" s="38">
        <f t="shared" si="157"/>
        <v>9.1509999999999998</v>
      </c>
      <c r="DJ19" s="39">
        <f>SUM('[20]ПОЛНАЯ СЕБЕСТОИМОСТЬ ВОДА 2022'!AY19)</f>
        <v>9.1509999999999998</v>
      </c>
      <c r="DK19" s="39">
        <f>SUM('[20]ПОЛНАЯ СЕБЕСТОИМОСТЬ ВОДА 2022'!AZ19)</f>
        <v>0</v>
      </c>
      <c r="DL19" s="38">
        <f t="shared" si="158"/>
        <v>10.335000000000001</v>
      </c>
      <c r="DM19" s="44">
        <v>10.335000000000001</v>
      </c>
      <c r="DN19" s="44"/>
      <c r="DO19" s="40">
        <f t="shared" si="159"/>
        <v>21.263999999999999</v>
      </c>
      <c r="DP19" s="40">
        <f t="shared" si="160"/>
        <v>21.263999999999999</v>
      </c>
      <c r="DQ19" s="40">
        <f t="shared" si="160"/>
        <v>0</v>
      </c>
      <c r="DR19" s="40">
        <f t="shared" si="161"/>
        <v>27.751999999999999</v>
      </c>
      <c r="DS19" s="40">
        <f t="shared" si="162"/>
        <v>27.751999999999999</v>
      </c>
      <c r="DT19" s="40">
        <f t="shared" si="162"/>
        <v>0</v>
      </c>
      <c r="DU19" s="41">
        <f t="shared" si="162"/>
        <v>30.123000000000001</v>
      </c>
      <c r="DV19" s="40">
        <f t="shared" si="162"/>
        <v>30.123000000000001</v>
      </c>
      <c r="DW19" s="40">
        <f t="shared" si="162"/>
        <v>0</v>
      </c>
      <c r="DX19" s="40">
        <f t="shared" si="163"/>
        <v>6.4879999999999995</v>
      </c>
      <c r="DY19" s="42">
        <f t="shared" si="5"/>
        <v>6.4879999999999995</v>
      </c>
      <c r="DZ19" s="42">
        <f t="shared" si="5"/>
        <v>0</v>
      </c>
      <c r="EA19" s="40">
        <f t="shared" si="210"/>
        <v>63.792000000000002</v>
      </c>
      <c r="EB19" s="40">
        <f t="shared" si="165"/>
        <v>63.792000000000002</v>
      </c>
      <c r="EC19" s="40">
        <f t="shared" si="165"/>
        <v>0</v>
      </c>
      <c r="ED19" s="40">
        <f t="shared" si="166"/>
        <v>80.185000000000002</v>
      </c>
      <c r="EE19" s="40">
        <f t="shared" si="167"/>
        <v>80.185000000000002</v>
      </c>
      <c r="EF19" s="40">
        <f t="shared" si="167"/>
        <v>0</v>
      </c>
      <c r="EG19" s="40">
        <f t="shared" si="167"/>
        <v>81.37</v>
      </c>
      <c r="EH19" s="40">
        <f t="shared" si="167"/>
        <v>81.37</v>
      </c>
      <c r="EI19" s="40">
        <f t="shared" si="167"/>
        <v>0</v>
      </c>
      <c r="EJ19" s="40">
        <f t="shared" si="168"/>
        <v>16.393000000000001</v>
      </c>
      <c r="EK19" s="42">
        <f t="shared" si="7"/>
        <v>16.393000000000001</v>
      </c>
      <c r="EL19" s="42">
        <f t="shared" si="7"/>
        <v>0</v>
      </c>
      <c r="EM19" s="38">
        <f t="shared" si="211"/>
        <v>7.0880000000000001</v>
      </c>
      <c r="EN19" s="38">
        <f t="shared" si="212"/>
        <v>7.0880000000000001</v>
      </c>
      <c r="EO19" s="38">
        <f t="shared" si="212"/>
        <v>0</v>
      </c>
      <c r="EP19" s="38">
        <f t="shared" si="171"/>
        <v>8.5869999999999997</v>
      </c>
      <c r="EQ19" s="39">
        <f>SUM('[20]ПОЛНАЯ СЕБЕСТОИМОСТЬ ВОДА 2022'!BQ19)</f>
        <v>8.5869999999999997</v>
      </c>
      <c r="ER19" s="39">
        <f>SUM('[20]ПОЛНАЯ СЕБЕСТОИМОСТЬ ВОДА 2022'!BR19)</f>
        <v>0</v>
      </c>
      <c r="ES19" s="38">
        <f t="shared" si="172"/>
        <v>10.544</v>
      </c>
      <c r="ET19" s="44">
        <v>10.544</v>
      </c>
      <c r="EU19" s="44"/>
      <c r="EV19" s="38">
        <f t="shared" si="173"/>
        <v>7.0880000000000001</v>
      </c>
      <c r="EW19" s="38">
        <f t="shared" si="174"/>
        <v>7.0880000000000001</v>
      </c>
      <c r="EX19" s="38">
        <f t="shared" si="175"/>
        <v>0</v>
      </c>
      <c r="EY19" s="38">
        <f t="shared" si="176"/>
        <v>8.6464400000000001</v>
      </c>
      <c r="EZ19" s="39">
        <f>SUM('[20]ПОЛНАЯ СЕБЕСТОИМОСТЬ ВОДА 2022'!BT19)</f>
        <v>8.6464400000000001</v>
      </c>
      <c r="FA19" s="39">
        <f>SUM('[20]ПОЛНАЯ СЕБЕСТОИМОСТЬ ВОДА 2022'!BU19)</f>
        <v>0</v>
      </c>
      <c r="FB19" s="38">
        <f t="shared" si="177"/>
        <v>4.0220000000000002</v>
      </c>
      <c r="FC19" s="44">
        <v>4.0220000000000002</v>
      </c>
      <c r="FD19" s="44"/>
      <c r="FE19" s="38">
        <f t="shared" si="178"/>
        <v>7.0880000000000001</v>
      </c>
      <c r="FF19" s="38">
        <f t="shared" si="179"/>
        <v>7.0880000000000001</v>
      </c>
      <c r="FG19" s="38">
        <f t="shared" si="180"/>
        <v>0</v>
      </c>
      <c r="FH19" s="38">
        <f t="shared" si="181"/>
        <v>7.7875810000000003</v>
      </c>
      <c r="FI19" s="39">
        <f>SUM('[20]ПОЛНАЯ СЕБЕСТОИМОСТЬ ВОДА 2022'!BW19)</f>
        <v>7.7875810000000003</v>
      </c>
      <c r="FJ19" s="39">
        <f>SUM('[20]ПОЛНАЯ СЕБЕСТОИМОСТЬ ВОДА 2022'!BX19)</f>
        <v>0</v>
      </c>
      <c r="FK19" s="38">
        <f t="shared" si="196"/>
        <v>9.5069999999999997</v>
      </c>
      <c r="FL19" s="44">
        <v>9.5069999999999997</v>
      </c>
      <c r="FM19" s="44"/>
      <c r="FN19" s="40">
        <f t="shared" si="183"/>
        <v>21.263999999999999</v>
      </c>
      <c r="FO19" s="40">
        <f t="shared" si="184"/>
        <v>21.263999999999999</v>
      </c>
      <c r="FP19" s="40">
        <f t="shared" si="184"/>
        <v>0</v>
      </c>
      <c r="FQ19" s="40">
        <f t="shared" si="185"/>
        <v>25.021021000000001</v>
      </c>
      <c r="FR19" s="40">
        <f t="shared" si="186"/>
        <v>25.021021000000001</v>
      </c>
      <c r="FS19" s="40">
        <f t="shared" si="186"/>
        <v>0</v>
      </c>
      <c r="FT19" s="41">
        <f t="shared" si="186"/>
        <v>24.073</v>
      </c>
      <c r="FU19" s="41">
        <f t="shared" si="186"/>
        <v>24.073</v>
      </c>
      <c r="FV19" s="41">
        <f t="shared" si="186"/>
        <v>0</v>
      </c>
      <c r="FW19" s="40">
        <f t="shared" si="187"/>
        <v>3.7570210000000017</v>
      </c>
      <c r="FX19" s="42">
        <f t="shared" si="9"/>
        <v>3.7570210000000017</v>
      </c>
      <c r="FY19" s="42">
        <f t="shared" si="9"/>
        <v>0</v>
      </c>
      <c r="FZ19" s="40">
        <f t="shared" si="213"/>
        <v>85.055999999999997</v>
      </c>
      <c r="GA19" s="40">
        <f>SUM('[20]объемы 2022'!BY55)</f>
        <v>85.055999999999997</v>
      </c>
      <c r="GB19" s="41">
        <f>SUM('[20]объемы 2022'!BO54)</f>
        <v>0</v>
      </c>
      <c r="GC19" s="40">
        <f t="shared" si="189"/>
        <v>105.20602100000001</v>
      </c>
      <c r="GD19" s="41">
        <f t="shared" si="190"/>
        <v>105.20602100000001</v>
      </c>
      <c r="GE19" s="41">
        <f t="shared" si="190"/>
        <v>0</v>
      </c>
      <c r="GF19" s="41">
        <f t="shared" si="190"/>
        <v>105.44300000000001</v>
      </c>
      <c r="GG19" s="41">
        <f t="shared" si="191"/>
        <v>105.44300000000001</v>
      </c>
      <c r="GH19" s="41">
        <f t="shared" si="191"/>
        <v>0</v>
      </c>
      <c r="GI19" s="40">
        <f t="shared" si="192"/>
        <v>20.15002100000001</v>
      </c>
      <c r="GJ19" s="42">
        <f t="shared" si="12"/>
        <v>20.15002100000001</v>
      </c>
      <c r="GK19" s="42">
        <f t="shared" si="12"/>
        <v>0</v>
      </c>
      <c r="GL19" s="4"/>
      <c r="GM19" s="19">
        <f t="shared" si="13"/>
        <v>85.055999999999983</v>
      </c>
    </row>
    <row r="20" spans="1:195" ht="18.75" x14ac:dyDescent="0.3">
      <c r="A20" s="43" t="s">
        <v>42</v>
      </c>
      <c r="B20" s="38">
        <f t="shared" si="197"/>
        <v>7.7366666666666672</v>
      </c>
      <c r="C20" s="38">
        <f t="shared" si="198"/>
        <v>7.7366666666666672</v>
      </c>
      <c r="D20" s="38">
        <f t="shared" si="198"/>
        <v>0</v>
      </c>
      <c r="E20" s="38">
        <f t="shared" si="193"/>
        <v>9.3490000000000002</v>
      </c>
      <c r="F20" s="39">
        <f>SUM('[20]ПОЛНАЯ СЕБЕСТОИМОСТЬ ВОДА 2022'!F20)</f>
        <v>9.3490000000000002</v>
      </c>
      <c r="G20" s="39">
        <f>SUM('[20]ПОЛНАЯ СЕБЕСТОИМОСТЬ ВОДА 2022'!G20)</f>
        <v>0</v>
      </c>
      <c r="H20" s="38">
        <f t="shared" si="106"/>
        <v>5.6420000000000003</v>
      </c>
      <c r="I20" s="44">
        <v>5.6420000000000003</v>
      </c>
      <c r="J20" s="44"/>
      <c r="K20" s="38">
        <f t="shared" si="199"/>
        <v>7.7366666666666672</v>
      </c>
      <c r="L20" s="38">
        <f t="shared" si="200"/>
        <v>7.7366666666666672</v>
      </c>
      <c r="M20" s="38">
        <f t="shared" si="201"/>
        <v>0</v>
      </c>
      <c r="N20" s="38">
        <f t="shared" si="109"/>
        <v>9.1880000000000006</v>
      </c>
      <c r="O20" s="39">
        <f>SUM('[20]ПОЛНАЯ СЕБЕСТОИМОСТЬ ВОДА 2022'!I20)</f>
        <v>9.1880000000000006</v>
      </c>
      <c r="P20" s="39">
        <f>SUM('[20]ПОЛНАЯ СЕБЕСТОИМОСТЬ ВОДА 2022'!J20)</f>
        <v>0</v>
      </c>
      <c r="Q20" s="38">
        <f t="shared" si="110"/>
        <v>7.6070000000000002</v>
      </c>
      <c r="R20" s="44">
        <v>7.6070000000000002</v>
      </c>
      <c r="S20" s="44"/>
      <c r="T20" s="38">
        <f t="shared" si="202"/>
        <v>7.7366666666666672</v>
      </c>
      <c r="U20" s="38">
        <f t="shared" si="203"/>
        <v>7.7366666666666672</v>
      </c>
      <c r="V20" s="38">
        <f t="shared" si="204"/>
        <v>0</v>
      </c>
      <c r="W20" s="38">
        <f t="shared" si="113"/>
        <v>8.0820000000000007</v>
      </c>
      <c r="X20" s="39">
        <f>SUM('[20]ПОЛНАЯ СЕБЕСТОИМОСТЬ ВОДА 2022'!L20)</f>
        <v>8.0820000000000007</v>
      </c>
      <c r="Y20" s="39">
        <f>SUM('[20]ПОЛНАЯ СЕБЕСТОИМОСТЬ ВОДА 2022'!M20)</f>
        <v>0</v>
      </c>
      <c r="Z20" s="38">
        <f t="shared" si="114"/>
        <v>6.66</v>
      </c>
      <c r="AA20" s="44">
        <v>6.66</v>
      </c>
      <c r="AB20" s="44"/>
      <c r="AC20" s="40">
        <f t="shared" si="205"/>
        <v>23.21</v>
      </c>
      <c r="AD20" s="40">
        <f t="shared" si="116"/>
        <v>23.21</v>
      </c>
      <c r="AE20" s="40">
        <f t="shared" si="116"/>
        <v>0</v>
      </c>
      <c r="AF20" s="40">
        <f t="shared" si="117"/>
        <v>26.619</v>
      </c>
      <c r="AG20" s="40">
        <f t="shared" si="118"/>
        <v>26.619</v>
      </c>
      <c r="AH20" s="40">
        <f t="shared" si="118"/>
        <v>0</v>
      </c>
      <c r="AI20" s="41">
        <f t="shared" si="118"/>
        <v>19.908999999999999</v>
      </c>
      <c r="AJ20" s="41">
        <f t="shared" si="118"/>
        <v>19.908999999999999</v>
      </c>
      <c r="AK20" s="41">
        <f t="shared" si="118"/>
        <v>0</v>
      </c>
      <c r="AL20" s="40">
        <f t="shared" si="119"/>
        <v>3.4089999999999989</v>
      </c>
      <c r="AM20" s="40">
        <f t="shared" si="194"/>
        <v>3.4089999999999989</v>
      </c>
      <c r="AN20" s="40">
        <f t="shared" si="120"/>
        <v>0</v>
      </c>
      <c r="AO20" s="38">
        <f t="shared" si="121"/>
        <v>7.7366666666666672</v>
      </c>
      <c r="AP20" s="38">
        <f t="shared" si="122"/>
        <v>7.7366666666666672</v>
      </c>
      <c r="AQ20" s="38">
        <f t="shared" si="122"/>
        <v>0</v>
      </c>
      <c r="AR20" s="38">
        <f t="shared" si="123"/>
        <v>9.9459999999999997</v>
      </c>
      <c r="AS20" s="39">
        <f>SUM('[20]ПОЛНАЯ СЕБЕСТОИМОСТЬ ВОДА 2022'!U20)</f>
        <v>9.9459999999999997</v>
      </c>
      <c r="AT20" s="39">
        <f>SUM('[20]ПОЛНАЯ СЕБЕСТОИМОСТЬ ВОДА 2022'!V20)</f>
        <v>0</v>
      </c>
      <c r="AU20" s="38">
        <f t="shared" si="124"/>
        <v>8.0960000000000001</v>
      </c>
      <c r="AV20" s="44">
        <v>8.0960000000000001</v>
      </c>
      <c r="AW20" s="44"/>
      <c r="AX20" s="38">
        <f t="shared" si="125"/>
        <v>7.7366666666666672</v>
      </c>
      <c r="AY20" s="38">
        <f t="shared" si="126"/>
        <v>7.7366666666666672</v>
      </c>
      <c r="AZ20" s="38">
        <f t="shared" si="206"/>
        <v>0</v>
      </c>
      <c r="BA20" s="38">
        <f t="shared" si="127"/>
        <v>8.1349999999999998</v>
      </c>
      <c r="BB20" s="39">
        <f>SUM('[20]ПОЛНАЯ СЕБЕСТОИМОСТЬ ВОДА 2022'!X20)</f>
        <v>8.1349999999999998</v>
      </c>
      <c r="BC20" s="39">
        <f>SUM('[20]ПОЛНАЯ СЕБЕСТОИМОСТЬ ВОДА 2022'!Y20)</f>
        <v>0</v>
      </c>
      <c r="BD20" s="38">
        <f t="shared" si="128"/>
        <v>7.0880000000000001</v>
      </c>
      <c r="BE20" s="44">
        <v>7.0880000000000001</v>
      </c>
      <c r="BF20" s="44"/>
      <c r="BG20" s="38">
        <f t="shared" si="129"/>
        <v>7.7366666666666672</v>
      </c>
      <c r="BH20" s="38">
        <f t="shared" si="130"/>
        <v>7.7366666666666672</v>
      </c>
      <c r="BI20" s="38">
        <f t="shared" si="207"/>
        <v>0</v>
      </c>
      <c r="BJ20" s="38">
        <f t="shared" si="131"/>
        <v>6.6349999999999998</v>
      </c>
      <c r="BK20" s="39">
        <f>SUM('[20]ПОЛНАЯ СЕБЕСТОИМОСТЬ ВОДА 2022'!AA20)</f>
        <v>6.6349999999999998</v>
      </c>
      <c r="BL20" s="39">
        <f>SUM('[20]ПОЛНАЯ СЕБЕСТОИМОСТЬ ВОДА 2022'!AB20)</f>
        <v>0</v>
      </c>
      <c r="BM20" s="38">
        <f t="shared" si="132"/>
        <v>6.702</v>
      </c>
      <c r="BN20" s="44">
        <v>6.702</v>
      </c>
      <c r="BO20" s="44"/>
      <c r="BP20" s="40">
        <f t="shared" si="133"/>
        <v>23.21</v>
      </c>
      <c r="BQ20" s="40">
        <f t="shared" si="134"/>
        <v>23.21</v>
      </c>
      <c r="BR20" s="40">
        <f t="shared" si="134"/>
        <v>0</v>
      </c>
      <c r="BS20" s="40">
        <f t="shared" si="135"/>
        <v>24.716000000000001</v>
      </c>
      <c r="BT20" s="40">
        <f t="shared" si="136"/>
        <v>24.716000000000001</v>
      </c>
      <c r="BU20" s="40">
        <f t="shared" si="136"/>
        <v>0</v>
      </c>
      <c r="BV20" s="41">
        <f t="shared" si="136"/>
        <v>21.886000000000003</v>
      </c>
      <c r="BW20" s="40">
        <f t="shared" si="136"/>
        <v>21.886000000000003</v>
      </c>
      <c r="BX20" s="40">
        <f t="shared" si="136"/>
        <v>0</v>
      </c>
      <c r="BY20" s="40">
        <f t="shared" si="137"/>
        <v>1.5060000000000002</v>
      </c>
      <c r="BZ20" s="40">
        <f t="shared" si="195"/>
        <v>1.5060000000000002</v>
      </c>
      <c r="CA20" s="40">
        <f t="shared" si="138"/>
        <v>0</v>
      </c>
      <c r="CB20" s="40">
        <f t="shared" si="139"/>
        <v>46.42</v>
      </c>
      <c r="CC20" s="40">
        <f t="shared" si="140"/>
        <v>46.42</v>
      </c>
      <c r="CD20" s="40">
        <f t="shared" si="140"/>
        <v>0</v>
      </c>
      <c r="CE20" s="40">
        <f t="shared" si="141"/>
        <v>51.335000000000001</v>
      </c>
      <c r="CF20" s="40">
        <f t="shared" si="142"/>
        <v>51.335000000000001</v>
      </c>
      <c r="CG20" s="40">
        <f t="shared" si="142"/>
        <v>0</v>
      </c>
      <c r="CH20" s="41">
        <f t="shared" si="142"/>
        <v>41.795000000000002</v>
      </c>
      <c r="CI20" s="41">
        <f t="shared" si="142"/>
        <v>41.795000000000002</v>
      </c>
      <c r="CJ20" s="41">
        <f t="shared" si="142"/>
        <v>0</v>
      </c>
      <c r="CK20" s="40">
        <f t="shared" si="143"/>
        <v>4.9149999999999991</v>
      </c>
      <c r="CL20" s="42">
        <f t="shared" si="3"/>
        <v>4.9149999999999991</v>
      </c>
      <c r="CM20" s="42">
        <f t="shared" si="3"/>
        <v>0</v>
      </c>
      <c r="CN20" s="38">
        <f t="shared" si="208"/>
        <v>7.7366666666666672</v>
      </c>
      <c r="CO20" s="38">
        <f t="shared" si="209"/>
        <v>7.7366666666666672</v>
      </c>
      <c r="CP20" s="38">
        <f t="shared" si="209"/>
        <v>0</v>
      </c>
      <c r="CQ20" s="38">
        <f t="shared" si="147"/>
        <v>4.4450000000000003</v>
      </c>
      <c r="CR20" s="39">
        <f>SUM('[20]ПОЛНАЯ СЕБЕСТОИМОСТЬ ВОДА 2022'!AS20)</f>
        <v>4.4450000000000003</v>
      </c>
      <c r="CS20" s="39">
        <f>SUM('[20]ПОЛНАЯ СЕБЕСТОИМОСТЬ ВОДА 2022'!AT20)</f>
        <v>0</v>
      </c>
      <c r="CT20" s="38">
        <f t="shared" si="148"/>
        <v>4.0789999999999997</v>
      </c>
      <c r="CU20" s="44">
        <v>4.0789999999999997</v>
      </c>
      <c r="CV20" s="44"/>
      <c r="CW20" s="38">
        <f t="shared" si="149"/>
        <v>7.7366666666666672</v>
      </c>
      <c r="CX20" s="38">
        <f t="shared" si="150"/>
        <v>7.7366666666666672</v>
      </c>
      <c r="CY20" s="38">
        <f t="shared" si="151"/>
        <v>0</v>
      </c>
      <c r="CZ20" s="38">
        <f t="shared" si="152"/>
        <v>3.9</v>
      </c>
      <c r="DA20" s="39">
        <f>SUM('[20]ПОЛНАЯ СЕБЕСТОИМОСТЬ ВОДА 2022'!AV20)</f>
        <v>3.9</v>
      </c>
      <c r="DB20" s="39">
        <f>SUM('[20]ПОЛНАЯ СЕБЕСТОИМОСТЬ ВОДА 2022'!AW20)</f>
        <v>0</v>
      </c>
      <c r="DC20" s="38">
        <f t="shared" si="153"/>
        <v>3.8050000000000002</v>
      </c>
      <c r="DD20" s="44">
        <v>3.8050000000000002</v>
      </c>
      <c r="DE20" s="44"/>
      <c r="DF20" s="38">
        <f t="shared" si="154"/>
        <v>7.7366666666666672</v>
      </c>
      <c r="DG20" s="38">
        <f t="shared" si="155"/>
        <v>7.7366666666666672</v>
      </c>
      <c r="DH20" s="38">
        <f t="shared" si="156"/>
        <v>0</v>
      </c>
      <c r="DI20" s="38">
        <f t="shared" si="157"/>
        <v>7.3259999999999996</v>
      </c>
      <c r="DJ20" s="39">
        <f>SUM('[20]ПОЛНАЯ СЕБЕСТОИМОСТЬ ВОДА 2022'!AY20)</f>
        <v>7.3259999999999996</v>
      </c>
      <c r="DK20" s="39">
        <f>SUM('[20]ПОЛНАЯ СЕБЕСТОИМОСТЬ ВОДА 2022'!AZ20)</f>
        <v>0</v>
      </c>
      <c r="DL20" s="38">
        <f t="shared" si="158"/>
        <v>4.7030000000000003</v>
      </c>
      <c r="DM20" s="44">
        <v>4.7030000000000003</v>
      </c>
      <c r="DN20" s="44"/>
      <c r="DO20" s="40">
        <f t="shared" si="159"/>
        <v>23.21</v>
      </c>
      <c r="DP20" s="40">
        <f t="shared" si="160"/>
        <v>23.21</v>
      </c>
      <c r="DQ20" s="40">
        <f t="shared" si="160"/>
        <v>0</v>
      </c>
      <c r="DR20" s="40">
        <f t="shared" si="161"/>
        <v>15.670999999999999</v>
      </c>
      <c r="DS20" s="40">
        <f t="shared" si="162"/>
        <v>15.670999999999999</v>
      </c>
      <c r="DT20" s="40">
        <f t="shared" si="162"/>
        <v>0</v>
      </c>
      <c r="DU20" s="41">
        <f t="shared" si="162"/>
        <v>12.587</v>
      </c>
      <c r="DV20" s="40">
        <f t="shared" si="162"/>
        <v>12.587</v>
      </c>
      <c r="DW20" s="40">
        <f t="shared" si="162"/>
        <v>0</v>
      </c>
      <c r="DX20" s="40">
        <f t="shared" si="163"/>
        <v>-7.5390000000000015</v>
      </c>
      <c r="DY20" s="42">
        <f t="shared" si="5"/>
        <v>-7.5390000000000015</v>
      </c>
      <c r="DZ20" s="42">
        <f t="shared" si="5"/>
        <v>0</v>
      </c>
      <c r="EA20" s="40">
        <f t="shared" si="210"/>
        <v>69.63</v>
      </c>
      <c r="EB20" s="40">
        <f t="shared" si="165"/>
        <v>69.63</v>
      </c>
      <c r="EC20" s="40">
        <f t="shared" si="165"/>
        <v>0</v>
      </c>
      <c r="ED20" s="40">
        <f t="shared" si="166"/>
        <v>67.006</v>
      </c>
      <c r="EE20" s="40">
        <f t="shared" si="167"/>
        <v>67.006</v>
      </c>
      <c r="EF20" s="40">
        <f t="shared" si="167"/>
        <v>0</v>
      </c>
      <c r="EG20" s="40">
        <f t="shared" si="167"/>
        <v>54.382000000000005</v>
      </c>
      <c r="EH20" s="40">
        <f t="shared" si="167"/>
        <v>54.382000000000005</v>
      </c>
      <c r="EI20" s="40">
        <f t="shared" si="167"/>
        <v>0</v>
      </c>
      <c r="EJ20" s="40">
        <f t="shared" si="168"/>
        <v>-2.6239999999999952</v>
      </c>
      <c r="EK20" s="42">
        <f t="shared" si="7"/>
        <v>-2.6239999999999952</v>
      </c>
      <c r="EL20" s="42">
        <f t="shared" si="7"/>
        <v>0</v>
      </c>
      <c r="EM20" s="38">
        <f t="shared" si="211"/>
        <v>7.7366666666666672</v>
      </c>
      <c r="EN20" s="38">
        <f t="shared" si="212"/>
        <v>7.7366666666666672</v>
      </c>
      <c r="EO20" s="38">
        <f t="shared" si="212"/>
        <v>0</v>
      </c>
      <c r="EP20" s="38">
        <f t="shared" si="171"/>
        <v>9.1649999999999991</v>
      </c>
      <c r="EQ20" s="39">
        <f>SUM('[20]ПОЛНАЯ СЕБЕСТОИМОСТЬ ВОДА 2022'!BQ20)</f>
        <v>9.1649999999999991</v>
      </c>
      <c r="ER20" s="39">
        <f>SUM('[20]ПОЛНАЯ СЕБЕСТОИМОСТЬ ВОДА 2022'!BR20)</f>
        <v>0</v>
      </c>
      <c r="ES20" s="38">
        <f t="shared" si="172"/>
        <v>7.3209999999999997</v>
      </c>
      <c r="ET20" s="44">
        <v>7.3209999999999997</v>
      </c>
      <c r="EU20" s="44"/>
      <c r="EV20" s="38">
        <f t="shared" si="173"/>
        <v>7.7366666666666672</v>
      </c>
      <c r="EW20" s="38">
        <f t="shared" si="174"/>
        <v>7.7366666666666672</v>
      </c>
      <c r="EX20" s="38">
        <f t="shared" si="175"/>
        <v>0</v>
      </c>
      <c r="EY20" s="38">
        <f t="shared" si="176"/>
        <v>9.5851249999999997</v>
      </c>
      <c r="EZ20" s="39">
        <f>SUM('[20]ПОЛНАЯ СЕБЕСТОИМОСТЬ ВОДА 2022'!BT20)</f>
        <v>9.5851249999999997</v>
      </c>
      <c r="FA20" s="39">
        <f>SUM('[20]ПОЛНАЯ СЕБЕСТОИМОСТЬ ВОДА 2022'!BU20)</f>
        <v>0</v>
      </c>
      <c r="FB20" s="38">
        <f t="shared" si="177"/>
        <v>7.9980000000000002</v>
      </c>
      <c r="FC20" s="44">
        <v>7.9980000000000002</v>
      </c>
      <c r="FD20" s="44"/>
      <c r="FE20" s="38">
        <f t="shared" si="178"/>
        <v>7.7366666666666672</v>
      </c>
      <c r="FF20" s="38">
        <f t="shared" si="179"/>
        <v>7.7366666666666672</v>
      </c>
      <c r="FG20" s="38">
        <f t="shared" si="180"/>
        <v>0</v>
      </c>
      <c r="FH20" s="38">
        <f t="shared" si="181"/>
        <v>12.285151000000001</v>
      </c>
      <c r="FI20" s="39">
        <f>SUM('[20]ПОЛНАЯ СЕБЕСТОИМОСТЬ ВОДА 2022'!BW20)</f>
        <v>12.285151000000001</v>
      </c>
      <c r="FJ20" s="39">
        <f>SUM('[20]ПОЛНАЯ СЕБЕСТОИМОСТЬ ВОДА 2022'!BX20)</f>
        <v>0</v>
      </c>
      <c r="FK20" s="38">
        <f t="shared" si="196"/>
        <v>8.27</v>
      </c>
      <c r="FL20" s="44">
        <v>8.27</v>
      </c>
      <c r="FM20" s="44"/>
      <c r="FN20" s="40">
        <f t="shared" si="183"/>
        <v>23.21</v>
      </c>
      <c r="FO20" s="40">
        <f t="shared" si="184"/>
        <v>23.21</v>
      </c>
      <c r="FP20" s="40">
        <f t="shared" si="184"/>
        <v>0</v>
      </c>
      <c r="FQ20" s="40">
        <f t="shared" si="185"/>
        <v>31.035275999999996</v>
      </c>
      <c r="FR20" s="40">
        <f t="shared" si="186"/>
        <v>31.035275999999996</v>
      </c>
      <c r="FS20" s="40">
        <f t="shared" si="186"/>
        <v>0</v>
      </c>
      <c r="FT20" s="41">
        <f t="shared" si="186"/>
        <v>23.588999999999999</v>
      </c>
      <c r="FU20" s="41">
        <f t="shared" si="186"/>
        <v>23.588999999999999</v>
      </c>
      <c r="FV20" s="41">
        <f t="shared" si="186"/>
        <v>0</v>
      </c>
      <c r="FW20" s="40">
        <f t="shared" si="187"/>
        <v>7.8252759999999952</v>
      </c>
      <c r="FX20" s="42">
        <f t="shared" si="9"/>
        <v>7.8252759999999952</v>
      </c>
      <c r="FY20" s="42">
        <f t="shared" si="9"/>
        <v>0</v>
      </c>
      <c r="FZ20" s="40">
        <f t="shared" si="213"/>
        <v>92.84</v>
      </c>
      <c r="GA20" s="40">
        <f>SUM('[20]объемы 2022'!BY56)</f>
        <v>92.84</v>
      </c>
      <c r="GB20" s="41">
        <f>SUM('[20]объемы 2022'!BO55)</f>
        <v>0</v>
      </c>
      <c r="GC20" s="40">
        <f t="shared" si="189"/>
        <v>98.041275999999996</v>
      </c>
      <c r="GD20" s="41">
        <f t="shared" si="190"/>
        <v>98.041275999999996</v>
      </c>
      <c r="GE20" s="41">
        <f t="shared" si="190"/>
        <v>0</v>
      </c>
      <c r="GF20" s="41">
        <f t="shared" si="190"/>
        <v>77.971000000000004</v>
      </c>
      <c r="GG20" s="41">
        <f t="shared" si="191"/>
        <v>77.971000000000004</v>
      </c>
      <c r="GH20" s="41">
        <f t="shared" si="191"/>
        <v>0</v>
      </c>
      <c r="GI20" s="40">
        <f t="shared" si="192"/>
        <v>5.2012759999999929</v>
      </c>
      <c r="GJ20" s="42">
        <f t="shared" si="12"/>
        <v>5.2012759999999929</v>
      </c>
      <c r="GK20" s="42">
        <f t="shared" si="12"/>
        <v>0</v>
      </c>
      <c r="GL20" s="4"/>
      <c r="GM20" s="19">
        <f t="shared" si="13"/>
        <v>92.839999999999989</v>
      </c>
    </row>
    <row r="21" spans="1:195" ht="18.75" x14ac:dyDescent="0.3">
      <c r="A21" s="20" t="s">
        <v>43</v>
      </c>
      <c r="B21" s="13">
        <f>SUM(C21:D21)</f>
        <v>22.426333333333336</v>
      </c>
      <c r="C21" s="13">
        <f>SUM(C22:C23)</f>
        <v>22.426333333333336</v>
      </c>
      <c r="D21" s="13">
        <f>SUM(D22:D23)</f>
        <v>0</v>
      </c>
      <c r="E21" s="13">
        <f>SUM(F21:G21)</f>
        <v>25.87</v>
      </c>
      <c r="F21" s="13">
        <f t="shared" ref="F21:AX21" si="214">SUM(F22:F23)</f>
        <v>25.87</v>
      </c>
      <c r="G21" s="13">
        <f t="shared" si="214"/>
        <v>0</v>
      </c>
      <c r="H21" s="23">
        <f>SUM(I21:J21)</f>
        <v>23.672999999999998</v>
      </c>
      <c r="I21" s="23">
        <f>SUM(I22:I23)</f>
        <v>23.672999999999998</v>
      </c>
      <c r="J21" s="23">
        <f>SUM(J22:J23)</f>
        <v>0</v>
      </c>
      <c r="K21" s="13">
        <f>SUM(L21:M21)</f>
        <v>22.426333333333336</v>
      </c>
      <c r="L21" s="13">
        <f>SUM(L22:L23)</f>
        <v>22.426333333333336</v>
      </c>
      <c r="M21" s="13">
        <f>SUM(M22:M23)</f>
        <v>0</v>
      </c>
      <c r="N21" s="13">
        <f>SUM(O21:P21)</f>
        <v>22.689</v>
      </c>
      <c r="O21" s="13">
        <f t="shared" ref="O21:P21" si="215">SUM(O22:O23)</f>
        <v>22.689</v>
      </c>
      <c r="P21" s="13">
        <f t="shared" si="215"/>
        <v>0</v>
      </c>
      <c r="Q21" s="23">
        <f>SUM(R21:S21)</f>
        <v>25.335999999999999</v>
      </c>
      <c r="R21" s="21">
        <f>SUM(R22:R23)</f>
        <v>25.335999999999999</v>
      </c>
      <c r="S21" s="23">
        <f>SUM(S22:S23)</f>
        <v>0</v>
      </c>
      <c r="T21" s="13">
        <f>SUM(U21:V21)</f>
        <v>22.426333333333336</v>
      </c>
      <c r="U21" s="13">
        <f>SUM(U22:U23)</f>
        <v>22.426333333333336</v>
      </c>
      <c r="V21" s="13">
        <f>SUM(V22:V23)</f>
        <v>0</v>
      </c>
      <c r="W21" s="13">
        <f>SUM(X21:Y21)</f>
        <v>26.084</v>
      </c>
      <c r="X21" s="13">
        <f t="shared" ref="X21:Y21" si="216">SUM(X22:X23)</f>
        <v>26.084</v>
      </c>
      <c r="Y21" s="13">
        <f t="shared" si="216"/>
        <v>0</v>
      </c>
      <c r="Z21" s="23">
        <f>SUM(AA21:AB21)</f>
        <v>29.074999999999999</v>
      </c>
      <c r="AA21" s="23">
        <f>SUM(AA22:AA23)</f>
        <v>29.074999999999999</v>
      </c>
      <c r="AB21" s="23">
        <f>SUM(AB22:AB23)</f>
        <v>0</v>
      </c>
      <c r="AC21" s="16">
        <f>SUM(AD21:AE21)</f>
        <v>67.278999999999996</v>
      </c>
      <c r="AD21" s="16">
        <f>SUM(AD22:AD23)</f>
        <v>67.278999999999996</v>
      </c>
      <c r="AE21" s="16">
        <f>SUM(AE22:AE23)</f>
        <v>0</v>
      </c>
      <c r="AF21" s="16">
        <f>SUM(AG21:AH21)</f>
        <v>74.643000000000001</v>
      </c>
      <c r="AG21" s="16">
        <f>SUM(AG22:AG23)</f>
        <v>74.643000000000001</v>
      </c>
      <c r="AH21" s="16">
        <f>SUM(AH22:AH23)</f>
        <v>0</v>
      </c>
      <c r="AI21" s="17">
        <f t="shared" si="214"/>
        <v>78.084000000000003</v>
      </c>
      <c r="AJ21" s="17">
        <f t="shared" si="214"/>
        <v>78.084000000000003</v>
      </c>
      <c r="AK21" s="17">
        <f t="shared" si="214"/>
        <v>0</v>
      </c>
      <c r="AL21" s="16">
        <f>SUM(AM21:AN21)</f>
        <v>7.3639999999999972</v>
      </c>
      <c r="AM21" s="16">
        <f>SUM(AM22:AM23)</f>
        <v>7.3639999999999972</v>
      </c>
      <c r="AN21" s="16">
        <f>SUM(AN22:AN23)</f>
        <v>0</v>
      </c>
      <c r="AO21" s="13">
        <f>SUM(AP21:AQ21)</f>
        <v>22.426333333333336</v>
      </c>
      <c r="AP21" s="13">
        <f>SUM(AP22:AP23)</f>
        <v>22.426333333333336</v>
      </c>
      <c r="AQ21" s="13">
        <f>SUM(AQ22:AQ23)</f>
        <v>0</v>
      </c>
      <c r="AR21" s="13">
        <f>SUM(AS21:AT21)</f>
        <v>22.780999999999999</v>
      </c>
      <c r="AS21" s="13">
        <f t="shared" ref="AS21:AT21" si="217">SUM(AS22:AS23)</f>
        <v>22.780999999999999</v>
      </c>
      <c r="AT21" s="13">
        <f t="shared" si="217"/>
        <v>0</v>
      </c>
      <c r="AU21" s="23">
        <f>SUM(AV21:AW21)</f>
        <v>24.038</v>
      </c>
      <c r="AV21" s="23">
        <f>SUM(AV22:AV23)</f>
        <v>24.038</v>
      </c>
      <c r="AW21" s="23">
        <f>SUM(AW22:AW23)</f>
        <v>0</v>
      </c>
      <c r="AX21" s="14">
        <f t="shared" si="214"/>
        <v>22.426333333333336</v>
      </c>
      <c r="AY21" s="13">
        <f>SUM(AY22:AY23)</f>
        <v>22.426333333333336</v>
      </c>
      <c r="AZ21" s="13">
        <f>SUM(AZ22:AZ23)</f>
        <v>0</v>
      </c>
      <c r="BA21" s="13">
        <f>SUM(BB21:BC21)</f>
        <v>22.77</v>
      </c>
      <c r="BB21" s="13">
        <f>SUM(BB22:BB23)</f>
        <v>22.77</v>
      </c>
      <c r="BC21" s="13">
        <f>SUM(BC22:BC23)</f>
        <v>0</v>
      </c>
      <c r="BD21" s="23">
        <f>SUM(BE21:BF21)</f>
        <v>21.379000000000001</v>
      </c>
      <c r="BE21" s="23">
        <f>SUM(BE22:BE23)</f>
        <v>21.379000000000001</v>
      </c>
      <c r="BF21" s="23">
        <f>SUM(BF22:BF23)</f>
        <v>0</v>
      </c>
      <c r="BG21" s="13">
        <f>SUM(BH21:BI21)</f>
        <v>22.426333333333336</v>
      </c>
      <c r="BH21" s="13">
        <f>SUM(BH22:BH23)</f>
        <v>22.426333333333336</v>
      </c>
      <c r="BI21" s="13">
        <f>SUM(BI22:BI23)</f>
        <v>0</v>
      </c>
      <c r="BJ21" s="13">
        <f>SUM(BK21:BL21)</f>
        <v>18.193000000000001</v>
      </c>
      <c r="BK21" s="13">
        <f t="shared" ref="BK21:BL21" si="218">SUM(BK22:BK23)</f>
        <v>18.193000000000001</v>
      </c>
      <c r="BL21" s="13">
        <f t="shared" si="218"/>
        <v>0</v>
      </c>
      <c r="BM21" s="23">
        <f>SUM(BN21:BO21)</f>
        <v>20.396999999999998</v>
      </c>
      <c r="BN21" s="23">
        <f>SUM(BN22:BN23)</f>
        <v>20.396999999999998</v>
      </c>
      <c r="BO21" s="23">
        <f>SUM(BO22:BO23)</f>
        <v>0</v>
      </c>
      <c r="BP21" s="16">
        <f>SUM(BQ21:BR21)</f>
        <v>67.278999999999996</v>
      </c>
      <c r="BQ21" s="16">
        <f>SUM(BQ22:BQ23)</f>
        <v>67.278999999999996</v>
      </c>
      <c r="BR21" s="16">
        <f>SUM(BR22:BR23)</f>
        <v>0</v>
      </c>
      <c r="BS21" s="16">
        <f>SUM(BT21:BU21)</f>
        <v>63.744</v>
      </c>
      <c r="BT21" s="16">
        <f>SUM(BT22:BT23)</f>
        <v>63.744</v>
      </c>
      <c r="BU21" s="16">
        <f>SUM(BU22:BU23)</f>
        <v>0</v>
      </c>
      <c r="BV21" s="17">
        <f t="shared" ref="BV21:BX21" si="219">SUM(BV22:BV23)</f>
        <v>65.813999999999993</v>
      </c>
      <c r="BW21" s="16">
        <f t="shared" si="219"/>
        <v>65.813999999999993</v>
      </c>
      <c r="BX21" s="16">
        <f t="shared" si="219"/>
        <v>0</v>
      </c>
      <c r="BY21" s="16">
        <f>SUM(BZ21:CA21)</f>
        <v>-3.5350000000000037</v>
      </c>
      <c r="BZ21" s="16">
        <f>SUM(BZ22:BZ23)</f>
        <v>-3.5350000000000037</v>
      </c>
      <c r="CA21" s="16">
        <f>SUM(CA22:CA23)</f>
        <v>0</v>
      </c>
      <c r="CB21" s="16">
        <f>SUM(CC21:CD21)</f>
        <v>134.55799999999999</v>
      </c>
      <c r="CC21" s="16">
        <f>SUM(CC22:CC23)</f>
        <v>134.55799999999999</v>
      </c>
      <c r="CD21" s="16">
        <f>SUM(CD22:CD23)</f>
        <v>0</v>
      </c>
      <c r="CE21" s="16">
        <f>SUM(CF21:CG21)</f>
        <v>138.387</v>
      </c>
      <c r="CF21" s="16">
        <f>SUM(CF22:CF23)</f>
        <v>138.387</v>
      </c>
      <c r="CG21" s="16">
        <f>SUM(CG22:CG23)</f>
        <v>0</v>
      </c>
      <c r="CH21" s="17">
        <f t="shared" ref="CH21:GH21" si="220">SUM(CH22:CH23)</f>
        <v>143.898</v>
      </c>
      <c r="CI21" s="17">
        <f t="shared" si="220"/>
        <v>143.898</v>
      </c>
      <c r="CJ21" s="17">
        <f t="shared" si="220"/>
        <v>0</v>
      </c>
      <c r="CK21" s="16">
        <f>SUM(CL21:CM21)</f>
        <v>3.8290000000000077</v>
      </c>
      <c r="CL21" s="18">
        <f t="shared" si="3"/>
        <v>3.8290000000000077</v>
      </c>
      <c r="CM21" s="18">
        <f t="shared" si="3"/>
        <v>0</v>
      </c>
      <c r="CN21" s="13">
        <f>SUM(CO21:CP21)</f>
        <v>22.426333333333336</v>
      </c>
      <c r="CO21" s="13">
        <f>SUM(CO22:CO23)</f>
        <v>22.426333333333336</v>
      </c>
      <c r="CP21" s="13">
        <f>SUM(CP22:CP23)</f>
        <v>0</v>
      </c>
      <c r="CQ21" s="13">
        <f>SUM(CR21:CS21)</f>
        <v>14.574999999999999</v>
      </c>
      <c r="CR21" s="13">
        <f t="shared" ref="CR21:CS21" si="221">SUM(CR22:CR23)</f>
        <v>14.574999999999999</v>
      </c>
      <c r="CS21" s="13">
        <f t="shared" si="221"/>
        <v>0</v>
      </c>
      <c r="CT21" s="23">
        <f>SUM(CU21:CV21)</f>
        <v>16.035</v>
      </c>
      <c r="CU21" s="23">
        <f>SUM(CU22:CU23)</f>
        <v>16.035</v>
      </c>
      <c r="CV21" s="23">
        <f>SUM(CV22:CV23)</f>
        <v>0</v>
      </c>
      <c r="CW21" s="13">
        <f>SUM(CX21:CY21)</f>
        <v>22.426333333333336</v>
      </c>
      <c r="CX21" s="13">
        <f>SUM(CX22:CX23)</f>
        <v>22.426333333333336</v>
      </c>
      <c r="CY21" s="13">
        <f>SUM(CY22:CY23)</f>
        <v>0</v>
      </c>
      <c r="CZ21" s="13">
        <f>SUM(DA21:DB21)</f>
        <v>18.492000000000001</v>
      </c>
      <c r="DA21" s="13">
        <f t="shared" ref="DA21:DB21" si="222">SUM(DA22:DA23)</f>
        <v>18.492000000000001</v>
      </c>
      <c r="DB21" s="13">
        <f t="shared" si="222"/>
        <v>0</v>
      </c>
      <c r="DC21" s="23">
        <f>SUM(DD21:DE21)</f>
        <v>19.291</v>
      </c>
      <c r="DD21" s="23">
        <f>SUM(DD22:DD23)</f>
        <v>19.291</v>
      </c>
      <c r="DE21" s="23">
        <f>SUM(DE22:DE23)</f>
        <v>0</v>
      </c>
      <c r="DF21" s="13">
        <f>SUM(DG21:DH21)</f>
        <v>22.426333333333336</v>
      </c>
      <c r="DG21" s="13">
        <f>SUM(DG22:DG23)</f>
        <v>22.426333333333336</v>
      </c>
      <c r="DH21" s="13">
        <f>SUM(DH22:DH23)</f>
        <v>0</v>
      </c>
      <c r="DI21" s="13">
        <f>SUM(DJ21:DK21)</f>
        <v>21.777999999999999</v>
      </c>
      <c r="DJ21" s="13">
        <f t="shared" ref="DJ21:DK21" si="223">SUM(DJ22:DJ23)</f>
        <v>21.777999999999999</v>
      </c>
      <c r="DK21" s="13">
        <f t="shared" si="223"/>
        <v>0</v>
      </c>
      <c r="DL21" s="23">
        <f>SUM(DM21:DN21)</f>
        <v>25.297999999999998</v>
      </c>
      <c r="DM21" s="23">
        <f>SUM(DM22:DM23)</f>
        <v>25.297999999999998</v>
      </c>
      <c r="DN21" s="23">
        <f>SUM(DN22:DN23)</f>
        <v>0</v>
      </c>
      <c r="DO21" s="16">
        <f>SUM(DP21:DQ21)</f>
        <v>67.278999999999996</v>
      </c>
      <c r="DP21" s="16">
        <f>SUM(DP22:DP23)</f>
        <v>67.278999999999996</v>
      </c>
      <c r="DQ21" s="16">
        <f>SUM(DQ22:DQ23)</f>
        <v>0</v>
      </c>
      <c r="DR21" s="16">
        <f>SUM(DS21:DT21)</f>
        <v>54.844999999999999</v>
      </c>
      <c r="DS21" s="16">
        <f>SUM(DS22:DS23)</f>
        <v>54.844999999999999</v>
      </c>
      <c r="DT21" s="16">
        <f>SUM(DT22:DT23)</f>
        <v>0</v>
      </c>
      <c r="DU21" s="17">
        <f t="shared" ref="DU21:DW21" si="224">SUM(DU22:DU23)</f>
        <v>60.623999999999995</v>
      </c>
      <c r="DV21" s="16">
        <f t="shared" si="224"/>
        <v>60.623999999999995</v>
      </c>
      <c r="DW21" s="16">
        <f t="shared" si="224"/>
        <v>0</v>
      </c>
      <c r="DX21" s="16">
        <f>SUM(DY21:DZ21)</f>
        <v>-12.433999999999997</v>
      </c>
      <c r="DY21" s="18">
        <f t="shared" si="5"/>
        <v>-12.433999999999997</v>
      </c>
      <c r="DZ21" s="18">
        <f t="shared" si="5"/>
        <v>0</v>
      </c>
      <c r="EA21" s="16">
        <f>SUM(EB21:EC21)</f>
        <v>201.83699999999999</v>
      </c>
      <c r="EB21" s="16">
        <f>SUM(EB22:EB23)</f>
        <v>201.83699999999999</v>
      </c>
      <c r="EC21" s="16">
        <f>SUM(EC22:EC23)</f>
        <v>0</v>
      </c>
      <c r="ED21" s="16">
        <f>SUM(EE21:EF21)</f>
        <v>193.232</v>
      </c>
      <c r="EE21" s="16">
        <f>SUM(EE22:EE23)</f>
        <v>193.232</v>
      </c>
      <c r="EF21" s="16">
        <f>SUM(EF22:EF23)</f>
        <v>0</v>
      </c>
      <c r="EG21" s="16">
        <f>SUM(EG22:EG23)</f>
        <v>204.52199999999999</v>
      </c>
      <c r="EH21" s="16">
        <f t="shared" ref="EH21:EI21" si="225">SUM(EH22:EH23)</f>
        <v>204.52199999999999</v>
      </c>
      <c r="EI21" s="16">
        <f t="shared" si="225"/>
        <v>0</v>
      </c>
      <c r="EJ21" s="16">
        <f>SUM(EK21:EL21)</f>
        <v>-8.6049999999999898</v>
      </c>
      <c r="EK21" s="18">
        <f t="shared" si="7"/>
        <v>-8.6049999999999898</v>
      </c>
      <c r="EL21" s="18">
        <f t="shared" si="7"/>
        <v>0</v>
      </c>
      <c r="EM21" s="13">
        <f>SUM(EN21:EO21)</f>
        <v>22.426333333333336</v>
      </c>
      <c r="EN21" s="13">
        <f>SUM(EN22:EN23)</f>
        <v>22.426333333333336</v>
      </c>
      <c r="EO21" s="13">
        <f>SUM(EO22:EO23)</f>
        <v>0</v>
      </c>
      <c r="EP21" s="13">
        <f>SUM(EQ21:ER21)</f>
        <v>21.501000000000001</v>
      </c>
      <c r="EQ21" s="13">
        <f t="shared" ref="EQ21:ER21" si="226">SUM(EQ22:EQ23)</f>
        <v>21.501000000000001</v>
      </c>
      <c r="ER21" s="13">
        <f t="shared" si="226"/>
        <v>0</v>
      </c>
      <c r="ES21" s="23">
        <f>SUM(ET21:EU21)</f>
        <v>24.393000000000001</v>
      </c>
      <c r="ET21" s="23">
        <f>SUM(ET22:ET23)</f>
        <v>24.393000000000001</v>
      </c>
      <c r="EU21" s="23">
        <f>SUM(EU22:EU23)</f>
        <v>0</v>
      </c>
      <c r="EV21" s="13">
        <f>SUM(EW21:EX21)</f>
        <v>22.426333333333336</v>
      </c>
      <c r="EW21" s="13">
        <f>SUM(EW22:EW23)</f>
        <v>22.426333333333336</v>
      </c>
      <c r="EX21" s="13">
        <f>SUM(EX22:EX23)</f>
        <v>0</v>
      </c>
      <c r="EY21" s="13">
        <f>SUM(EZ21:FA21)</f>
        <v>25.986000000000001</v>
      </c>
      <c r="EZ21" s="13">
        <f t="shared" ref="EZ21:FA21" si="227">SUM(EZ22:EZ23)</f>
        <v>25.986000000000001</v>
      </c>
      <c r="FA21" s="13">
        <f t="shared" si="227"/>
        <v>0</v>
      </c>
      <c r="FB21" s="23">
        <f>SUM(FC21:FD21)</f>
        <v>25.355</v>
      </c>
      <c r="FC21" s="21">
        <f>SUM(FC22:FC23)</f>
        <v>25.355</v>
      </c>
      <c r="FD21" s="23">
        <f>SUM(FD22:FD23)</f>
        <v>0</v>
      </c>
      <c r="FE21" s="13">
        <f>SUM(FF21:FG21)</f>
        <v>22.426333333333336</v>
      </c>
      <c r="FF21" s="13">
        <f>SUM(FF22:FF23)</f>
        <v>22.426333333333336</v>
      </c>
      <c r="FG21" s="13">
        <f>SUM(FG22:FG23)</f>
        <v>0</v>
      </c>
      <c r="FH21" s="13">
        <f>SUM(FI21:FJ21)</f>
        <v>27.722000000000001</v>
      </c>
      <c r="FI21" s="13">
        <f t="shared" ref="FI21:FJ21" si="228">SUM(FI22:FI23)</f>
        <v>27.722000000000001</v>
      </c>
      <c r="FJ21" s="13">
        <f t="shared" si="228"/>
        <v>0</v>
      </c>
      <c r="FK21" s="23">
        <f>SUM(FL21:FM21)</f>
        <v>23.556000000000001</v>
      </c>
      <c r="FL21" s="21">
        <f>SUM(FL22:FL23)</f>
        <v>23.556000000000001</v>
      </c>
      <c r="FM21" s="23">
        <f>SUM(FM22:FM23)</f>
        <v>0</v>
      </c>
      <c r="FN21" s="16">
        <f>SUM(FO21:FP21)</f>
        <v>67.278999999999996</v>
      </c>
      <c r="FO21" s="16">
        <f>SUM(FO22:FO23)</f>
        <v>67.278999999999996</v>
      </c>
      <c r="FP21" s="16">
        <f>SUM(FP22:FP23)</f>
        <v>0</v>
      </c>
      <c r="FQ21" s="16">
        <f>SUM(FR21:FS21)</f>
        <v>75.209000000000003</v>
      </c>
      <c r="FR21" s="16">
        <f>SUM(FR22:FR23)</f>
        <v>75.209000000000003</v>
      </c>
      <c r="FS21" s="16">
        <f>SUM(FS22:FS23)</f>
        <v>0</v>
      </c>
      <c r="FT21" s="17">
        <f t="shared" ref="FT21:FV21" si="229">SUM(FT22:FT23)</f>
        <v>73.304000000000002</v>
      </c>
      <c r="FU21" s="17">
        <f t="shared" si="229"/>
        <v>73.304000000000002</v>
      </c>
      <c r="FV21" s="17">
        <f t="shared" si="229"/>
        <v>0</v>
      </c>
      <c r="FW21" s="16">
        <f>SUM(FX21:FY21)</f>
        <v>7.9300000000000068</v>
      </c>
      <c r="FX21" s="18">
        <f t="shared" si="9"/>
        <v>7.9300000000000068</v>
      </c>
      <c r="FY21" s="18">
        <f t="shared" si="9"/>
        <v>0</v>
      </c>
      <c r="FZ21" s="16">
        <f>SUM(GA21:GB21)</f>
        <v>269.11599999999999</v>
      </c>
      <c r="GA21" s="16">
        <f>SUM(GA22:GA23)</f>
        <v>269.11599999999999</v>
      </c>
      <c r="GB21" s="16">
        <f>SUM(GB22:GB23)</f>
        <v>0</v>
      </c>
      <c r="GC21" s="16">
        <f>SUM(GD21:GE21)</f>
        <v>268.44100000000003</v>
      </c>
      <c r="GD21" s="17">
        <f t="shared" ref="GD21:GE21" si="230">SUM(GD22:GD23)</f>
        <v>268.44100000000003</v>
      </c>
      <c r="GE21" s="17">
        <f t="shared" si="230"/>
        <v>0</v>
      </c>
      <c r="GF21" s="17">
        <f t="shared" si="220"/>
        <v>277.82600000000002</v>
      </c>
      <c r="GG21" s="17">
        <f t="shared" si="220"/>
        <v>277.82600000000002</v>
      </c>
      <c r="GH21" s="17">
        <f t="shared" si="220"/>
        <v>0</v>
      </c>
      <c r="GI21" s="16">
        <f>SUM(GJ21:GK21)</f>
        <v>-0.67499999999995453</v>
      </c>
      <c r="GJ21" s="18">
        <f t="shared" si="12"/>
        <v>-0.67499999999995453</v>
      </c>
      <c r="GK21" s="18">
        <f t="shared" si="12"/>
        <v>0</v>
      </c>
      <c r="GL21" s="4"/>
      <c r="GM21" s="19">
        <f t="shared" si="13"/>
        <v>269.11600000000004</v>
      </c>
    </row>
    <row r="22" spans="1:195" ht="18.75" x14ac:dyDescent="0.3">
      <c r="A22" s="28" t="s">
        <v>44</v>
      </c>
      <c r="B22" s="38">
        <f>SUM(C22:D22)</f>
        <v>19.502166666666668</v>
      </c>
      <c r="C22" s="38">
        <f t="shared" si="104"/>
        <v>19.502166666666668</v>
      </c>
      <c r="D22" s="38">
        <f t="shared" si="104"/>
        <v>0</v>
      </c>
      <c r="E22" s="21">
        <f t="shared" ref="E22:E23" si="231">SUM(F22:G22)</f>
        <v>25.87</v>
      </c>
      <c r="F22" s="22">
        <f>SUM('[20]ПОЛНАЯ СЕБЕСТОИМОСТЬ ВОДА 2022'!F22)</f>
        <v>25.87</v>
      </c>
      <c r="G22" s="22">
        <f>SUM('[20]ПОЛНАЯ СЕБЕСТОИМОСТЬ ВОДА 2022'!G22)</f>
        <v>0</v>
      </c>
      <c r="H22" s="45">
        <f>SUM(I22:J22)</f>
        <v>23.672999999999998</v>
      </c>
      <c r="I22" s="46">
        <v>23.672999999999998</v>
      </c>
      <c r="J22" s="46"/>
      <c r="K22" s="38">
        <f>SUM(L22:M22)</f>
        <v>19.502166666666668</v>
      </c>
      <c r="L22" s="38">
        <f>SUM(GA22/12)</f>
        <v>19.502166666666668</v>
      </c>
      <c r="M22" s="38">
        <f>SUM(GB22/12)</f>
        <v>0</v>
      </c>
      <c r="N22" s="21">
        <f t="shared" ref="N22:N23" si="232">SUM(O22:P22)</f>
        <v>22.689</v>
      </c>
      <c r="O22" s="22">
        <f>SUM('[20]ПОЛНАЯ СЕБЕСТОИМОСТЬ ВОДА 2022'!I22)</f>
        <v>22.689</v>
      </c>
      <c r="P22" s="22">
        <f>SUM('[20]ПОЛНАЯ СЕБЕСТОИМОСТЬ ВОДА 2022'!J22)</f>
        <v>0</v>
      </c>
      <c r="Q22" s="45">
        <f>SUM(R22:S22)</f>
        <v>25.335999999999999</v>
      </c>
      <c r="R22" s="44">
        <v>25.335999999999999</v>
      </c>
      <c r="S22" s="46"/>
      <c r="T22" s="38">
        <f>SUM(U22:V22)</f>
        <v>19.502166666666668</v>
      </c>
      <c r="U22" s="38">
        <f>SUM(GA22/12)</f>
        <v>19.502166666666668</v>
      </c>
      <c r="V22" s="38">
        <f>SUM(GB22/12)</f>
        <v>0</v>
      </c>
      <c r="W22" s="21">
        <f t="shared" ref="W22:W23" si="233">SUM(X22:Y22)</f>
        <v>26.084</v>
      </c>
      <c r="X22" s="22">
        <f>SUM('[20]ПОЛНАЯ СЕБЕСТОИМОСТЬ ВОДА 2022'!L22)</f>
        <v>26.084</v>
      </c>
      <c r="Y22" s="22">
        <f>SUM('[20]ПОЛНАЯ СЕБЕСТОИМОСТЬ ВОДА 2022'!M22)</f>
        <v>0</v>
      </c>
      <c r="Z22" s="45">
        <f>SUM(AA22:AB22)</f>
        <v>29.074999999999999</v>
      </c>
      <c r="AA22" s="44">
        <v>29.074999999999999</v>
      </c>
      <c r="AB22" s="46"/>
      <c r="AC22" s="40">
        <f>SUM(AD22:AE22)</f>
        <v>58.506500000000003</v>
      </c>
      <c r="AD22" s="25">
        <f t="shared" ref="AD22:AE23" si="234">SUM(C22+L22+U22)</f>
        <v>58.506500000000003</v>
      </c>
      <c r="AE22" s="25">
        <f t="shared" si="234"/>
        <v>0</v>
      </c>
      <c r="AF22" s="40">
        <f>SUM(AG22:AH22)</f>
        <v>74.643000000000001</v>
      </c>
      <c r="AG22" s="25">
        <f t="shared" ref="AG22:AK23" si="235">SUM(F22+O22+X22)</f>
        <v>74.643000000000001</v>
      </c>
      <c r="AH22" s="25">
        <f t="shared" si="235"/>
        <v>0</v>
      </c>
      <c r="AI22" s="41">
        <f t="shared" si="235"/>
        <v>78.084000000000003</v>
      </c>
      <c r="AJ22" s="41">
        <f t="shared" si="235"/>
        <v>78.084000000000003</v>
      </c>
      <c r="AK22" s="41">
        <f t="shared" si="235"/>
        <v>0</v>
      </c>
      <c r="AL22" s="40">
        <f>SUM(AM22:AN22)</f>
        <v>16.136499999999998</v>
      </c>
      <c r="AM22" s="25">
        <f t="shared" ref="AM22:AN23" si="236">SUM(AG22-AD22)</f>
        <v>16.136499999999998</v>
      </c>
      <c r="AN22" s="25">
        <f t="shared" si="236"/>
        <v>0</v>
      </c>
      <c r="AO22" s="38">
        <f>SUM(AP22:AQ22)</f>
        <v>19.502166666666668</v>
      </c>
      <c r="AP22" s="38">
        <f>SUM(GA22/12)</f>
        <v>19.502166666666668</v>
      </c>
      <c r="AQ22" s="38">
        <f>SUM(GB22/12)</f>
        <v>0</v>
      </c>
      <c r="AR22" s="21">
        <f t="shared" ref="AR22:AR23" si="237">SUM(AS22:AT22)</f>
        <v>22.780999999999999</v>
      </c>
      <c r="AS22" s="22">
        <f>SUM('[20]ПОЛНАЯ СЕБЕСТОИМОСТЬ ВОДА 2022'!U22)</f>
        <v>22.780999999999999</v>
      </c>
      <c r="AT22" s="22">
        <f>SUM('[20]ПОЛНАЯ СЕБЕСТОИМОСТЬ ВОДА 2022'!V22)</f>
        <v>0</v>
      </c>
      <c r="AU22" s="45">
        <f>SUM(AV22:AW22)</f>
        <v>24.038</v>
      </c>
      <c r="AV22" s="46">
        <v>24.038</v>
      </c>
      <c r="AW22" s="46"/>
      <c r="AX22" s="38">
        <f>SUM(AY22:AZ22)</f>
        <v>19.502166666666668</v>
      </c>
      <c r="AY22" s="38">
        <f>SUM(GA22/12)</f>
        <v>19.502166666666668</v>
      </c>
      <c r="AZ22" s="38">
        <f>SUM(GB22/12)</f>
        <v>0</v>
      </c>
      <c r="BA22" s="21">
        <f t="shared" ref="BA22:BA23" si="238">SUM(BB22:BC22)</f>
        <v>22.77</v>
      </c>
      <c r="BB22" s="22">
        <f>SUM('[20]ПОЛНАЯ СЕБЕСТОИМОСТЬ ВОДА 2022'!X22)</f>
        <v>22.77</v>
      </c>
      <c r="BC22" s="22">
        <f>SUM('[20]ПОЛНАЯ СЕБЕСТОИМОСТЬ ВОДА 2022'!Y22)</f>
        <v>0</v>
      </c>
      <c r="BD22" s="45">
        <f>SUM(BE22:BF22)</f>
        <v>21.379000000000001</v>
      </c>
      <c r="BE22" s="46">
        <v>21.379000000000001</v>
      </c>
      <c r="BF22" s="46"/>
      <c r="BG22" s="38">
        <f>SUM(BH22:BI22)</f>
        <v>19.502166666666668</v>
      </c>
      <c r="BH22" s="38">
        <f>SUM(GA22/12)</f>
        <v>19.502166666666668</v>
      </c>
      <c r="BI22" s="38">
        <f>SUM(GB22/12)</f>
        <v>0</v>
      </c>
      <c r="BJ22" s="21">
        <f t="shared" ref="BJ22:BJ23" si="239">SUM(BK22:BL22)</f>
        <v>18.193000000000001</v>
      </c>
      <c r="BK22" s="22">
        <f>SUM('[20]ПОЛНАЯ СЕБЕСТОИМОСТЬ ВОДА 2022'!AA22)</f>
        <v>18.193000000000001</v>
      </c>
      <c r="BL22" s="22">
        <f>SUM('[20]ПОЛНАЯ СЕБЕСТОИМОСТЬ ВОДА 2022'!AB22)</f>
        <v>0</v>
      </c>
      <c r="BM22" s="45">
        <f>SUM(BN22:BO22)</f>
        <v>20.396999999999998</v>
      </c>
      <c r="BN22" s="46">
        <v>20.396999999999998</v>
      </c>
      <c r="BO22" s="46"/>
      <c r="BP22" s="40">
        <f>SUM(BQ22:BR22)</f>
        <v>58.506500000000003</v>
      </c>
      <c r="BQ22" s="25">
        <f t="shared" ref="BQ22:BR23" si="240">SUM(AP22+AY22+BH22)</f>
        <v>58.506500000000003</v>
      </c>
      <c r="BR22" s="25">
        <f t="shared" si="240"/>
        <v>0</v>
      </c>
      <c r="BS22" s="40">
        <f>SUM(BT22:BU22)</f>
        <v>63.744</v>
      </c>
      <c r="BT22" s="25">
        <f t="shared" ref="BT22:BX23" si="241">SUM(AS22+BB22+BK22)</f>
        <v>63.744</v>
      </c>
      <c r="BU22" s="25">
        <f t="shared" si="241"/>
        <v>0</v>
      </c>
      <c r="BV22" s="41">
        <f t="shared" si="241"/>
        <v>65.813999999999993</v>
      </c>
      <c r="BW22" s="25">
        <f t="shared" si="241"/>
        <v>65.813999999999993</v>
      </c>
      <c r="BX22" s="25">
        <f t="shared" si="241"/>
        <v>0</v>
      </c>
      <c r="BY22" s="40">
        <f>SUM(BZ22:CA22)</f>
        <v>5.2374999999999972</v>
      </c>
      <c r="BZ22" s="25">
        <f t="shared" ref="BZ22:CA23" si="242">SUM(BT22-BQ22)</f>
        <v>5.2374999999999972</v>
      </c>
      <c r="CA22" s="25">
        <f t="shared" si="242"/>
        <v>0</v>
      </c>
      <c r="CB22" s="40">
        <f>SUM(CC22:CD22)</f>
        <v>117.01300000000001</v>
      </c>
      <c r="CC22" s="25">
        <f t="shared" ref="CC22:CD23" si="243">SUM(AD22+BQ22)</f>
        <v>117.01300000000001</v>
      </c>
      <c r="CD22" s="25">
        <f t="shared" si="243"/>
        <v>0</v>
      </c>
      <c r="CE22" s="40">
        <f>SUM(CF22:CG22)</f>
        <v>138.387</v>
      </c>
      <c r="CF22" s="25">
        <f t="shared" ref="CF22:CG23" si="244">SUM(AG22+BT22)</f>
        <v>138.387</v>
      </c>
      <c r="CG22" s="25">
        <f t="shared" si="244"/>
        <v>0</v>
      </c>
      <c r="CH22" s="41">
        <f>SUM(AI22+BV22)</f>
        <v>143.898</v>
      </c>
      <c r="CI22" s="41">
        <f t="shared" ref="CI22:CJ23" si="245">SUM(AJ22+BW22)</f>
        <v>143.898</v>
      </c>
      <c r="CJ22" s="41">
        <f t="shared" si="245"/>
        <v>0</v>
      </c>
      <c r="CK22" s="40">
        <f>SUM(CL22:CM22)</f>
        <v>21.373999999999995</v>
      </c>
      <c r="CL22" s="42">
        <f t="shared" si="3"/>
        <v>21.373999999999995</v>
      </c>
      <c r="CM22" s="42">
        <f t="shared" si="3"/>
        <v>0</v>
      </c>
      <c r="CN22" s="38">
        <f>SUM(CO22:CP22)</f>
        <v>19.502166666666668</v>
      </c>
      <c r="CO22" s="21">
        <f t="shared" ref="CO22:CO23" si="246">SUM(GA22/12)</f>
        <v>19.502166666666668</v>
      </c>
      <c r="CP22" s="21">
        <f t="shared" ref="CP22:CP23" si="247">SUM(GB22/12)</f>
        <v>0</v>
      </c>
      <c r="CQ22" s="21">
        <f t="shared" ref="CQ22:CQ23" si="248">SUM(CR22:CS22)</f>
        <v>14.574999999999999</v>
      </c>
      <c r="CR22" s="22">
        <f>SUM('[20]ПОЛНАЯ СЕБЕСТОИМОСТЬ ВОДА 2022'!AS22)</f>
        <v>14.574999999999999</v>
      </c>
      <c r="CS22" s="22">
        <f>SUM('[20]ПОЛНАЯ СЕБЕСТОИМОСТЬ ВОДА 2022'!AT22)</f>
        <v>0</v>
      </c>
      <c r="CT22" s="45">
        <f>SUM(CU22:CV22)</f>
        <v>16.035</v>
      </c>
      <c r="CU22" s="46">
        <v>16.035</v>
      </c>
      <c r="CV22" s="46"/>
      <c r="CW22" s="38">
        <f>SUM(CX22:CY22)</f>
        <v>19.502166666666668</v>
      </c>
      <c r="CX22" s="21">
        <f t="shared" ref="CX22:CX23" si="249">SUM(GA22/12)</f>
        <v>19.502166666666668</v>
      </c>
      <c r="CY22" s="21">
        <f t="shared" ref="CY22:CY23" si="250">SUM(GB22/12)</f>
        <v>0</v>
      </c>
      <c r="CZ22" s="21">
        <f t="shared" ref="CZ22:CZ23" si="251">SUM(DA22:DB22)</f>
        <v>18.492000000000001</v>
      </c>
      <c r="DA22" s="22">
        <f>SUM('[20]ПОЛНАЯ СЕБЕСТОИМОСТЬ ВОДА 2022'!AV22)</f>
        <v>18.492000000000001</v>
      </c>
      <c r="DB22" s="22">
        <f>SUM('[20]ПОЛНАЯ СЕБЕСТОИМОСТЬ ВОДА 2022'!AW22)</f>
        <v>0</v>
      </c>
      <c r="DC22" s="45">
        <f>SUM(DD22:DE22)</f>
        <v>19.291</v>
      </c>
      <c r="DD22" s="46">
        <v>19.291</v>
      </c>
      <c r="DE22" s="46"/>
      <c r="DF22" s="38">
        <f>SUM(DG22:DH22)</f>
        <v>19.502166666666668</v>
      </c>
      <c r="DG22" s="21">
        <f t="shared" si="155"/>
        <v>19.502166666666668</v>
      </c>
      <c r="DH22" s="21">
        <f t="shared" ref="DH22:DH23" si="252">SUM(GS22/12)</f>
        <v>0</v>
      </c>
      <c r="DI22" s="21">
        <f t="shared" ref="DI22:DI23" si="253">SUM(DJ22:DK22)</f>
        <v>21.777999999999999</v>
      </c>
      <c r="DJ22" s="22">
        <f>SUM('[20]ПОЛНАЯ СЕБЕСТОИМОСТЬ ВОДА 2022'!AY22)</f>
        <v>21.777999999999999</v>
      </c>
      <c r="DK22" s="22">
        <f>SUM('[20]ПОЛНАЯ СЕБЕСТОИМОСТЬ ВОДА 2022'!AZ22)</f>
        <v>0</v>
      </c>
      <c r="DL22" s="45">
        <f>SUM(DM22:DN22)</f>
        <v>25.297999999999998</v>
      </c>
      <c r="DM22" s="46">
        <v>25.297999999999998</v>
      </c>
      <c r="DN22" s="46"/>
      <c r="DO22" s="40">
        <f>SUM(DP22:DQ22)</f>
        <v>58.506500000000003</v>
      </c>
      <c r="DP22" s="25">
        <f t="shared" ref="DP22:DQ23" si="254">SUM(CO22+CX22+DG22)</f>
        <v>58.506500000000003</v>
      </c>
      <c r="DQ22" s="25">
        <f t="shared" si="254"/>
        <v>0</v>
      </c>
      <c r="DR22" s="40">
        <f>SUM(DS22:DT22)</f>
        <v>54.844999999999999</v>
      </c>
      <c r="DS22" s="25">
        <f t="shared" ref="DS22:DW23" si="255">SUM(CR22+DA22+DJ22)</f>
        <v>54.844999999999999</v>
      </c>
      <c r="DT22" s="25">
        <f t="shared" si="255"/>
        <v>0</v>
      </c>
      <c r="DU22" s="41">
        <f t="shared" si="255"/>
        <v>60.623999999999995</v>
      </c>
      <c r="DV22" s="25">
        <f t="shared" si="255"/>
        <v>60.623999999999995</v>
      </c>
      <c r="DW22" s="25">
        <f t="shared" si="255"/>
        <v>0</v>
      </c>
      <c r="DX22" s="40">
        <f>SUM(DY22:DZ22)</f>
        <v>-3.6615000000000038</v>
      </c>
      <c r="DY22" s="42">
        <f t="shared" si="5"/>
        <v>-3.6615000000000038</v>
      </c>
      <c r="DZ22" s="42">
        <f t="shared" si="5"/>
        <v>0</v>
      </c>
      <c r="EA22" s="40">
        <f>SUM(EB22:EC22)</f>
        <v>175.51949999999999</v>
      </c>
      <c r="EB22" s="25">
        <f t="shared" ref="EB22:EC23" si="256">SUM(CC22+DP22)</f>
        <v>175.51949999999999</v>
      </c>
      <c r="EC22" s="25">
        <f t="shared" si="256"/>
        <v>0</v>
      </c>
      <c r="ED22" s="40">
        <f>SUM(EE22:EF22)</f>
        <v>193.232</v>
      </c>
      <c r="EE22" s="25">
        <f t="shared" ref="EE22:EI23" si="257">SUM(CF22+DS22)</f>
        <v>193.232</v>
      </c>
      <c r="EF22" s="25">
        <f t="shared" si="257"/>
        <v>0</v>
      </c>
      <c r="EG22" s="25">
        <f t="shared" si="257"/>
        <v>204.52199999999999</v>
      </c>
      <c r="EH22" s="25">
        <f t="shared" si="257"/>
        <v>204.52199999999999</v>
      </c>
      <c r="EI22" s="25">
        <f t="shared" si="257"/>
        <v>0</v>
      </c>
      <c r="EJ22" s="40">
        <f>SUM(EK22:EL22)</f>
        <v>17.712500000000006</v>
      </c>
      <c r="EK22" s="42">
        <f t="shared" si="7"/>
        <v>17.712500000000006</v>
      </c>
      <c r="EL22" s="42">
        <f t="shared" si="7"/>
        <v>0</v>
      </c>
      <c r="EM22" s="38">
        <f>SUM(EN22:EO22)</f>
        <v>19.502166666666668</v>
      </c>
      <c r="EN22" s="21">
        <f t="shared" ref="EN22:EN23" si="258">SUM(GA22/12)</f>
        <v>19.502166666666668</v>
      </c>
      <c r="EO22" s="21">
        <f t="shared" ref="EO22:EO23" si="259">SUM(GB22/12)</f>
        <v>0</v>
      </c>
      <c r="EP22" s="21">
        <f t="shared" ref="EP22:EP23" si="260">SUM(EQ22:ER22)</f>
        <v>21.501000000000001</v>
      </c>
      <c r="EQ22" s="22">
        <f>SUM('[20]ПОЛНАЯ СЕБЕСТОИМОСТЬ ВОДА 2022'!BQ22)</f>
        <v>21.501000000000001</v>
      </c>
      <c r="ER22" s="22">
        <f>SUM('[20]ПОЛНАЯ СЕБЕСТОИМОСТЬ ВОДА 2022'!BR22)</f>
        <v>0</v>
      </c>
      <c r="ES22" s="45">
        <f>SUM(ET22:EU22)</f>
        <v>24.393000000000001</v>
      </c>
      <c r="ET22" s="46">
        <v>24.393000000000001</v>
      </c>
      <c r="EU22" s="46"/>
      <c r="EV22" s="38">
        <f>SUM(EW22:EX22)</f>
        <v>19.502166666666668</v>
      </c>
      <c r="EW22" s="21">
        <f t="shared" ref="EW22:EW23" si="261">SUM(GA22/12)</f>
        <v>19.502166666666668</v>
      </c>
      <c r="EX22" s="21">
        <f t="shared" ref="EX22:EX23" si="262">SUM(GB22/12)</f>
        <v>0</v>
      </c>
      <c r="EY22" s="21">
        <f t="shared" ref="EY22:EY23" si="263">SUM(EZ22:FA22)</f>
        <v>25.986000000000001</v>
      </c>
      <c r="EZ22" s="22">
        <f>SUM('[20]ПОЛНАЯ СЕБЕСТОИМОСТЬ ВОДА 2022'!BT22)</f>
        <v>25.986000000000001</v>
      </c>
      <c r="FA22" s="22">
        <f>SUM('[20]ПОЛНАЯ СЕБЕСТОИМОСТЬ ВОДА 2022'!BU22)</f>
        <v>0</v>
      </c>
      <c r="FB22" s="45">
        <f>SUM(FC22:FD22)</f>
        <v>25.355</v>
      </c>
      <c r="FC22" s="44">
        <v>25.355</v>
      </c>
      <c r="FD22" s="46"/>
      <c r="FE22" s="38">
        <f>SUM(FF22:FG22)</f>
        <v>19.502166666666668</v>
      </c>
      <c r="FF22" s="21">
        <f t="shared" ref="FF22:FF23" si="264">SUM(GA22/12)</f>
        <v>19.502166666666668</v>
      </c>
      <c r="FG22" s="21">
        <f t="shared" ref="FG22:FG23" si="265">SUM(GB22/12)</f>
        <v>0</v>
      </c>
      <c r="FH22" s="21">
        <f t="shared" ref="FH22:FH23" si="266">SUM(FI22:FJ22)</f>
        <v>27.722000000000001</v>
      </c>
      <c r="FI22" s="22">
        <f>SUM('[20]ПОЛНАЯ СЕБЕСТОИМОСТЬ ВОДА 2022'!BW22)</f>
        <v>27.722000000000001</v>
      </c>
      <c r="FJ22" s="22">
        <f>SUM('[20]ПОЛНАЯ СЕБЕСТОИМОСТЬ ВОДА 2022'!BX22)</f>
        <v>0</v>
      </c>
      <c r="FK22" s="45">
        <f>SUM(FL22:FM22)</f>
        <v>23.556000000000001</v>
      </c>
      <c r="FL22" s="44">
        <v>23.556000000000001</v>
      </c>
      <c r="FM22" s="46"/>
      <c r="FN22" s="40">
        <f>SUM(FO22:FP22)</f>
        <v>58.506500000000003</v>
      </c>
      <c r="FO22" s="25">
        <f t="shared" ref="FO22:FP23" si="267">SUM(EN22+EW22+FF22)</f>
        <v>58.506500000000003</v>
      </c>
      <c r="FP22" s="25">
        <f t="shared" si="267"/>
        <v>0</v>
      </c>
      <c r="FQ22" s="40">
        <f>SUM(FR22:FS22)</f>
        <v>75.209000000000003</v>
      </c>
      <c r="FR22" s="25">
        <f t="shared" ref="FR22:FV23" si="268">SUM(EQ22+EZ22+FI22)</f>
        <v>75.209000000000003</v>
      </c>
      <c r="FS22" s="25">
        <f t="shared" si="268"/>
        <v>0</v>
      </c>
      <c r="FT22" s="41">
        <f t="shared" si="268"/>
        <v>73.304000000000002</v>
      </c>
      <c r="FU22" s="41">
        <f t="shared" si="268"/>
        <v>73.304000000000002</v>
      </c>
      <c r="FV22" s="41">
        <f t="shared" si="268"/>
        <v>0</v>
      </c>
      <c r="FW22" s="40">
        <f>SUM(FX22:FY22)</f>
        <v>16.702500000000001</v>
      </c>
      <c r="FX22" s="42">
        <f t="shared" si="9"/>
        <v>16.702500000000001</v>
      </c>
      <c r="FY22" s="42">
        <f t="shared" si="9"/>
        <v>0</v>
      </c>
      <c r="FZ22" s="40">
        <f>SUM(GA22:GB22)</f>
        <v>234.02600000000001</v>
      </c>
      <c r="GA22" s="40">
        <f>SUM('[20]объемы 2022'!BY58)</f>
        <v>234.02600000000001</v>
      </c>
      <c r="GB22" s="40">
        <f>SUM('[20]объемы 2022'!BO58)</f>
        <v>0</v>
      </c>
      <c r="GC22" s="40">
        <f>SUM(GD22:GE22)</f>
        <v>268.44100000000003</v>
      </c>
      <c r="GD22" s="41">
        <f t="shared" ref="GD22:GE23" si="269">SUM(EE22+FR22)</f>
        <v>268.44100000000003</v>
      </c>
      <c r="GE22" s="41">
        <f t="shared" si="269"/>
        <v>0</v>
      </c>
      <c r="GF22" s="41">
        <f>SUM(EG22+FT22)</f>
        <v>277.82600000000002</v>
      </c>
      <c r="GG22" s="41">
        <f t="shared" ref="GG22:GH23" si="270">SUM(EH22+FU22)</f>
        <v>277.82600000000002</v>
      </c>
      <c r="GH22" s="41">
        <f t="shared" si="270"/>
        <v>0</v>
      </c>
      <c r="GI22" s="40">
        <f>SUM(GJ22:GK22)</f>
        <v>34.41500000000002</v>
      </c>
      <c r="GJ22" s="42">
        <f t="shared" si="12"/>
        <v>34.41500000000002</v>
      </c>
      <c r="GK22" s="42">
        <f t="shared" si="12"/>
        <v>0</v>
      </c>
      <c r="GL22" s="4"/>
      <c r="GM22" s="19">
        <f t="shared" si="13"/>
        <v>234.02599999999995</v>
      </c>
    </row>
    <row r="23" spans="1:195" ht="18.75" x14ac:dyDescent="0.3">
      <c r="A23" s="28" t="s">
        <v>45</v>
      </c>
      <c r="B23" s="38">
        <f>SUM(C23:D23)</f>
        <v>2.9241666666666668</v>
      </c>
      <c r="C23" s="38">
        <f t="shared" si="104"/>
        <v>2.9241666666666668</v>
      </c>
      <c r="D23" s="38">
        <f t="shared" si="104"/>
        <v>0</v>
      </c>
      <c r="E23" s="21">
        <f t="shared" si="231"/>
        <v>0</v>
      </c>
      <c r="F23" s="22">
        <f>SUM('[20]ПОЛНАЯ СЕБЕСТОИМОСТЬ ВОДА 2022'!F23)</f>
        <v>0</v>
      </c>
      <c r="G23" s="22">
        <f>SUM('[20]ПОЛНАЯ СЕБЕСТОИМОСТЬ ВОДА 2022'!G23)</f>
        <v>0</v>
      </c>
      <c r="H23" s="45">
        <f>SUM(I23:J23)</f>
        <v>0</v>
      </c>
      <c r="I23" s="46">
        <v>0</v>
      </c>
      <c r="J23" s="46"/>
      <c r="K23" s="38">
        <f>SUM(L23:M23)</f>
        <v>2.9241666666666668</v>
      </c>
      <c r="L23" s="38">
        <f>SUM(GA23/12)</f>
        <v>2.9241666666666668</v>
      </c>
      <c r="M23" s="38">
        <f>SUM(GB23/12)</f>
        <v>0</v>
      </c>
      <c r="N23" s="21">
        <f t="shared" si="232"/>
        <v>0</v>
      </c>
      <c r="O23" s="22">
        <f>SUM('[20]ПОЛНАЯ СЕБЕСТОИМОСТЬ ВОДА 2022'!I23)</f>
        <v>0</v>
      </c>
      <c r="P23" s="22">
        <f>SUM('[20]ПОЛНАЯ СЕБЕСТОИМОСТЬ ВОДА 2022'!J23)</f>
        <v>0</v>
      </c>
      <c r="Q23" s="45">
        <f>SUM(R23:S23)</f>
        <v>0</v>
      </c>
      <c r="R23" s="46">
        <v>0</v>
      </c>
      <c r="S23" s="46"/>
      <c r="T23" s="38">
        <f>SUM(U23:V23)</f>
        <v>2.9241666666666668</v>
      </c>
      <c r="U23" s="38">
        <f>SUM(GA23/12)</f>
        <v>2.9241666666666668</v>
      </c>
      <c r="V23" s="38">
        <f>SUM(GB23/12)</f>
        <v>0</v>
      </c>
      <c r="W23" s="21">
        <f t="shared" si="233"/>
        <v>0</v>
      </c>
      <c r="X23" s="22">
        <f>SUM('[20]ПОЛНАЯ СЕБЕСТОИМОСТЬ ВОДА 2022'!L23)</f>
        <v>0</v>
      </c>
      <c r="Y23" s="22">
        <f>SUM('[20]ПОЛНАЯ СЕБЕСТОИМОСТЬ ВОДА 2022'!M23)</f>
        <v>0</v>
      </c>
      <c r="Z23" s="45">
        <f>SUM(AA23:AB23)</f>
        <v>0</v>
      </c>
      <c r="AA23" s="46">
        <v>0</v>
      </c>
      <c r="AB23" s="46"/>
      <c r="AC23" s="40">
        <f>SUM(AD23:AE23)</f>
        <v>8.7725000000000009</v>
      </c>
      <c r="AD23" s="25">
        <f t="shared" si="234"/>
        <v>8.7725000000000009</v>
      </c>
      <c r="AE23" s="25">
        <f t="shared" si="234"/>
        <v>0</v>
      </c>
      <c r="AF23" s="40">
        <f>SUM(AG23:AH23)</f>
        <v>0</v>
      </c>
      <c r="AG23" s="25">
        <f t="shared" si="235"/>
        <v>0</v>
      </c>
      <c r="AH23" s="25">
        <f t="shared" si="235"/>
        <v>0</v>
      </c>
      <c r="AI23" s="41">
        <f t="shared" si="235"/>
        <v>0</v>
      </c>
      <c r="AJ23" s="41">
        <f t="shared" si="235"/>
        <v>0</v>
      </c>
      <c r="AK23" s="41">
        <f t="shared" si="235"/>
        <v>0</v>
      </c>
      <c r="AL23" s="40">
        <f>SUM(AM23:AN23)</f>
        <v>-8.7725000000000009</v>
      </c>
      <c r="AM23" s="25">
        <f t="shared" si="236"/>
        <v>-8.7725000000000009</v>
      </c>
      <c r="AN23" s="25">
        <f t="shared" si="236"/>
        <v>0</v>
      </c>
      <c r="AO23" s="38">
        <f>SUM(AP23:AQ23)</f>
        <v>2.9241666666666668</v>
      </c>
      <c r="AP23" s="38">
        <f>SUM(GA23/12)</f>
        <v>2.9241666666666668</v>
      </c>
      <c r="AQ23" s="38">
        <f>SUM(GB23/12)</f>
        <v>0</v>
      </c>
      <c r="AR23" s="21">
        <f t="shared" si="237"/>
        <v>0</v>
      </c>
      <c r="AS23" s="22">
        <f>SUM('[20]ПОЛНАЯ СЕБЕСТОИМОСТЬ ВОДА 2022'!U23)</f>
        <v>0</v>
      </c>
      <c r="AT23" s="22">
        <f>SUM('[20]ПОЛНАЯ СЕБЕСТОИМОСТЬ ВОДА 2022'!V23)</f>
        <v>0</v>
      </c>
      <c r="AU23" s="45">
        <f>SUM(AV23:AW23)</f>
        <v>0</v>
      </c>
      <c r="AV23" s="46">
        <v>0</v>
      </c>
      <c r="AW23" s="46"/>
      <c r="AX23" s="38">
        <f>SUM(AY23:AZ23)</f>
        <v>2.9241666666666668</v>
      </c>
      <c r="AY23" s="38">
        <f>SUM(GA23/12)</f>
        <v>2.9241666666666668</v>
      </c>
      <c r="AZ23" s="38">
        <f>SUM(GB23/12)</f>
        <v>0</v>
      </c>
      <c r="BA23" s="21">
        <f t="shared" si="238"/>
        <v>0</v>
      </c>
      <c r="BB23" s="22">
        <f>SUM('[20]ПОЛНАЯ СЕБЕСТОИМОСТЬ ВОДА 2022'!X23)</f>
        <v>0</v>
      </c>
      <c r="BC23" s="22">
        <f>SUM('[20]ПОЛНАЯ СЕБЕСТОИМОСТЬ ВОДА 2022'!Y23)</f>
        <v>0</v>
      </c>
      <c r="BD23" s="45">
        <f>SUM(BE23:BF23)</f>
        <v>0</v>
      </c>
      <c r="BE23" s="46">
        <v>0</v>
      </c>
      <c r="BF23" s="46"/>
      <c r="BG23" s="38">
        <f>SUM(BH23:BI23)</f>
        <v>2.9241666666666668</v>
      </c>
      <c r="BH23" s="38">
        <f>SUM(GA23/12)</f>
        <v>2.9241666666666668</v>
      </c>
      <c r="BI23" s="38">
        <f>SUM(GB23/12)</f>
        <v>0</v>
      </c>
      <c r="BJ23" s="21">
        <f t="shared" si="239"/>
        <v>0</v>
      </c>
      <c r="BK23" s="22">
        <f>SUM('[20]ПОЛНАЯ СЕБЕСТОИМОСТЬ ВОДА 2022'!AA23)</f>
        <v>0</v>
      </c>
      <c r="BL23" s="22">
        <f>SUM('[20]ПОЛНАЯ СЕБЕСТОИМОСТЬ ВОДА 2022'!AB23)</f>
        <v>0</v>
      </c>
      <c r="BM23" s="45">
        <f>SUM(BN23:BO23)</f>
        <v>0</v>
      </c>
      <c r="BN23" s="46">
        <v>0</v>
      </c>
      <c r="BO23" s="46"/>
      <c r="BP23" s="40">
        <f>SUM(BQ23:BR23)</f>
        <v>8.7725000000000009</v>
      </c>
      <c r="BQ23" s="25">
        <f t="shared" si="240"/>
        <v>8.7725000000000009</v>
      </c>
      <c r="BR23" s="25">
        <f t="shared" si="240"/>
        <v>0</v>
      </c>
      <c r="BS23" s="40">
        <f>SUM(BT23:BU23)</f>
        <v>0</v>
      </c>
      <c r="BT23" s="25">
        <f t="shared" si="241"/>
        <v>0</v>
      </c>
      <c r="BU23" s="25">
        <f t="shared" si="241"/>
        <v>0</v>
      </c>
      <c r="BV23" s="41">
        <f t="shared" si="241"/>
        <v>0</v>
      </c>
      <c r="BW23" s="25">
        <f t="shared" si="241"/>
        <v>0</v>
      </c>
      <c r="BX23" s="25">
        <f t="shared" si="241"/>
        <v>0</v>
      </c>
      <c r="BY23" s="40">
        <f>SUM(BZ23:CA23)</f>
        <v>-8.7725000000000009</v>
      </c>
      <c r="BZ23" s="25">
        <f t="shared" si="242"/>
        <v>-8.7725000000000009</v>
      </c>
      <c r="CA23" s="25">
        <f t="shared" si="242"/>
        <v>0</v>
      </c>
      <c r="CB23" s="40">
        <f>SUM(CC23:CD23)</f>
        <v>17.545000000000002</v>
      </c>
      <c r="CC23" s="25">
        <f t="shared" si="243"/>
        <v>17.545000000000002</v>
      </c>
      <c r="CD23" s="25">
        <f t="shared" si="243"/>
        <v>0</v>
      </c>
      <c r="CE23" s="40">
        <f>SUM(CF23:CG23)</f>
        <v>0</v>
      </c>
      <c r="CF23" s="25">
        <f t="shared" si="244"/>
        <v>0</v>
      </c>
      <c r="CG23" s="25">
        <f t="shared" si="244"/>
        <v>0</v>
      </c>
      <c r="CH23" s="41">
        <f>SUM(AI23+BV23)</f>
        <v>0</v>
      </c>
      <c r="CI23" s="41">
        <f t="shared" si="245"/>
        <v>0</v>
      </c>
      <c r="CJ23" s="41">
        <f t="shared" si="245"/>
        <v>0</v>
      </c>
      <c r="CK23" s="40">
        <f>SUM(CL23:CM23)</f>
        <v>-17.545000000000002</v>
      </c>
      <c r="CL23" s="42">
        <f t="shared" si="3"/>
        <v>-17.545000000000002</v>
      </c>
      <c r="CM23" s="42">
        <f t="shared" si="3"/>
        <v>0</v>
      </c>
      <c r="CN23" s="38">
        <f>SUM(CO23:CP23)</f>
        <v>2.9241666666666668</v>
      </c>
      <c r="CO23" s="21">
        <f t="shared" si="246"/>
        <v>2.9241666666666668</v>
      </c>
      <c r="CP23" s="21">
        <f t="shared" si="247"/>
        <v>0</v>
      </c>
      <c r="CQ23" s="21">
        <f t="shared" si="248"/>
        <v>0</v>
      </c>
      <c r="CR23" s="22">
        <f>SUM('[20]ПОЛНАЯ СЕБЕСТОИМОСТЬ ВОДА 2022'!AS23)</f>
        <v>0</v>
      </c>
      <c r="CS23" s="22">
        <f>SUM('[20]ПОЛНАЯ СЕБЕСТОИМОСТЬ ВОДА 2022'!AT23)</f>
        <v>0</v>
      </c>
      <c r="CT23" s="45">
        <f>SUM(CU23:CV23)</f>
        <v>0</v>
      </c>
      <c r="CU23" s="46">
        <v>0</v>
      </c>
      <c r="CV23" s="46"/>
      <c r="CW23" s="38">
        <f>SUM(CX23:CY23)</f>
        <v>2.9241666666666668</v>
      </c>
      <c r="CX23" s="21">
        <f t="shared" si="249"/>
        <v>2.9241666666666668</v>
      </c>
      <c r="CY23" s="21">
        <f t="shared" si="250"/>
        <v>0</v>
      </c>
      <c r="CZ23" s="21">
        <f t="shared" si="251"/>
        <v>0</v>
      </c>
      <c r="DA23" s="22">
        <f>SUM('[20]ПОЛНАЯ СЕБЕСТОИМОСТЬ ВОДА 2022'!AV23)</f>
        <v>0</v>
      </c>
      <c r="DB23" s="22">
        <f>SUM('[20]ПОЛНАЯ СЕБЕСТОИМОСТЬ ВОДА 2022'!AW23)</f>
        <v>0</v>
      </c>
      <c r="DC23" s="45">
        <f>SUM(DD23:DE23)</f>
        <v>0</v>
      </c>
      <c r="DD23" s="46">
        <v>0</v>
      </c>
      <c r="DE23" s="46"/>
      <c r="DF23" s="38">
        <f>SUM(DG23:DH23)</f>
        <v>2.9241666666666668</v>
      </c>
      <c r="DG23" s="21">
        <f t="shared" si="155"/>
        <v>2.9241666666666668</v>
      </c>
      <c r="DH23" s="21">
        <f t="shared" si="252"/>
        <v>0</v>
      </c>
      <c r="DI23" s="21">
        <f t="shared" si="253"/>
        <v>0</v>
      </c>
      <c r="DJ23" s="22">
        <f>SUM('[20]ПОЛНАЯ СЕБЕСТОИМОСТЬ ВОДА 2022'!AY23)</f>
        <v>0</v>
      </c>
      <c r="DK23" s="22">
        <f>SUM('[20]ПОЛНАЯ СЕБЕСТОИМОСТЬ ВОДА 2022'!AZ23)</f>
        <v>0</v>
      </c>
      <c r="DL23" s="45">
        <f>SUM(DM23:DN23)</f>
        <v>0</v>
      </c>
      <c r="DM23" s="46">
        <v>0</v>
      </c>
      <c r="DN23" s="46"/>
      <c r="DO23" s="40">
        <f>SUM(DP23:DQ23)</f>
        <v>8.7725000000000009</v>
      </c>
      <c r="DP23" s="25">
        <f t="shared" si="254"/>
        <v>8.7725000000000009</v>
      </c>
      <c r="DQ23" s="25">
        <f t="shared" si="254"/>
        <v>0</v>
      </c>
      <c r="DR23" s="40">
        <f>SUM(DS23:DT23)</f>
        <v>0</v>
      </c>
      <c r="DS23" s="25">
        <f t="shared" si="255"/>
        <v>0</v>
      </c>
      <c r="DT23" s="25">
        <f t="shared" si="255"/>
        <v>0</v>
      </c>
      <c r="DU23" s="41">
        <f t="shared" si="255"/>
        <v>0</v>
      </c>
      <c r="DV23" s="25">
        <f t="shared" si="255"/>
        <v>0</v>
      </c>
      <c r="DW23" s="25">
        <f t="shared" si="255"/>
        <v>0</v>
      </c>
      <c r="DX23" s="40">
        <f>SUM(DY23:DZ23)</f>
        <v>-8.7725000000000009</v>
      </c>
      <c r="DY23" s="42">
        <f t="shared" si="5"/>
        <v>-8.7725000000000009</v>
      </c>
      <c r="DZ23" s="42">
        <f t="shared" si="5"/>
        <v>0</v>
      </c>
      <c r="EA23" s="40">
        <f>SUM(EB23:EC23)</f>
        <v>26.317500000000003</v>
      </c>
      <c r="EB23" s="25">
        <f t="shared" si="256"/>
        <v>26.317500000000003</v>
      </c>
      <c r="EC23" s="25">
        <f t="shared" si="256"/>
        <v>0</v>
      </c>
      <c r="ED23" s="40">
        <f>SUM(EE23:EF23)</f>
        <v>0</v>
      </c>
      <c r="EE23" s="25">
        <f t="shared" si="257"/>
        <v>0</v>
      </c>
      <c r="EF23" s="25">
        <f t="shared" si="257"/>
        <v>0</v>
      </c>
      <c r="EG23" s="25">
        <f t="shared" si="257"/>
        <v>0</v>
      </c>
      <c r="EH23" s="25">
        <f t="shared" si="257"/>
        <v>0</v>
      </c>
      <c r="EI23" s="25">
        <f t="shared" si="257"/>
        <v>0</v>
      </c>
      <c r="EJ23" s="40">
        <f>SUM(EK23:EL23)</f>
        <v>-26.317500000000003</v>
      </c>
      <c r="EK23" s="42">
        <f t="shared" si="7"/>
        <v>-26.317500000000003</v>
      </c>
      <c r="EL23" s="42">
        <f t="shared" si="7"/>
        <v>0</v>
      </c>
      <c r="EM23" s="38">
        <f>SUM(EN23:EO23)</f>
        <v>2.9241666666666668</v>
      </c>
      <c r="EN23" s="21">
        <f t="shared" si="258"/>
        <v>2.9241666666666668</v>
      </c>
      <c r="EO23" s="21">
        <f t="shared" si="259"/>
        <v>0</v>
      </c>
      <c r="EP23" s="21">
        <f t="shared" si="260"/>
        <v>0</v>
      </c>
      <c r="EQ23" s="22">
        <f>SUM('[20]ПОЛНАЯ СЕБЕСТОИМОСТЬ ВОДА 2022'!BQ23)</f>
        <v>0</v>
      </c>
      <c r="ER23" s="22">
        <f>SUM('[20]ПОЛНАЯ СЕБЕСТОИМОСТЬ ВОДА 2022'!BR23)</f>
        <v>0</v>
      </c>
      <c r="ES23" s="45">
        <f>SUM(ET23:EU23)</f>
        <v>0</v>
      </c>
      <c r="ET23" s="46"/>
      <c r="EU23" s="46"/>
      <c r="EV23" s="38">
        <f>SUM(EW23:EX23)</f>
        <v>2.9241666666666668</v>
      </c>
      <c r="EW23" s="21">
        <f t="shared" si="261"/>
        <v>2.9241666666666668</v>
      </c>
      <c r="EX23" s="21">
        <f t="shared" si="262"/>
        <v>0</v>
      </c>
      <c r="EY23" s="21">
        <f t="shared" si="263"/>
        <v>0</v>
      </c>
      <c r="EZ23" s="22">
        <f>SUM('[20]ПОЛНАЯ СЕБЕСТОИМОСТЬ ВОДА 2022'!BT23)</f>
        <v>0</v>
      </c>
      <c r="FA23" s="22">
        <f>SUM('[20]ПОЛНАЯ СЕБЕСТОИМОСТЬ ВОДА 2022'!BU23)</f>
        <v>0</v>
      </c>
      <c r="FB23" s="45">
        <f>SUM(FC23:FD23)</f>
        <v>0</v>
      </c>
      <c r="FC23" s="44">
        <v>0</v>
      </c>
      <c r="FD23" s="46"/>
      <c r="FE23" s="38">
        <f>SUM(FF23:FG23)</f>
        <v>2.9241666666666668</v>
      </c>
      <c r="FF23" s="21">
        <f t="shared" si="264"/>
        <v>2.9241666666666668</v>
      </c>
      <c r="FG23" s="21">
        <f t="shared" si="265"/>
        <v>0</v>
      </c>
      <c r="FH23" s="21">
        <f t="shared" si="266"/>
        <v>0</v>
      </c>
      <c r="FI23" s="22">
        <f>SUM('[20]ПОЛНАЯ СЕБЕСТОИМОСТЬ ВОДА 2022'!BW23)</f>
        <v>0</v>
      </c>
      <c r="FJ23" s="22">
        <f>SUM('[20]ПОЛНАЯ СЕБЕСТОИМОСТЬ ВОДА 2022'!BX23)</f>
        <v>0</v>
      </c>
      <c r="FK23" s="45">
        <f>SUM(FL23:FM23)</f>
        <v>0</v>
      </c>
      <c r="FL23" s="44">
        <v>0</v>
      </c>
      <c r="FM23" s="46"/>
      <c r="FN23" s="40">
        <f>SUM(FO23:FP23)</f>
        <v>8.7725000000000009</v>
      </c>
      <c r="FO23" s="25">
        <f t="shared" si="267"/>
        <v>8.7725000000000009</v>
      </c>
      <c r="FP23" s="25">
        <f t="shared" si="267"/>
        <v>0</v>
      </c>
      <c r="FQ23" s="40">
        <f>SUM(FR23:FS23)</f>
        <v>0</v>
      </c>
      <c r="FR23" s="25">
        <f t="shared" si="268"/>
        <v>0</v>
      </c>
      <c r="FS23" s="25">
        <f t="shared" si="268"/>
        <v>0</v>
      </c>
      <c r="FT23" s="41">
        <f t="shared" si="268"/>
        <v>0</v>
      </c>
      <c r="FU23" s="41">
        <f t="shared" si="268"/>
        <v>0</v>
      </c>
      <c r="FV23" s="41">
        <f t="shared" si="268"/>
        <v>0</v>
      </c>
      <c r="FW23" s="40">
        <f>SUM(FX23:FY23)</f>
        <v>-8.7725000000000009</v>
      </c>
      <c r="FX23" s="42">
        <f t="shared" si="9"/>
        <v>-8.7725000000000009</v>
      </c>
      <c r="FY23" s="42">
        <f t="shared" si="9"/>
        <v>0</v>
      </c>
      <c r="FZ23" s="40">
        <f>SUM(GA23:GB23)</f>
        <v>35.090000000000003</v>
      </c>
      <c r="GA23" s="40">
        <f>SUM('[20]объемы 2022'!BY59)</f>
        <v>35.090000000000003</v>
      </c>
      <c r="GB23" s="40">
        <f>SUM('[20]объемы 2022'!BO59)</f>
        <v>0</v>
      </c>
      <c r="GC23" s="40">
        <f>SUM(GD23:GE23)</f>
        <v>0</v>
      </c>
      <c r="GD23" s="41">
        <f t="shared" si="269"/>
        <v>0</v>
      </c>
      <c r="GE23" s="41">
        <f t="shared" si="269"/>
        <v>0</v>
      </c>
      <c r="GF23" s="47">
        <f>SUM(EG23+FT23)</f>
        <v>0</v>
      </c>
      <c r="GG23" s="47">
        <f t="shared" si="270"/>
        <v>0</v>
      </c>
      <c r="GH23" s="47">
        <f t="shared" si="270"/>
        <v>0</v>
      </c>
      <c r="GI23" s="40">
        <f>SUM(GJ23:GK23)</f>
        <v>-35.090000000000003</v>
      </c>
      <c r="GJ23" s="42">
        <f t="shared" si="12"/>
        <v>-35.090000000000003</v>
      </c>
      <c r="GK23" s="42">
        <f t="shared" si="12"/>
        <v>0</v>
      </c>
      <c r="GL23" s="4"/>
      <c r="GM23" s="19">
        <f t="shared" si="13"/>
        <v>35.090000000000003</v>
      </c>
    </row>
    <row r="24" spans="1:195" ht="18.75" x14ac:dyDescent="0.3">
      <c r="A24" s="6" t="s">
        <v>46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8"/>
      <c r="GL24" s="4"/>
    </row>
    <row r="25" spans="1:195" ht="20.25" customHeight="1" x14ac:dyDescent="0.2">
      <c r="A25" s="199" t="s">
        <v>3</v>
      </c>
      <c r="B25" s="196" t="s">
        <v>4</v>
      </c>
      <c r="C25" s="197"/>
      <c r="D25" s="197"/>
      <c r="E25" s="198"/>
      <c r="F25" s="198"/>
      <c r="G25" s="198"/>
      <c r="H25" s="198"/>
      <c r="I25" s="194"/>
      <c r="J25" s="195"/>
      <c r="K25" s="196" t="s">
        <v>5</v>
      </c>
      <c r="L25" s="197"/>
      <c r="M25" s="197"/>
      <c r="N25" s="198"/>
      <c r="O25" s="198"/>
      <c r="P25" s="198"/>
      <c r="Q25" s="198"/>
      <c r="R25" s="194"/>
      <c r="S25" s="195"/>
      <c r="T25" s="196" t="s">
        <v>6</v>
      </c>
      <c r="U25" s="197"/>
      <c r="V25" s="197"/>
      <c r="W25" s="198"/>
      <c r="X25" s="198"/>
      <c r="Y25" s="198"/>
      <c r="Z25" s="198"/>
      <c r="AA25" s="200"/>
      <c r="AB25" s="201"/>
      <c r="AC25" s="191" t="s">
        <v>7</v>
      </c>
      <c r="AD25" s="192"/>
      <c r="AE25" s="192"/>
      <c r="AF25" s="193"/>
      <c r="AG25" s="193"/>
      <c r="AH25" s="193"/>
      <c r="AI25" s="193"/>
      <c r="AJ25" s="193"/>
      <c r="AK25" s="193"/>
      <c r="AL25" s="193"/>
      <c r="AM25" s="193"/>
      <c r="AN25" s="193"/>
      <c r="AO25" s="196" t="s">
        <v>8</v>
      </c>
      <c r="AP25" s="197"/>
      <c r="AQ25" s="197"/>
      <c r="AR25" s="198"/>
      <c r="AS25" s="198"/>
      <c r="AT25" s="198"/>
      <c r="AU25" s="198"/>
      <c r="AV25" s="200"/>
      <c r="AW25" s="201"/>
      <c r="AX25" s="196" t="s">
        <v>9</v>
      </c>
      <c r="AY25" s="197"/>
      <c r="AZ25" s="197"/>
      <c r="BA25" s="198"/>
      <c r="BB25" s="198"/>
      <c r="BC25" s="198"/>
      <c r="BD25" s="198"/>
      <c r="BE25" s="194"/>
      <c r="BF25" s="195"/>
      <c r="BG25" s="196" t="s">
        <v>10</v>
      </c>
      <c r="BH25" s="197"/>
      <c r="BI25" s="197"/>
      <c r="BJ25" s="198"/>
      <c r="BK25" s="198"/>
      <c r="BL25" s="198"/>
      <c r="BM25" s="198"/>
      <c r="BN25" s="194"/>
      <c r="BO25" s="195"/>
      <c r="BP25" s="191" t="s">
        <v>11</v>
      </c>
      <c r="BQ25" s="192"/>
      <c r="BR25" s="192"/>
      <c r="BS25" s="193"/>
      <c r="BT25" s="193"/>
      <c r="BU25" s="193"/>
      <c r="BV25" s="193"/>
      <c r="BW25" s="193"/>
      <c r="BX25" s="193"/>
      <c r="BY25" s="194"/>
      <c r="BZ25" s="194"/>
      <c r="CA25" s="194"/>
      <c r="CB25" s="191" t="s">
        <v>12</v>
      </c>
      <c r="CC25" s="192"/>
      <c r="CD25" s="192"/>
      <c r="CE25" s="193"/>
      <c r="CF25" s="193"/>
      <c r="CG25" s="193"/>
      <c r="CH25" s="193"/>
      <c r="CI25" s="193"/>
      <c r="CJ25" s="193"/>
      <c r="CK25" s="194"/>
      <c r="CL25" s="194"/>
      <c r="CM25" s="194"/>
      <c r="CN25" s="196" t="s">
        <v>13</v>
      </c>
      <c r="CO25" s="197"/>
      <c r="CP25" s="197"/>
      <c r="CQ25" s="198"/>
      <c r="CR25" s="198"/>
      <c r="CS25" s="198"/>
      <c r="CT25" s="198"/>
      <c r="CU25" s="194"/>
      <c r="CV25" s="195"/>
      <c r="CW25" s="196" t="s">
        <v>14</v>
      </c>
      <c r="CX25" s="197"/>
      <c r="CY25" s="197"/>
      <c r="CZ25" s="198"/>
      <c r="DA25" s="198"/>
      <c r="DB25" s="198"/>
      <c r="DC25" s="198"/>
      <c r="DD25" s="194"/>
      <c r="DE25" s="195"/>
      <c r="DF25" s="196" t="s">
        <v>15</v>
      </c>
      <c r="DG25" s="197"/>
      <c r="DH25" s="197"/>
      <c r="DI25" s="198"/>
      <c r="DJ25" s="198"/>
      <c r="DK25" s="198"/>
      <c r="DL25" s="198"/>
      <c r="DM25" s="194"/>
      <c r="DN25" s="195"/>
      <c r="DO25" s="191" t="s">
        <v>16</v>
      </c>
      <c r="DP25" s="192"/>
      <c r="DQ25" s="192"/>
      <c r="DR25" s="193"/>
      <c r="DS25" s="193"/>
      <c r="DT25" s="193"/>
      <c r="DU25" s="193"/>
      <c r="DV25" s="193"/>
      <c r="DW25" s="193"/>
      <c r="DX25" s="194"/>
      <c r="DY25" s="194"/>
      <c r="DZ25" s="194"/>
      <c r="EA25" s="191" t="s">
        <v>17</v>
      </c>
      <c r="EB25" s="192"/>
      <c r="EC25" s="192"/>
      <c r="ED25" s="193"/>
      <c r="EE25" s="193"/>
      <c r="EF25" s="193"/>
      <c r="EG25" s="193"/>
      <c r="EH25" s="193"/>
      <c r="EI25" s="193"/>
      <c r="EJ25" s="194"/>
      <c r="EK25" s="194"/>
      <c r="EL25" s="194"/>
      <c r="EM25" s="196" t="s">
        <v>18</v>
      </c>
      <c r="EN25" s="197"/>
      <c r="EO25" s="197"/>
      <c r="EP25" s="198"/>
      <c r="EQ25" s="198"/>
      <c r="ER25" s="198"/>
      <c r="ES25" s="198"/>
      <c r="ET25" s="194"/>
      <c r="EU25" s="195"/>
      <c r="EV25" s="196" t="s">
        <v>19</v>
      </c>
      <c r="EW25" s="197"/>
      <c r="EX25" s="197"/>
      <c r="EY25" s="198"/>
      <c r="EZ25" s="198"/>
      <c r="FA25" s="198"/>
      <c r="FB25" s="198"/>
      <c r="FC25" s="194"/>
      <c r="FD25" s="195"/>
      <c r="FE25" s="196" t="s">
        <v>20</v>
      </c>
      <c r="FF25" s="197"/>
      <c r="FG25" s="197"/>
      <c r="FH25" s="198"/>
      <c r="FI25" s="198"/>
      <c r="FJ25" s="198"/>
      <c r="FK25" s="198"/>
      <c r="FL25" s="194"/>
      <c r="FM25" s="195"/>
      <c r="FN25" s="191" t="s">
        <v>21</v>
      </c>
      <c r="FO25" s="192"/>
      <c r="FP25" s="192"/>
      <c r="FQ25" s="193"/>
      <c r="FR25" s="193"/>
      <c r="FS25" s="193"/>
      <c r="FT25" s="193"/>
      <c r="FU25" s="193"/>
      <c r="FV25" s="193"/>
      <c r="FW25" s="194"/>
      <c r="FX25" s="194"/>
      <c r="FY25" s="194"/>
      <c r="FZ25" s="191" t="s">
        <v>22</v>
      </c>
      <c r="GA25" s="192"/>
      <c r="GB25" s="192"/>
      <c r="GC25" s="193"/>
      <c r="GD25" s="193"/>
      <c r="GE25" s="193"/>
      <c r="GF25" s="193"/>
      <c r="GG25" s="193"/>
      <c r="GH25" s="193"/>
      <c r="GI25" s="194"/>
      <c r="GJ25" s="194"/>
      <c r="GK25" s="195"/>
      <c r="GL25" s="4"/>
    </row>
    <row r="26" spans="1:195" ht="20.25" customHeight="1" x14ac:dyDescent="0.2">
      <c r="A26" s="199"/>
      <c r="B26" s="188" t="s">
        <v>23</v>
      </c>
      <c r="C26" s="189"/>
      <c r="D26" s="190"/>
      <c r="E26" s="188" t="s">
        <v>24</v>
      </c>
      <c r="F26" s="189"/>
      <c r="G26" s="190"/>
      <c r="H26" s="188" t="s">
        <v>25</v>
      </c>
      <c r="I26" s="189"/>
      <c r="J26" s="190"/>
      <c r="K26" s="188" t="s">
        <v>23</v>
      </c>
      <c r="L26" s="189"/>
      <c r="M26" s="190"/>
      <c r="N26" s="188" t="s">
        <v>24</v>
      </c>
      <c r="O26" s="189"/>
      <c r="P26" s="190"/>
      <c r="Q26" s="188" t="s">
        <v>25</v>
      </c>
      <c r="R26" s="189"/>
      <c r="S26" s="190"/>
      <c r="T26" s="188" t="s">
        <v>23</v>
      </c>
      <c r="U26" s="189"/>
      <c r="V26" s="190"/>
      <c r="W26" s="188" t="s">
        <v>24</v>
      </c>
      <c r="X26" s="189"/>
      <c r="Y26" s="190"/>
      <c r="Z26" s="188" t="s">
        <v>25</v>
      </c>
      <c r="AA26" s="189"/>
      <c r="AB26" s="190"/>
      <c r="AC26" s="182" t="s">
        <v>23</v>
      </c>
      <c r="AD26" s="183"/>
      <c r="AE26" s="184"/>
      <c r="AF26" s="185" t="s">
        <v>24</v>
      </c>
      <c r="AG26" s="186"/>
      <c r="AH26" s="187"/>
      <c r="AI26" s="185" t="s">
        <v>25</v>
      </c>
      <c r="AJ26" s="186"/>
      <c r="AK26" s="187"/>
      <c r="AL26" s="182" t="s">
        <v>26</v>
      </c>
      <c r="AM26" s="183"/>
      <c r="AN26" s="184"/>
      <c r="AO26" s="188" t="s">
        <v>23</v>
      </c>
      <c r="AP26" s="189"/>
      <c r="AQ26" s="190"/>
      <c r="AR26" s="188" t="s">
        <v>24</v>
      </c>
      <c r="AS26" s="189"/>
      <c r="AT26" s="190"/>
      <c r="AU26" s="188" t="s">
        <v>25</v>
      </c>
      <c r="AV26" s="189"/>
      <c r="AW26" s="190"/>
      <c r="AX26" s="188" t="s">
        <v>23</v>
      </c>
      <c r="AY26" s="189"/>
      <c r="AZ26" s="190"/>
      <c r="BA26" s="188" t="s">
        <v>24</v>
      </c>
      <c r="BB26" s="189"/>
      <c r="BC26" s="190"/>
      <c r="BD26" s="188" t="s">
        <v>25</v>
      </c>
      <c r="BE26" s="189"/>
      <c r="BF26" s="190"/>
      <c r="BG26" s="188" t="s">
        <v>23</v>
      </c>
      <c r="BH26" s="189"/>
      <c r="BI26" s="190"/>
      <c r="BJ26" s="188" t="s">
        <v>24</v>
      </c>
      <c r="BK26" s="189"/>
      <c r="BL26" s="190"/>
      <c r="BM26" s="188" t="s">
        <v>25</v>
      </c>
      <c r="BN26" s="189"/>
      <c r="BO26" s="190"/>
      <c r="BP26" s="182" t="s">
        <v>23</v>
      </c>
      <c r="BQ26" s="183"/>
      <c r="BR26" s="184"/>
      <c r="BS26" s="185" t="s">
        <v>24</v>
      </c>
      <c r="BT26" s="186"/>
      <c r="BU26" s="187"/>
      <c r="BV26" s="185" t="s">
        <v>25</v>
      </c>
      <c r="BW26" s="186"/>
      <c r="BX26" s="187"/>
      <c r="BY26" s="182" t="s">
        <v>26</v>
      </c>
      <c r="BZ26" s="183"/>
      <c r="CA26" s="184"/>
      <c r="CB26" s="182" t="s">
        <v>23</v>
      </c>
      <c r="CC26" s="183"/>
      <c r="CD26" s="184"/>
      <c r="CE26" s="185" t="s">
        <v>24</v>
      </c>
      <c r="CF26" s="186"/>
      <c r="CG26" s="187"/>
      <c r="CH26" s="185" t="s">
        <v>25</v>
      </c>
      <c r="CI26" s="186"/>
      <c r="CJ26" s="187"/>
      <c r="CK26" s="182" t="s">
        <v>26</v>
      </c>
      <c r="CL26" s="183"/>
      <c r="CM26" s="184"/>
      <c r="CN26" s="188" t="s">
        <v>23</v>
      </c>
      <c r="CO26" s="189"/>
      <c r="CP26" s="190"/>
      <c r="CQ26" s="188" t="s">
        <v>24</v>
      </c>
      <c r="CR26" s="189"/>
      <c r="CS26" s="190"/>
      <c r="CT26" s="188" t="s">
        <v>25</v>
      </c>
      <c r="CU26" s="189"/>
      <c r="CV26" s="190"/>
      <c r="CW26" s="188" t="s">
        <v>23</v>
      </c>
      <c r="CX26" s="189"/>
      <c r="CY26" s="190"/>
      <c r="CZ26" s="188" t="s">
        <v>24</v>
      </c>
      <c r="DA26" s="189"/>
      <c r="DB26" s="190"/>
      <c r="DC26" s="188" t="s">
        <v>25</v>
      </c>
      <c r="DD26" s="189"/>
      <c r="DE26" s="190"/>
      <c r="DF26" s="188" t="s">
        <v>23</v>
      </c>
      <c r="DG26" s="189"/>
      <c r="DH26" s="190"/>
      <c r="DI26" s="188" t="s">
        <v>24</v>
      </c>
      <c r="DJ26" s="189"/>
      <c r="DK26" s="190"/>
      <c r="DL26" s="188" t="s">
        <v>25</v>
      </c>
      <c r="DM26" s="189"/>
      <c r="DN26" s="190"/>
      <c r="DO26" s="182" t="s">
        <v>23</v>
      </c>
      <c r="DP26" s="183"/>
      <c r="DQ26" s="184"/>
      <c r="DR26" s="185" t="s">
        <v>24</v>
      </c>
      <c r="DS26" s="186"/>
      <c r="DT26" s="187"/>
      <c r="DU26" s="185" t="s">
        <v>25</v>
      </c>
      <c r="DV26" s="186"/>
      <c r="DW26" s="187"/>
      <c r="DX26" s="182" t="s">
        <v>26</v>
      </c>
      <c r="DY26" s="183"/>
      <c r="DZ26" s="184"/>
      <c r="EA26" s="182" t="s">
        <v>23</v>
      </c>
      <c r="EB26" s="183"/>
      <c r="EC26" s="184"/>
      <c r="ED26" s="185" t="s">
        <v>24</v>
      </c>
      <c r="EE26" s="186"/>
      <c r="EF26" s="187"/>
      <c r="EG26" s="185" t="s">
        <v>25</v>
      </c>
      <c r="EH26" s="186"/>
      <c r="EI26" s="187"/>
      <c r="EJ26" s="182" t="s">
        <v>26</v>
      </c>
      <c r="EK26" s="183"/>
      <c r="EL26" s="184"/>
      <c r="EM26" s="188" t="s">
        <v>23</v>
      </c>
      <c r="EN26" s="189"/>
      <c r="EO26" s="190"/>
      <c r="EP26" s="188" t="s">
        <v>24</v>
      </c>
      <c r="EQ26" s="189"/>
      <c r="ER26" s="190"/>
      <c r="ES26" s="188" t="s">
        <v>25</v>
      </c>
      <c r="ET26" s="189"/>
      <c r="EU26" s="190"/>
      <c r="EV26" s="188" t="s">
        <v>23</v>
      </c>
      <c r="EW26" s="189"/>
      <c r="EX26" s="190"/>
      <c r="EY26" s="188" t="s">
        <v>24</v>
      </c>
      <c r="EZ26" s="189"/>
      <c r="FA26" s="190"/>
      <c r="FB26" s="188" t="s">
        <v>25</v>
      </c>
      <c r="FC26" s="189"/>
      <c r="FD26" s="190"/>
      <c r="FE26" s="188" t="s">
        <v>23</v>
      </c>
      <c r="FF26" s="189"/>
      <c r="FG26" s="190"/>
      <c r="FH26" s="188" t="s">
        <v>24</v>
      </c>
      <c r="FI26" s="189"/>
      <c r="FJ26" s="190"/>
      <c r="FK26" s="188" t="s">
        <v>25</v>
      </c>
      <c r="FL26" s="189"/>
      <c r="FM26" s="190"/>
      <c r="FN26" s="182" t="s">
        <v>23</v>
      </c>
      <c r="FO26" s="183"/>
      <c r="FP26" s="184"/>
      <c r="FQ26" s="185" t="s">
        <v>24</v>
      </c>
      <c r="FR26" s="186"/>
      <c r="FS26" s="187"/>
      <c r="FT26" s="185" t="s">
        <v>25</v>
      </c>
      <c r="FU26" s="186"/>
      <c r="FV26" s="187"/>
      <c r="FW26" s="182" t="s">
        <v>26</v>
      </c>
      <c r="FX26" s="183"/>
      <c r="FY26" s="184"/>
      <c r="FZ26" s="182" t="s">
        <v>23</v>
      </c>
      <c r="GA26" s="183"/>
      <c r="GB26" s="184"/>
      <c r="GC26" s="185" t="s">
        <v>24</v>
      </c>
      <c r="GD26" s="186"/>
      <c r="GE26" s="187"/>
      <c r="GF26" s="185" t="s">
        <v>25</v>
      </c>
      <c r="GG26" s="186"/>
      <c r="GH26" s="187"/>
      <c r="GI26" s="182" t="s">
        <v>26</v>
      </c>
      <c r="GJ26" s="183"/>
      <c r="GK26" s="184"/>
      <c r="GL26" s="4"/>
    </row>
    <row r="27" spans="1:195" ht="25.5" customHeight="1" x14ac:dyDescent="0.2">
      <c r="A27" s="199"/>
      <c r="B27" s="10" t="s">
        <v>27</v>
      </c>
      <c r="C27" s="10" t="s">
        <v>28</v>
      </c>
      <c r="D27" s="10" t="s">
        <v>29</v>
      </c>
      <c r="E27" s="10" t="s">
        <v>27</v>
      </c>
      <c r="F27" s="10" t="s">
        <v>28</v>
      </c>
      <c r="G27" s="10" t="s">
        <v>29</v>
      </c>
      <c r="H27" s="10" t="s">
        <v>27</v>
      </c>
      <c r="I27" s="10" t="s">
        <v>28</v>
      </c>
      <c r="J27" s="10" t="s">
        <v>29</v>
      </c>
      <c r="K27" s="10" t="s">
        <v>27</v>
      </c>
      <c r="L27" s="10" t="s">
        <v>28</v>
      </c>
      <c r="M27" s="10" t="s">
        <v>29</v>
      </c>
      <c r="N27" s="10" t="s">
        <v>27</v>
      </c>
      <c r="O27" s="10" t="s">
        <v>28</v>
      </c>
      <c r="P27" s="10" t="s">
        <v>29</v>
      </c>
      <c r="Q27" s="10" t="s">
        <v>27</v>
      </c>
      <c r="R27" s="10" t="s">
        <v>28</v>
      </c>
      <c r="S27" s="10" t="s">
        <v>29</v>
      </c>
      <c r="T27" s="10" t="s">
        <v>27</v>
      </c>
      <c r="U27" s="10" t="s">
        <v>28</v>
      </c>
      <c r="V27" s="10" t="s">
        <v>29</v>
      </c>
      <c r="W27" s="10" t="s">
        <v>27</v>
      </c>
      <c r="X27" s="10" t="s">
        <v>28</v>
      </c>
      <c r="Y27" s="10" t="s">
        <v>29</v>
      </c>
      <c r="Z27" s="10" t="s">
        <v>27</v>
      </c>
      <c r="AA27" s="10" t="s">
        <v>28</v>
      </c>
      <c r="AB27" s="10" t="s">
        <v>29</v>
      </c>
      <c r="AC27" s="11" t="s">
        <v>27</v>
      </c>
      <c r="AD27" s="11" t="s">
        <v>28</v>
      </c>
      <c r="AE27" s="11" t="s">
        <v>29</v>
      </c>
      <c r="AF27" s="11" t="s">
        <v>27</v>
      </c>
      <c r="AG27" s="11" t="s">
        <v>28</v>
      </c>
      <c r="AH27" s="11" t="s">
        <v>29</v>
      </c>
      <c r="AI27" s="11" t="s">
        <v>27</v>
      </c>
      <c r="AJ27" s="11" t="s">
        <v>28</v>
      </c>
      <c r="AK27" s="11" t="s">
        <v>29</v>
      </c>
      <c r="AL27" s="11" t="s">
        <v>27</v>
      </c>
      <c r="AM27" s="11" t="s">
        <v>28</v>
      </c>
      <c r="AN27" s="11" t="s">
        <v>29</v>
      </c>
      <c r="AO27" s="10" t="s">
        <v>27</v>
      </c>
      <c r="AP27" s="10" t="s">
        <v>28</v>
      </c>
      <c r="AQ27" s="10" t="s">
        <v>29</v>
      </c>
      <c r="AR27" s="10" t="s">
        <v>27</v>
      </c>
      <c r="AS27" s="10" t="s">
        <v>28</v>
      </c>
      <c r="AT27" s="10" t="s">
        <v>29</v>
      </c>
      <c r="AU27" s="10" t="s">
        <v>27</v>
      </c>
      <c r="AV27" s="10" t="s">
        <v>28</v>
      </c>
      <c r="AW27" s="10" t="s">
        <v>29</v>
      </c>
      <c r="AX27" s="10" t="s">
        <v>27</v>
      </c>
      <c r="AY27" s="10" t="s">
        <v>28</v>
      </c>
      <c r="AZ27" s="10" t="s">
        <v>29</v>
      </c>
      <c r="BA27" s="10" t="s">
        <v>27</v>
      </c>
      <c r="BB27" s="10" t="s">
        <v>28</v>
      </c>
      <c r="BC27" s="10" t="s">
        <v>29</v>
      </c>
      <c r="BD27" s="10" t="s">
        <v>27</v>
      </c>
      <c r="BE27" s="10" t="s">
        <v>28</v>
      </c>
      <c r="BF27" s="10" t="s">
        <v>29</v>
      </c>
      <c r="BG27" s="10" t="s">
        <v>27</v>
      </c>
      <c r="BH27" s="10" t="s">
        <v>28</v>
      </c>
      <c r="BI27" s="10" t="s">
        <v>29</v>
      </c>
      <c r="BJ27" s="10" t="s">
        <v>27</v>
      </c>
      <c r="BK27" s="10" t="s">
        <v>28</v>
      </c>
      <c r="BL27" s="10" t="s">
        <v>29</v>
      </c>
      <c r="BM27" s="10" t="s">
        <v>27</v>
      </c>
      <c r="BN27" s="10" t="s">
        <v>28</v>
      </c>
      <c r="BO27" s="10" t="s">
        <v>29</v>
      </c>
      <c r="BP27" s="11" t="s">
        <v>27</v>
      </c>
      <c r="BQ27" s="11" t="s">
        <v>28</v>
      </c>
      <c r="BR27" s="11" t="s">
        <v>29</v>
      </c>
      <c r="BS27" s="11" t="s">
        <v>27</v>
      </c>
      <c r="BT27" s="11" t="s">
        <v>28</v>
      </c>
      <c r="BU27" s="11" t="s">
        <v>29</v>
      </c>
      <c r="BV27" s="11" t="s">
        <v>27</v>
      </c>
      <c r="BW27" s="11" t="s">
        <v>28</v>
      </c>
      <c r="BX27" s="11" t="s">
        <v>29</v>
      </c>
      <c r="BY27" s="11" t="s">
        <v>27</v>
      </c>
      <c r="BZ27" s="11" t="s">
        <v>28</v>
      </c>
      <c r="CA27" s="11" t="s">
        <v>29</v>
      </c>
      <c r="CB27" s="11" t="s">
        <v>27</v>
      </c>
      <c r="CC27" s="11" t="s">
        <v>28</v>
      </c>
      <c r="CD27" s="11" t="s">
        <v>29</v>
      </c>
      <c r="CE27" s="11" t="s">
        <v>27</v>
      </c>
      <c r="CF27" s="11" t="s">
        <v>28</v>
      </c>
      <c r="CG27" s="11" t="s">
        <v>29</v>
      </c>
      <c r="CH27" s="11" t="s">
        <v>27</v>
      </c>
      <c r="CI27" s="11" t="s">
        <v>28</v>
      </c>
      <c r="CJ27" s="11" t="s">
        <v>29</v>
      </c>
      <c r="CK27" s="11" t="s">
        <v>27</v>
      </c>
      <c r="CL27" s="11" t="s">
        <v>28</v>
      </c>
      <c r="CM27" s="11" t="s">
        <v>29</v>
      </c>
      <c r="CN27" s="10" t="s">
        <v>27</v>
      </c>
      <c r="CO27" s="10" t="s">
        <v>28</v>
      </c>
      <c r="CP27" s="10" t="s">
        <v>29</v>
      </c>
      <c r="CQ27" s="10" t="s">
        <v>27</v>
      </c>
      <c r="CR27" s="10" t="s">
        <v>28</v>
      </c>
      <c r="CS27" s="10" t="s">
        <v>29</v>
      </c>
      <c r="CT27" s="10" t="s">
        <v>27</v>
      </c>
      <c r="CU27" s="10" t="s">
        <v>28</v>
      </c>
      <c r="CV27" s="10" t="s">
        <v>29</v>
      </c>
      <c r="CW27" s="10" t="s">
        <v>27</v>
      </c>
      <c r="CX27" s="10" t="s">
        <v>28</v>
      </c>
      <c r="CY27" s="10" t="s">
        <v>29</v>
      </c>
      <c r="CZ27" s="10" t="s">
        <v>27</v>
      </c>
      <c r="DA27" s="10" t="s">
        <v>28</v>
      </c>
      <c r="DB27" s="10" t="s">
        <v>29</v>
      </c>
      <c r="DC27" s="10" t="s">
        <v>27</v>
      </c>
      <c r="DD27" s="10" t="s">
        <v>28</v>
      </c>
      <c r="DE27" s="10" t="s">
        <v>29</v>
      </c>
      <c r="DF27" s="10" t="s">
        <v>27</v>
      </c>
      <c r="DG27" s="10" t="s">
        <v>28</v>
      </c>
      <c r="DH27" s="10" t="s">
        <v>29</v>
      </c>
      <c r="DI27" s="10" t="s">
        <v>27</v>
      </c>
      <c r="DJ27" s="10" t="s">
        <v>28</v>
      </c>
      <c r="DK27" s="10" t="s">
        <v>29</v>
      </c>
      <c r="DL27" s="10" t="s">
        <v>27</v>
      </c>
      <c r="DM27" s="10" t="s">
        <v>28</v>
      </c>
      <c r="DN27" s="10" t="s">
        <v>29</v>
      </c>
      <c r="DO27" s="11" t="s">
        <v>27</v>
      </c>
      <c r="DP27" s="11" t="s">
        <v>28</v>
      </c>
      <c r="DQ27" s="11" t="s">
        <v>29</v>
      </c>
      <c r="DR27" s="11" t="s">
        <v>27</v>
      </c>
      <c r="DS27" s="11" t="s">
        <v>28</v>
      </c>
      <c r="DT27" s="11" t="s">
        <v>29</v>
      </c>
      <c r="DU27" s="11" t="s">
        <v>27</v>
      </c>
      <c r="DV27" s="11" t="s">
        <v>28</v>
      </c>
      <c r="DW27" s="11" t="s">
        <v>29</v>
      </c>
      <c r="DX27" s="11" t="s">
        <v>27</v>
      </c>
      <c r="DY27" s="11" t="s">
        <v>28</v>
      </c>
      <c r="DZ27" s="11" t="s">
        <v>29</v>
      </c>
      <c r="EA27" s="11" t="s">
        <v>27</v>
      </c>
      <c r="EB27" s="11" t="s">
        <v>28</v>
      </c>
      <c r="EC27" s="11" t="s">
        <v>29</v>
      </c>
      <c r="ED27" s="11" t="s">
        <v>27</v>
      </c>
      <c r="EE27" s="11" t="s">
        <v>28</v>
      </c>
      <c r="EF27" s="11" t="s">
        <v>29</v>
      </c>
      <c r="EG27" s="11" t="s">
        <v>27</v>
      </c>
      <c r="EH27" s="11" t="s">
        <v>28</v>
      </c>
      <c r="EI27" s="11" t="s">
        <v>29</v>
      </c>
      <c r="EJ27" s="11" t="s">
        <v>27</v>
      </c>
      <c r="EK27" s="11" t="s">
        <v>28</v>
      </c>
      <c r="EL27" s="11" t="s">
        <v>29</v>
      </c>
      <c r="EM27" s="10" t="s">
        <v>27</v>
      </c>
      <c r="EN27" s="10" t="s">
        <v>28</v>
      </c>
      <c r="EO27" s="10" t="s">
        <v>29</v>
      </c>
      <c r="EP27" s="10" t="s">
        <v>27</v>
      </c>
      <c r="EQ27" s="10" t="s">
        <v>28</v>
      </c>
      <c r="ER27" s="10" t="s">
        <v>29</v>
      </c>
      <c r="ES27" s="10" t="s">
        <v>27</v>
      </c>
      <c r="ET27" s="10" t="s">
        <v>28</v>
      </c>
      <c r="EU27" s="10" t="s">
        <v>29</v>
      </c>
      <c r="EV27" s="10" t="s">
        <v>27</v>
      </c>
      <c r="EW27" s="10" t="s">
        <v>28</v>
      </c>
      <c r="EX27" s="10" t="s">
        <v>29</v>
      </c>
      <c r="EY27" s="10" t="s">
        <v>27</v>
      </c>
      <c r="EZ27" s="10" t="s">
        <v>28</v>
      </c>
      <c r="FA27" s="10" t="s">
        <v>29</v>
      </c>
      <c r="FB27" s="10" t="s">
        <v>27</v>
      </c>
      <c r="FC27" s="10" t="s">
        <v>28</v>
      </c>
      <c r="FD27" s="10" t="s">
        <v>29</v>
      </c>
      <c r="FE27" s="10" t="s">
        <v>27</v>
      </c>
      <c r="FF27" s="10" t="s">
        <v>28</v>
      </c>
      <c r="FG27" s="10" t="s">
        <v>29</v>
      </c>
      <c r="FH27" s="10" t="s">
        <v>27</v>
      </c>
      <c r="FI27" s="10" t="s">
        <v>28</v>
      </c>
      <c r="FJ27" s="10" t="s">
        <v>29</v>
      </c>
      <c r="FK27" s="10" t="s">
        <v>27</v>
      </c>
      <c r="FL27" s="10" t="s">
        <v>28</v>
      </c>
      <c r="FM27" s="10" t="s">
        <v>29</v>
      </c>
      <c r="FN27" s="11" t="s">
        <v>27</v>
      </c>
      <c r="FO27" s="11" t="s">
        <v>28</v>
      </c>
      <c r="FP27" s="11" t="s">
        <v>29</v>
      </c>
      <c r="FQ27" s="11" t="s">
        <v>27</v>
      </c>
      <c r="FR27" s="11" t="s">
        <v>28</v>
      </c>
      <c r="FS27" s="11" t="s">
        <v>29</v>
      </c>
      <c r="FT27" s="11" t="s">
        <v>27</v>
      </c>
      <c r="FU27" s="11" t="s">
        <v>28</v>
      </c>
      <c r="FV27" s="11" t="s">
        <v>29</v>
      </c>
      <c r="FW27" s="11" t="s">
        <v>27</v>
      </c>
      <c r="FX27" s="11" t="s">
        <v>28</v>
      </c>
      <c r="FY27" s="11" t="s">
        <v>29</v>
      </c>
      <c r="FZ27" s="11" t="s">
        <v>27</v>
      </c>
      <c r="GA27" s="11" t="s">
        <v>28</v>
      </c>
      <c r="GB27" s="11" t="s">
        <v>29</v>
      </c>
      <c r="GC27" s="11" t="s">
        <v>27</v>
      </c>
      <c r="GD27" s="11" t="s">
        <v>28</v>
      </c>
      <c r="GE27" s="11" t="s">
        <v>29</v>
      </c>
      <c r="GF27" s="11" t="s">
        <v>27</v>
      </c>
      <c r="GG27" s="11" t="s">
        <v>28</v>
      </c>
      <c r="GH27" s="11" t="s">
        <v>29</v>
      </c>
      <c r="GI27" s="11" t="s">
        <v>27</v>
      </c>
      <c r="GJ27" s="11" t="s">
        <v>28</v>
      </c>
      <c r="GK27" s="11" t="s">
        <v>29</v>
      </c>
      <c r="GL27" s="4"/>
    </row>
    <row r="28" spans="1:195" ht="18.75" x14ac:dyDescent="0.3">
      <c r="A28" s="48" t="s">
        <v>47</v>
      </c>
      <c r="B28" s="21">
        <f t="shared" ref="B28:B35" si="271">SUM(C28:D28)</f>
        <v>6611.6457000000009</v>
      </c>
      <c r="C28" s="22">
        <f>SUM(C15*C37)</f>
        <v>6611.6457000000009</v>
      </c>
      <c r="D28" s="22"/>
      <c r="E28" s="21">
        <f t="shared" ref="E28:E35" si="272">SUM(F28:G28)</f>
        <v>7073.0230000000001</v>
      </c>
      <c r="F28" s="49">
        <v>7073.0230000000001</v>
      </c>
      <c r="G28" s="49"/>
      <c r="H28" s="50">
        <f>SUM(I28:J28)</f>
        <v>7067.9210000000003</v>
      </c>
      <c r="I28" s="49">
        <v>7067.9210000000003</v>
      </c>
      <c r="J28" s="49"/>
      <c r="K28" s="23">
        <f t="shared" ref="K28:K35" si="273">SUM(L28:M28)</f>
        <v>6611.6457000000009</v>
      </c>
      <c r="L28" s="51">
        <f>SUM(L15*L37)</f>
        <v>6611.6457000000009</v>
      </c>
      <c r="M28" s="51"/>
      <c r="N28" s="23">
        <f t="shared" ref="N28:N35" si="274">SUM(O28:P28)</f>
        <v>7001.598</v>
      </c>
      <c r="O28" s="52">
        <v>7001.598</v>
      </c>
      <c r="P28" s="52"/>
      <c r="Q28" s="53">
        <f>SUM(R28:S28)</f>
        <v>6639.509</v>
      </c>
      <c r="R28" s="52">
        <v>6639.509</v>
      </c>
      <c r="S28" s="52"/>
      <c r="T28" s="23">
        <f t="shared" ref="T28:T35" si="275">SUM(U28:V28)</f>
        <v>6611.6457000000009</v>
      </c>
      <c r="U28" s="51">
        <f>SUM(U15*U37)</f>
        <v>6611.6457000000009</v>
      </c>
      <c r="V28" s="51"/>
      <c r="W28" s="23">
        <f t="shared" ref="W28:W35" si="276">SUM(X28:Y28)</f>
        <v>6601.982</v>
      </c>
      <c r="X28" s="52">
        <v>6601.982</v>
      </c>
      <c r="Y28" s="52"/>
      <c r="Z28" s="24">
        <f t="shared" ref="Z28:Z35" si="277">SUM(AA28:AB28)</f>
        <v>6296.9409999999998</v>
      </c>
      <c r="AA28" s="52">
        <v>6296.9409999999998</v>
      </c>
      <c r="AB28" s="52"/>
      <c r="AC28" s="54">
        <f t="shared" ref="AC28:AK35" si="278">SUM(B28+K28+T28)</f>
        <v>19834.937100000003</v>
      </c>
      <c r="AD28" s="54">
        <f t="shared" si="278"/>
        <v>19834.937100000003</v>
      </c>
      <c r="AE28" s="54">
        <f t="shared" si="278"/>
        <v>0</v>
      </c>
      <c r="AF28" s="54">
        <f t="shared" si="278"/>
        <v>20676.602999999999</v>
      </c>
      <c r="AG28" s="54">
        <f t="shared" si="278"/>
        <v>20676.602999999999</v>
      </c>
      <c r="AH28" s="54">
        <f t="shared" si="278"/>
        <v>0</v>
      </c>
      <c r="AI28" s="54">
        <f t="shared" si="278"/>
        <v>20004.370999999999</v>
      </c>
      <c r="AJ28" s="54">
        <f t="shared" si="278"/>
        <v>20004.370999999999</v>
      </c>
      <c r="AK28" s="54">
        <f t="shared" si="278"/>
        <v>0</v>
      </c>
      <c r="AL28" s="55">
        <f t="shared" ref="AL28:AN42" si="279">SUM(AF28-AC28)</f>
        <v>841.66589999999633</v>
      </c>
      <c r="AM28" s="55">
        <f t="shared" si="279"/>
        <v>841.66589999999633</v>
      </c>
      <c r="AN28" s="55">
        <f t="shared" si="279"/>
        <v>0</v>
      </c>
      <c r="AO28" s="23">
        <f t="shared" ref="AO28:AO35" si="280">SUM(AP28:AQ28)</f>
        <v>6611.6457000000009</v>
      </c>
      <c r="AP28" s="51">
        <f>SUM(AP15*AP37)</f>
        <v>6611.6457000000009</v>
      </c>
      <c r="AQ28" s="51"/>
      <c r="AR28" s="23">
        <f t="shared" ref="AR28:AR35" si="281">SUM(AS28:AT28)</f>
        <v>7608.18</v>
      </c>
      <c r="AS28" s="52">
        <v>7608.18</v>
      </c>
      <c r="AT28" s="52"/>
      <c r="AU28" s="53">
        <f>SUM(AV28:AW28)</f>
        <v>6808.6270000000004</v>
      </c>
      <c r="AV28" s="52">
        <v>6808.6270000000004</v>
      </c>
      <c r="AW28" s="52"/>
      <c r="AX28" s="23">
        <f t="shared" ref="AX28:AX35" si="282">SUM(AY28:AZ28)</f>
        <v>6611.6457000000009</v>
      </c>
      <c r="AY28" s="51">
        <f>SUM(AY15*AY37)</f>
        <v>6611.6457000000009</v>
      </c>
      <c r="AZ28" s="51"/>
      <c r="BA28" s="23">
        <f t="shared" ref="BA28:BA34" si="283">SUM(BB28:BC28)</f>
        <v>6909.527</v>
      </c>
      <c r="BB28" s="52">
        <v>6909.527</v>
      </c>
      <c r="BC28" s="52"/>
      <c r="BD28" s="53">
        <f>SUM(BE28:BF28)</f>
        <v>6616.3779999999997</v>
      </c>
      <c r="BE28" s="52">
        <v>6616.3779999999997</v>
      </c>
      <c r="BF28" s="52"/>
      <c r="BG28" s="23">
        <f t="shared" ref="BG28:BG35" si="284">SUM(BH28:BI28)</f>
        <v>6611.6457000000009</v>
      </c>
      <c r="BH28" s="51">
        <f>SUM(BH15*BH37)</f>
        <v>6611.6457000000009</v>
      </c>
      <c r="BI28" s="51"/>
      <c r="BJ28" s="23">
        <f t="shared" ref="BJ28:BJ35" si="285">SUM(BK28:BL28)</f>
        <v>6419.7539999999999</v>
      </c>
      <c r="BK28" s="52">
        <v>6419.7539999999999</v>
      </c>
      <c r="BL28" s="52"/>
      <c r="BM28" s="53">
        <f>SUM(BN28:BO28)</f>
        <v>6532.8789999999999</v>
      </c>
      <c r="BN28" s="52">
        <v>6532.8789999999999</v>
      </c>
      <c r="BO28" s="52"/>
      <c r="BP28" s="54">
        <f t="shared" ref="BP28:BX35" si="286">SUM(AO28+AX28+BG28)</f>
        <v>19834.937100000003</v>
      </c>
      <c r="BQ28" s="54">
        <f t="shared" si="286"/>
        <v>19834.937100000003</v>
      </c>
      <c r="BR28" s="54">
        <f t="shared" si="286"/>
        <v>0</v>
      </c>
      <c r="BS28" s="54">
        <f t="shared" si="286"/>
        <v>20937.460999999999</v>
      </c>
      <c r="BT28" s="54">
        <f t="shared" si="286"/>
        <v>20937.460999999999</v>
      </c>
      <c r="BU28" s="54">
        <f t="shared" si="286"/>
        <v>0</v>
      </c>
      <c r="BV28" s="54">
        <f t="shared" si="286"/>
        <v>19957.884000000002</v>
      </c>
      <c r="BW28" s="54">
        <f t="shared" si="286"/>
        <v>19957.884000000002</v>
      </c>
      <c r="BX28" s="54">
        <f t="shared" si="286"/>
        <v>0</v>
      </c>
      <c r="BY28" s="55">
        <f t="shared" ref="BY28:CA42" si="287">SUM(BS28-BP28)</f>
        <v>1102.5238999999965</v>
      </c>
      <c r="BZ28" s="55">
        <f t="shared" si="287"/>
        <v>1102.5238999999965</v>
      </c>
      <c r="CA28" s="55">
        <f t="shared" si="287"/>
        <v>0</v>
      </c>
      <c r="CB28" s="54">
        <f t="shared" ref="CB28:CJ35" si="288">SUM(AC28+BP28)</f>
        <v>39669.874200000006</v>
      </c>
      <c r="CC28" s="54">
        <f t="shared" si="288"/>
        <v>39669.874200000006</v>
      </c>
      <c r="CD28" s="54">
        <f t="shared" si="288"/>
        <v>0</v>
      </c>
      <c r="CE28" s="26">
        <f t="shared" si="288"/>
        <v>41614.063999999998</v>
      </c>
      <c r="CF28" s="54">
        <f t="shared" si="288"/>
        <v>41614.063999999998</v>
      </c>
      <c r="CG28" s="54">
        <f t="shared" si="288"/>
        <v>0</v>
      </c>
      <c r="CH28" s="54">
        <f t="shared" si="288"/>
        <v>39962.255000000005</v>
      </c>
      <c r="CI28" s="54">
        <f t="shared" si="288"/>
        <v>39962.255000000005</v>
      </c>
      <c r="CJ28" s="54">
        <f t="shared" si="288"/>
        <v>0</v>
      </c>
      <c r="CK28" s="55">
        <f t="shared" ref="CK28:CM42" si="289">SUM(CE28-CB28)</f>
        <v>1944.1897999999928</v>
      </c>
      <c r="CL28" s="55">
        <f t="shared" si="289"/>
        <v>1944.1897999999928</v>
      </c>
      <c r="CM28" s="55">
        <f t="shared" si="289"/>
        <v>0</v>
      </c>
      <c r="CN28" s="23">
        <f t="shared" ref="CN28:CN35" si="290">SUM(CO28:CP28)</f>
        <v>6874.7662500000006</v>
      </c>
      <c r="CO28" s="51">
        <f>SUM(CO15*CO37)</f>
        <v>6874.7662500000006</v>
      </c>
      <c r="CP28" s="51"/>
      <c r="CQ28" s="23">
        <f t="shared" ref="CQ28:CQ35" si="291">SUM(CR28:CS28)</f>
        <v>6453.6660000000002</v>
      </c>
      <c r="CR28" s="52">
        <v>6453.6660000000002</v>
      </c>
      <c r="CS28" s="52"/>
      <c r="CT28" s="53">
        <f>SUM(CU28:CV28)</f>
        <v>6437.16</v>
      </c>
      <c r="CU28" s="52">
        <v>6437.16</v>
      </c>
      <c r="CV28" s="52"/>
      <c r="CW28" s="23">
        <f t="shared" ref="CW28:CW35" si="292">SUM(CX28:CY28)</f>
        <v>6874.7662500000006</v>
      </c>
      <c r="CX28" s="51">
        <f>SUM(CX15*CX37)</f>
        <v>6874.7662500000006</v>
      </c>
      <c r="CY28" s="51"/>
      <c r="CZ28" s="23">
        <f t="shared" ref="CZ28:CZ35" si="293">SUM(DA28:DB28)</f>
        <v>6927.0829999999996</v>
      </c>
      <c r="DA28" s="49">
        <v>6927.0829999999996</v>
      </c>
      <c r="DB28" s="52"/>
      <c r="DC28" s="53">
        <f>SUM(DD28:DE28)</f>
        <v>6674.1459999999997</v>
      </c>
      <c r="DD28" s="52">
        <v>6674.1459999999997</v>
      </c>
      <c r="DE28" s="52"/>
      <c r="DF28" s="23">
        <f t="shared" ref="DF28:DF35" si="294">SUM(DG28:DH28)</f>
        <v>6874.7662500000006</v>
      </c>
      <c r="DG28" s="51">
        <f>SUM(DG15*DG37)</f>
        <v>6874.7662500000006</v>
      </c>
      <c r="DH28" s="51"/>
      <c r="DI28" s="23">
        <f t="shared" ref="DI28:DI35" si="295">SUM(DJ28:DK28)</f>
        <v>6833.4950829999998</v>
      </c>
      <c r="DJ28" s="52">
        <v>6833.4950829999998</v>
      </c>
      <c r="DK28" s="52"/>
      <c r="DL28" s="53">
        <f>SUM(DM28:DN28)</f>
        <v>6462.3850000000002</v>
      </c>
      <c r="DM28" s="52">
        <v>6462.3850000000002</v>
      </c>
      <c r="DN28" s="52"/>
      <c r="DO28" s="54">
        <f t="shared" ref="DO28:DW35" si="296">SUM(CN28+CW28+DF28)</f>
        <v>20624.298750000002</v>
      </c>
      <c r="DP28" s="54">
        <f t="shared" si="296"/>
        <v>20624.298750000002</v>
      </c>
      <c r="DQ28" s="54">
        <f t="shared" si="296"/>
        <v>0</v>
      </c>
      <c r="DR28" s="54">
        <f t="shared" si="296"/>
        <v>20214.244082999998</v>
      </c>
      <c r="DS28" s="54">
        <f t="shared" si="296"/>
        <v>20214.244082999998</v>
      </c>
      <c r="DT28" s="54">
        <f t="shared" si="296"/>
        <v>0</v>
      </c>
      <c r="DU28" s="54">
        <f t="shared" si="296"/>
        <v>19573.690999999999</v>
      </c>
      <c r="DV28" s="54">
        <f t="shared" si="296"/>
        <v>19573.690999999999</v>
      </c>
      <c r="DW28" s="54">
        <f t="shared" si="296"/>
        <v>0</v>
      </c>
      <c r="DX28" s="55">
        <f t="shared" ref="DX28:DZ42" si="297">SUM(DR28-DO28)</f>
        <v>-410.05466700000397</v>
      </c>
      <c r="DY28" s="55">
        <f t="shared" si="297"/>
        <v>-410.05466700000397</v>
      </c>
      <c r="DZ28" s="55">
        <f t="shared" si="297"/>
        <v>0</v>
      </c>
      <c r="EA28" s="54">
        <f t="shared" ref="EA28:EI35" si="298">SUM(CB28+DO28)</f>
        <v>60294.172950000007</v>
      </c>
      <c r="EB28" s="54">
        <f t="shared" si="298"/>
        <v>60294.172950000007</v>
      </c>
      <c r="EC28" s="54">
        <f t="shared" si="298"/>
        <v>0</v>
      </c>
      <c r="ED28" s="54">
        <f t="shared" si="298"/>
        <v>61828.308082999996</v>
      </c>
      <c r="EE28" s="54">
        <f t="shared" si="298"/>
        <v>61828.308082999996</v>
      </c>
      <c r="EF28" s="54">
        <f t="shared" si="298"/>
        <v>0</v>
      </c>
      <c r="EG28" s="54">
        <f t="shared" si="298"/>
        <v>59535.946000000004</v>
      </c>
      <c r="EH28" s="54">
        <f t="shared" si="298"/>
        <v>59535.946000000004</v>
      </c>
      <c r="EI28" s="54">
        <f t="shared" si="298"/>
        <v>0</v>
      </c>
      <c r="EJ28" s="55">
        <f t="shared" ref="EJ28:EL42" si="299">SUM(ED28-EA28)</f>
        <v>1534.1351329999889</v>
      </c>
      <c r="EK28" s="55">
        <f t="shared" si="299"/>
        <v>1534.1351329999889</v>
      </c>
      <c r="EL28" s="55">
        <f t="shared" si="299"/>
        <v>0</v>
      </c>
      <c r="EM28" s="23">
        <f t="shared" ref="EM28:EM35" si="300">SUM(EN28:EO28)</f>
        <v>6874.7662500000006</v>
      </c>
      <c r="EN28" s="51">
        <f>SUM(EN15*EN37)</f>
        <v>6874.7662500000006</v>
      </c>
      <c r="EO28" s="51"/>
      <c r="EP28" s="23">
        <f t="shared" ref="EP28:EP35" si="301">SUM(EQ28:ER28)</f>
        <v>6854.8509999999997</v>
      </c>
      <c r="EQ28" s="52">
        <v>6854.8509999999997</v>
      </c>
      <c r="ER28" s="52"/>
      <c r="ES28" s="53">
        <f>SUM(ET28:EU28)</f>
        <v>6825.59</v>
      </c>
      <c r="ET28" s="53">
        <v>6825.59</v>
      </c>
      <c r="EU28" s="53"/>
      <c r="EV28" s="23">
        <f t="shared" ref="EV28:EV35" si="302">SUM(EW28:EX28)</f>
        <v>6874.7662500000006</v>
      </c>
      <c r="EW28" s="51">
        <f>SUM(EW15*EW37)</f>
        <v>6874.7662500000006</v>
      </c>
      <c r="EX28" s="51"/>
      <c r="EY28" s="23">
        <f t="shared" ref="EY28:EY35" si="303">SUM(EZ28:FA28)</f>
        <v>7012.5426580000003</v>
      </c>
      <c r="EZ28" s="52">
        <v>7012.5426580000003</v>
      </c>
      <c r="FA28" s="52"/>
      <c r="FB28" s="53">
        <f>SUM(FC28:FD28)</f>
        <v>6856.66</v>
      </c>
      <c r="FC28" s="53">
        <v>6856.66</v>
      </c>
      <c r="FD28" s="53"/>
      <c r="FE28" s="23">
        <f t="shared" ref="FE28:FE35" si="304">SUM(FF28:FG28)</f>
        <v>6874.7662500000006</v>
      </c>
      <c r="FF28" s="51">
        <f>SUM(FF15*FF37)</f>
        <v>6874.7662500000006</v>
      </c>
      <c r="FG28" s="51"/>
      <c r="FH28" s="23">
        <f t="shared" ref="FH28:FH34" si="305">SUM(FI28:FJ28)</f>
        <v>7500.8569829999997</v>
      </c>
      <c r="FI28" s="52">
        <v>7500.8569829999997</v>
      </c>
      <c r="FJ28" s="52"/>
      <c r="FK28" s="53">
        <f>SUM(FL28:FM28)</f>
        <v>6743.88</v>
      </c>
      <c r="FL28" s="53">
        <v>6743.88</v>
      </c>
      <c r="FM28" s="53"/>
      <c r="FN28" s="54">
        <f t="shared" ref="FN28:FV35" si="306">SUM(EM28+EV28+FE28)</f>
        <v>20624.298750000002</v>
      </c>
      <c r="FO28" s="54">
        <f t="shared" si="306"/>
        <v>20624.298750000002</v>
      </c>
      <c r="FP28" s="54">
        <f t="shared" si="306"/>
        <v>0</v>
      </c>
      <c r="FQ28" s="54">
        <f t="shared" si="306"/>
        <v>21368.250640999999</v>
      </c>
      <c r="FR28" s="54">
        <f t="shared" si="306"/>
        <v>21368.250640999999</v>
      </c>
      <c r="FS28" s="54">
        <f t="shared" si="306"/>
        <v>0</v>
      </c>
      <c r="FT28" s="54">
        <f t="shared" si="306"/>
        <v>20426.13</v>
      </c>
      <c r="FU28" s="54">
        <f t="shared" si="306"/>
        <v>20426.13</v>
      </c>
      <c r="FV28" s="54">
        <f t="shared" si="306"/>
        <v>0</v>
      </c>
      <c r="FW28" s="55">
        <f t="shared" ref="FW28:FY42" si="307">SUM(FQ28-FN28)</f>
        <v>743.95189099999698</v>
      </c>
      <c r="FX28" s="55">
        <f t="shared" si="307"/>
        <v>743.95189099999698</v>
      </c>
      <c r="FY28" s="55">
        <f t="shared" si="307"/>
        <v>0</v>
      </c>
      <c r="FZ28" s="54">
        <f t="shared" ref="FZ28:GA35" si="308">SUM(EA28+FN28)</f>
        <v>80918.471700000009</v>
      </c>
      <c r="GA28" s="54">
        <f>SUM(EB28+FO28)</f>
        <v>80918.471700000009</v>
      </c>
      <c r="GB28" s="54">
        <f t="shared" ref="GB28:GH35" si="309">SUM(EC28+FP28)</f>
        <v>0</v>
      </c>
      <c r="GC28" s="54">
        <f t="shared" si="309"/>
        <v>83196.558724000002</v>
      </c>
      <c r="GD28" s="54">
        <f t="shared" si="309"/>
        <v>83196.558724000002</v>
      </c>
      <c r="GE28" s="54">
        <f t="shared" si="309"/>
        <v>0</v>
      </c>
      <c r="GF28" s="54">
        <f t="shared" si="309"/>
        <v>79962.076000000001</v>
      </c>
      <c r="GG28" s="54">
        <f t="shared" si="309"/>
        <v>79962.076000000001</v>
      </c>
      <c r="GH28" s="54">
        <f t="shared" si="309"/>
        <v>0</v>
      </c>
      <c r="GI28" s="55">
        <f t="shared" ref="GI28:GK42" si="310">SUM(GC28-FZ28)</f>
        <v>2278.0870239999931</v>
      </c>
      <c r="GJ28" s="55">
        <f t="shared" si="310"/>
        <v>2278.0870239999931</v>
      </c>
      <c r="GK28" s="55">
        <f t="shared" si="310"/>
        <v>0</v>
      </c>
      <c r="GL28" s="4"/>
      <c r="GM28" s="19">
        <f t="shared" ref="GM28:GM35" si="311">SUM(B28+K28+T28+AO28+AX28+BG28+CN28+CW28+DF28+EM28+EV28+FE28)</f>
        <v>80918.471700000009</v>
      </c>
    </row>
    <row r="29" spans="1:195" ht="18.75" x14ac:dyDescent="0.3">
      <c r="A29" s="48" t="s">
        <v>48</v>
      </c>
      <c r="B29" s="21">
        <f t="shared" si="271"/>
        <v>1700.43817357534</v>
      </c>
      <c r="C29" s="22">
        <f>SUM(C15*C38)</f>
        <v>1700.43817357534</v>
      </c>
      <c r="D29" s="22"/>
      <c r="E29" s="21">
        <f t="shared" si="272"/>
        <v>1817.0630000000001</v>
      </c>
      <c r="F29" s="49">
        <v>1817.0630000000001</v>
      </c>
      <c r="G29" s="49"/>
      <c r="H29" s="50">
        <f t="shared" ref="H29:H34" si="312">SUM(I29:J29)</f>
        <v>1613.0944440000001</v>
      </c>
      <c r="I29" s="49">
        <v>1613.0944440000001</v>
      </c>
      <c r="J29" s="49"/>
      <c r="K29" s="23">
        <f t="shared" si="273"/>
        <v>1700.43817357534</v>
      </c>
      <c r="L29" s="51">
        <f>SUM(L15*L38)</f>
        <v>1700.43817357534</v>
      </c>
      <c r="M29" s="51"/>
      <c r="N29" s="23">
        <f t="shared" si="274"/>
        <v>1798.654</v>
      </c>
      <c r="O29" s="52">
        <v>1798.654</v>
      </c>
      <c r="P29" s="52"/>
      <c r="Q29" s="53">
        <f t="shared" ref="Q29:Q31" si="313">SUM(R29:S29)</f>
        <v>1514.7929999999999</v>
      </c>
      <c r="R29" s="52">
        <v>1514.7929999999999</v>
      </c>
      <c r="S29" s="52"/>
      <c r="T29" s="23">
        <f t="shared" si="275"/>
        <v>1700.43817357534</v>
      </c>
      <c r="U29" s="51">
        <f>SUM(U15*U38)</f>
        <v>1700.43817357534</v>
      </c>
      <c r="V29" s="51"/>
      <c r="W29" s="23">
        <f t="shared" si="276"/>
        <v>1697.4690000000001</v>
      </c>
      <c r="X29" s="52">
        <v>1697.4690000000001</v>
      </c>
      <c r="Y29" s="52"/>
      <c r="Z29" s="24">
        <f t="shared" si="277"/>
        <v>1437.7190000000001</v>
      </c>
      <c r="AA29" s="52">
        <v>1437.7190000000001</v>
      </c>
      <c r="AB29" s="52"/>
      <c r="AC29" s="54">
        <f t="shared" si="278"/>
        <v>5101.3145207260204</v>
      </c>
      <c r="AD29" s="54">
        <f t="shared" si="278"/>
        <v>5101.3145207260204</v>
      </c>
      <c r="AE29" s="54">
        <f t="shared" si="278"/>
        <v>0</v>
      </c>
      <c r="AF29" s="54">
        <f t="shared" si="278"/>
        <v>5313.1859999999997</v>
      </c>
      <c r="AG29" s="26">
        <f t="shared" si="278"/>
        <v>5313.1859999999997</v>
      </c>
      <c r="AH29" s="54">
        <f t="shared" si="278"/>
        <v>0</v>
      </c>
      <c r="AI29" s="54">
        <f t="shared" si="278"/>
        <v>4565.606444</v>
      </c>
      <c r="AJ29" s="54">
        <f t="shared" si="278"/>
        <v>4565.606444</v>
      </c>
      <c r="AK29" s="54">
        <f t="shared" si="278"/>
        <v>0</v>
      </c>
      <c r="AL29" s="55">
        <f t="shared" si="279"/>
        <v>211.87147927397928</v>
      </c>
      <c r="AM29" s="55">
        <f t="shared" si="279"/>
        <v>211.87147927397928</v>
      </c>
      <c r="AN29" s="55">
        <f t="shared" si="279"/>
        <v>0</v>
      </c>
      <c r="AO29" s="23">
        <f t="shared" si="280"/>
        <v>1700.43817357534</v>
      </c>
      <c r="AP29" s="51">
        <f>SUM(AP15*AP38)</f>
        <v>1700.43817357534</v>
      </c>
      <c r="AQ29" s="51"/>
      <c r="AR29" s="23">
        <f t="shared" si="281"/>
        <v>1957.452</v>
      </c>
      <c r="AS29" s="52">
        <v>1957.452</v>
      </c>
      <c r="AT29" s="52"/>
      <c r="AU29" s="53">
        <f t="shared" ref="AU29:AU31" si="314">SUM(AV29:AW29)</f>
        <v>1553.8779999999999</v>
      </c>
      <c r="AV29" s="52">
        <v>1553.8779999999999</v>
      </c>
      <c r="AW29" s="52"/>
      <c r="AX29" s="23">
        <f t="shared" si="282"/>
        <v>1700.43817357534</v>
      </c>
      <c r="AY29" s="51">
        <f>SUM(AY15*AY38)</f>
        <v>1700.43817357534</v>
      </c>
      <c r="AZ29" s="51"/>
      <c r="BA29" s="23">
        <f t="shared" si="283"/>
        <v>1777.3119999999999</v>
      </c>
      <c r="BB29" s="52">
        <v>1777.3119999999999</v>
      </c>
      <c r="BC29" s="52"/>
      <c r="BD29" s="53">
        <f t="shared" ref="BD29:BD31" si="315">SUM(BE29:BF29)</f>
        <v>1510.5429999999999</v>
      </c>
      <c r="BE29" s="52">
        <v>1510.5429999999999</v>
      </c>
      <c r="BF29" s="52"/>
      <c r="BG29" s="23">
        <f t="shared" si="284"/>
        <v>1700.43817357534</v>
      </c>
      <c r="BH29" s="51">
        <f>SUM(BH15*BH38)</f>
        <v>1700.43817357534</v>
      </c>
      <c r="BI29" s="51"/>
      <c r="BJ29" s="23">
        <f t="shared" si="285"/>
        <v>1650.779</v>
      </c>
      <c r="BK29" s="52">
        <v>1650.779</v>
      </c>
      <c r="BL29" s="52"/>
      <c r="BM29" s="53">
        <f t="shared" ref="BM29:BM31" si="316">SUM(BN29:BO29)</f>
        <v>1492.366</v>
      </c>
      <c r="BN29" s="52">
        <v>1492.366</v>
      </c>
      <c r="BO29" s="52"/>
      <c r="BP29" s="54">
        <f t="shared" si="286"/>
        <v>5101.3145207260204</v>
      </c>
      <c r="BQ29" s="54">
        <f t="shared" si="286"/>
        <v>5101.3145207260204</v>
      </c>
      <c r="BR29" s="54">
        <f t="shared" si="286"/>
        <v>0</v>
      </c>
      <c r="BS29" s="54">
        <f t="shared" si="286"/>
        <v>5385.5429999999997</v>
      </c>
      <c r="BT29" s="54">
        <f t="shared" si="286"/>
        <v>5385.5429999999997</v>
      </c>
      <c r="BU29" s="54">
        <f t="shared" si="286"/>
        <v>0</v>
      </c>
      <c r="BV29" s="54">
        <f t="shared" si="286"/>
        <v>4556.7870000000003</v>
      </c>
      <c r="BW29" s="54">
        <f t="shared" si="286"/>
        <v>4556.7870000000003</v>
      </c>
      <c r="BX29" s="54">
        <f t="shared" si="286"/>
        <v>0</v>
      </c>
      <c r="BY29" s="55">
        <f t="shared" si="287"/>
        <v>284.22847927397925</v>
      </c>
      <c r="BZ29" s="55">
        <f t="shared" si="287"/>
        <v>284.22847927397925</v>
      </c>
      <c r="CA29" s="55">
        <f t="shared" si="287"/>
        <v>0</v>
      </c>
      <c r="CB29" s="54">
        <f t="shared" si="288"/>
        <v>10202.629041452041</v>
      </c>
      <c r="CC29" s="54">
        <f t="shared" si="288"/>
        <v>10202.629041452041</v>
      </c>
      <c r="CD29" s="54">
        <f t="shared" si="288"/>
        <v>0</v>
      </c>
      <c r="CE29" s="26">
        <f t="shared" si="288"/>
        <v>10698.728999999999</v>
      </c>
      <c r="CF29" s="26">
        <f t="shared" si="288"/>
        <v>10698.728999999999</v>
      </c>
      <c r="CG29" s="54">
        <f t="shared" si="288"/>
        <v>0</v>
      </c>
      <c r="CH29" s="54">
        <f t="shared" si="288"/>
        <v>9122.3934440000012</v>
      </c>
      <c r="CI29" s="54">
        <f t="shared" si="288"/>
        <v>9122.3934440000012</v>
      </c>
      <c r="CJ29" s="54">
        <f t="shared" si="288"/>
        <v>0</v>
      </c>
      <c r="CK29" s="55">
        <f t="shared" si="289"/>
        <v>496.09995854795852</v>
      </c>
      <c r="CL29" s="55">
        <f t="shared" si="289"/>
        <v>496.09995854795852</v>
      </c>
      <c r="CM29" s="55">
        <f t="shared" si="289"/>
        <v>0</v>
      </c>
      <c r="CN29" s="23">
        <f t="shared" si="290"/>
        <v>2756.7563276200272</v>
      </c>
      <c r="CO29" s="51">
        <f>SUM(CO15*CO38)</f>
        <v>2756.7563276200272</v>
      </c>
      <c r="CP29" s="51"/>
      <c r="CQ29" s="23">
        <f t="shared" si="291"/>
        <v>2589.7139999999999</v>
      </c>
      <c r="CR29" s="52">
        <v>2589.7139999999999</v>
      </c>
      <c r="CS29" s="52"/>
      <c r="CT29" s="53">
        <f t="shared" ref="CT29:CT31" si="317">SUM(CU29:CV29)</f>
        <v>1653.827</v>
      </c>
      <c r="CU29" s="52">
        <v>1653.827</v>
      </c>
      <c r="CV29" s="52"/>
      <c r="CW29" s="23">
        <f t="shared" si="292"/>
        <v>2756.7563276200272</v>
      </c>
      <c r="CX29" s="51">
        <f>SUM(CX15*CX38)</f>
        <v>2756.7563276200272</v>
      </c>
      <c r="CY29" s="51"/>
      <c r="CZ29" s="23">
        <f t="shared" si="293"/>
        <v>2777.2359999999999</v>
      </c>
      <c r="DA29" s="49">
        <v>2777.2359999999999</v>
      </c>
      <c r="DB29" s="52"/>
      <c r="DC29" s="53">
        <f t="shared" ref="DC29:DC31" si="318">SUM(DD29:DE29)</f>
        <v>1714.778</v>
      </c>
      <c r="DD29" s="52">
        <v>1714.778</v>
      </c>
      <c r="DE29" s="52"/>
      <c r="DF29" s="23">
        <f t="shared" si="294"/>
        <v>2756.7563276200272</v>
      </c>
      <c r="DG29" s="51">
        <f>SUM(DG15*DG38)</f>
        <v>2756.7563276200272</v>
      </c>
      <c r="DH29" s="51"/>
      <c r="DI29" s="23">
        <f t="shared" si="295"/>
        <v>2734.9920000000002</v>
      </c>
      <c r="DJ29" s="52">
        <v>2734.9920000000002</v>
      </c>
      <c r="DK29" s="52"/>
      <c r="DL29" s="53">
        <f t="shared" ref="DL29:DL31" si="319">SUM(DM29:DN29)</f>
        <v>1660.5640000000001</v>
      </c>
      <c r="DM29" s="52">
        <v>1660.5640000000001</v>
      </c>
      <c r="DN29" s="52"/>
      <c r="DO29" s="54">
        <f t="shared" si="296"/>
        <v>8270.2689828600815</v>
      </c>
      <c r="DP29" s="54">
        <f t="shared" si="296"/>
        <v>8270.2689828600815</v>
      </c>
      <c r="DQ29" s="54">
        <f t="shared" si="296"/>
        <v>0</v>
      </c>
      <c r="DR29" s="54">
        <f t="shared" si="296"/>
        <v>8101.942</v>
      </c>
      <c r="DS29" s="54">
        <f t="shared" si="296"/>
        <v>8101.942</v>
      </c>
      <c r="DT29" s="54">
        <f t="shared" si="296"/>
        <v>0</v>
      </c>
      <c r="DU29" s="54">
        <f t="shared" si="296"/>
        <v>5029.1689999999999</v>
      </c>
      <c r="DV29" s="54">
        <f t="shared" si="296"/>
        <v>5029.1689999999999</v>
      </c>
      <c r="DW29" s="54">
        <f t="shared" si="296"/>
        <v>0</v>
      </c>
      <c r="DX29" s="55">
        <f t="shared" si="297"/>
        <v>-168.32698286008144</v>
      </c>
      <c r="DY29" s="55">
        <f t="shared" si="297"/>
        <v>-168.32698286008144</v>
      </c>
      <c r="DZ29" s="55">
        <f t="shared" si="297"/>
        <v>0</v>
      </c>
      <c r="EA29" s="54">
        <f t="shared" si="298"/>
        <v>18472.898024312122</v>
      </c>
      <c r="EB29" s="54">
        <f t="shared" si="298"/>
        <v>18472.898024312122</v>
      </c>
      <c r="EC29" s="54">
        <f t="shared" si="298"/>
        <v>0</v>
      </c>
      <c r="ED29" s="54">
        <f t="shared" si="298"/>
        <v>18800.670999999998</v>
      </c>
      <c r="EE29" s="26">
        <f t="shared" si="298"/>
        <v>18800.670999999998</v>
      </c>
      <c r="EF29" s="54">
        <f t="shared" si="298"/>
        <v>0</v>
      </c>
      <c r="EG29" s="54">
        <f t="shared" si="298"/>
        <v>14151.562444000001</v>
      </c>
      <c r="EH29" s="54">
        <f t="shared" si="298"/>
        <v>14151.562444000001</v>
      </c>
      <c r="EI29" s="54">
        <f t="shared" si="298"/>
        <v>0</v>
      </c>
      <c r="EJ29" s="55">
        <f t="shared" si="299"/>
        <v>327.77297568787617</v>
      </c>
      <c r="EK29" s="55">
        <f t="shared" si="299"/>
        <v>327.77297568787617</v>
      </c>
      <c r="EL29" s="55">
        <f t="shared" si="299"/>
        <v>0</v>
      </c>
      <c r="EM29" s="23">
        <f t="shared" si="300"/>
        <v>2756.7563276200272</v>
      </c>
      <c r="EN29" s="51">
        <f>SUM(EN15*EN38)</f>
        <v>2756.7563276200272</v>
      </c>
      <c r="EO29" s="51"/>
      <c r="EP29" s="23">
        <f t="shared" si="301"/>
        <v>2740.482</v>
      </c>
      <c r="EQ29" s="52">
        <v>2740.482</v>
      </c>
      <c r="ER29" s="52"/>
      <c r="ES29" s="53">
        <f t="shared" ref="ES29:ES31" si="320">SUM(ET29:EU29)</f>
        <v>1753.08</v>
      </c>
      <c r="ET29" s="53">
        <v>1753.08</v>
      </c>
      <c r="EU29" s="53"/>
      <c r="EV29" s="23">
        <f t="shared" si="302"/>
        <v>2756.7563276200272</v>
      </c>
      <c r="EW29" s="51">
        <f>SUM(EW15*EW38)</f>
        <v>2756.7563276200272</v>
      </c>
      <c r="EX29" s="51"/>
      <c r="EY29" s="23">
        <f t="shared" si="303"/>
        <v>2806.4659799999999</v>
      </c>
      <c r="EZ29" s="52">
        <v>2806.4659799999999</v>
      </c>
      <c r="FA29" s="52"/>
      <c r="FB29" s="53">
        <f t="shared" ref="FB29:FB31" si="321">SUM(FC29:FD29)</f>
        <v>1759.89</v>
      </c>
      <c r="FC29" s="53">
        <v>1759.89</v>
      </c>
      <c r="FD29" s="53"/>
      <c r="FE29" s="23">
        <f t="shared" si="304"/>
        <v>2756.7563276200272</v>
      </c>
      <c r="FF29" s="51">
        <f>SUM(FF15*FF38)</f>
        <v>2756.7563276200272</v>
      </c>
      <c r="FG29" s="51"/>
      <c r="FH29" s="23">
        <f t="shared" si="305"/>
        <v>2928.6987800000002</v>
      </c>
      <c r="FI29" s="52">
        <v>2928.6987800000002</v>
      </c>
      <c r="FJ29" s="52"/>
      <c r="FK29" s="53">
        <f t="shared" ref="FK29:FK31" si="322">SUM(FL29:FM29)</f>
        <v>1732.29</v>
      </c>
      <c r="FL29" s="53">
        <v>1732.29</v>
      </c>
      <c r="FM29" s="53"/>
      <c r="FN29" s="54">
        <f t="shared" si="306"/>
        <v>8270.2689828600815</v>
      </c>
      <c r="FO29" s="54">
        <f t="shared" si="306"/>
        <v>8270.2689828600815</v>
      </c>
      <c r="FP29" s="54">
        <f t="shared" si="306"/>
        <v>0</v>
      </c>
      <c r="FQ29" s="54">
        <f t="shared" si="306"/>
        <v>8475.6467599999996</v>
      </c>
      <c r="FR29" s="54">
        <f t="shared" si="306"/>
        <v>8475.6467599999996</v>
      </c>
      <c r="FS29" s="54">
        <f t="shared" si="306"/>
        <v>0</v>
      </c>
      <c r="FT29" s="54">
        <f t="shared" si="306"/>
        <v>5245.26</v>
      </c>
      <c r="FU29" s="54">
        <f t="shared" si="306"/>
        <v>5245.26</v>
      </c>
      <c r="FV29" s="54">
        <f t="shared" si="306"/>
        <v>0</v>
      </c>
      <c r="FW29" s="55">
        <f t="shared" si="307"/>
        <v>205.37777713991818</v>
      </c>
      <c r="FX29" s="55">
        <f t="shared" si="307"/>
        <v>205.37777713991818</v>
      </c>
      <c r="FY29" s="55">
        <f t="shared" si="307"/>
        <v>0</v>
      </c>
      <c r="FZ29" s="54">
        <f t="shared" si="308"/>
        <v>26743.167007172204</v>
      </c>
      <c r="GA29" s="54">
        <f t="shared" si="308"/>
        <v>26743.167007172204</v>
      </c>
      <c r="GB29" s="54">
        <f t="shared" si="309"/>
        <v>0</v>
      </c>
      <c r="GC29" s="54">
        <f t="shared" si="309"/>
        <v>27276.317759999998</v>
      </c>
      <c r="GD29" s="54">
        <f t="shared" si="309"/>
        <v>27276.317759999998</v>
      </c>
      <c r="GE29" s="54">
        <f t="shared" si="309"/>
        <v>0</v>
      </c>
      <c r="GF29" s="54">
        <f t="shared" si="309"/>
        <v>19396.822444000001</v>
      </c>
      <c r="GG29" s="54">
        <f t="shared" si="309"/>
        <v>19396.822444000001</v>
      </c>
      <c r="GH29" s="54">
        <f t="shared" si="309"/>
        <v>0</v>
      </c>
      <c r="GI29" s="55">
        <f t="shared" si="310"/>
        <v>533.15075282779435</v>
      </c>
      <c r="GJ29" s="55">
        <f t="shared" si="310"/>
        <v>533.15075282779435</v>
      </c>
      <c r="GK29" s="55">
        <f t="shared" si="310"/>
        <v>0</v>
      </c>
      <c r="GL29" s="4"/>
      <c r="GM29" s="19">
        <f t="shared" si="311"/>
        <v>26743.1670071722</v>
      </c>
    </row>
    <row r="30" spans="1:195" ht="18.75" x14ac:dyDescent="0.3">
      <c r="A30" s="48" t="s">
        <v>49</v>
      </c>
      <c r="B30" s="21">
        <f t="shared" si="271"/>
        <v>3004.6424515293329</v>
      </c>
      <c r="C30" s="22">
        <f>SUM(C16*C39)</f>
        <v>3004.6424515293329</v>
      </c>
      <c r="D30" s="22"/>
      <c r="E30" s="21">
        <f t="shared" si="272"/>
        <v>2990.9090000000001</v>
      </c>
      <c r="F30" s="49">
        <v>2990.9090000000001</v>
      </c>
      <c r="G30" s="49"/>
      <c r="H30" s="50">
        <f t="shared" si="312"/>
        <v>2394.2370000000001</v>
      </c>
      <c r="I30" s="49">
        <v>2394.2370000000001</v>
      </c>
      <c r="J30" s="49"/>
      <c r="K30" s="23">
        <f t="shared" si="273"/>
        <v>3004.6424515293329</v>
      </c>
      <c r="L30" s="51">
        <f>SUM(L16*L39)</f>
        <v>3004.6424515293329</v>
      </c>
      <c r="M30" s="51"/>
      <c r="N30" s="23">
        <f t="shared" si="274"/>
        <v>3036.9949999999999</v>
      </c>
      <c r="O30" s="52">
        <v>3036.9949999999999</v>
      </c>
      <c r="P30" s="52"/>
      <c r="Q30" s="53">
        <f t="shared" si="313"/>
        <v>2994.2620000000002</v>
      </c>
      <c r="R30" s="52">
        <v>2994.2620000000002</v>
      </c>
      <c r="S30" s="52"/>
      <c r="T30" s="23">
        <f t="shared" si="275"/>
        <v>3004.6424515293329</v>
      </c>
      <c r="U30" s="51">
        <f>SUM(U16*U39)</f>
        <v>3004.6424515293329</v>
      </c>
      <c r="V30" s="51"/>
      <c r="W30" s="23">
        <f t="shared" si="276"/>
        <v>2841.8919999999998</v>
      </c>
      <c r="X30" s="52">
        <v>2841.8919999999998</v>
      </c>
      <c r="Y30" s="52"/>
      <c r="Z30" s="24">
        <f t="shared" si="277"/>
        <v>2795.86</v>
      </c>
      <c r="AA30" s="52">
        <v>2795.86</v>
      </c>
      <c r="AB30" s="52"/>
      <c r="AC30" s="54">
        <f t="shared" si="278"/>
        <v>9013.9273545879987</v>
      </c>
      <c r="AD30" s="54">
        <f t="shared" si="278"/>
        <v>9013.9273545879987</v>
      </c>
      <c r="AE30" s="54">
        <f t="shared" si="278"/>
        <v>0</v>
      </c>
      <c r="AF30" s="54">
        <f t="shared" si="278"/>
        <v>8869.7960000000003</v>
      </c>
      <c r="AG30" s="54">
        <f t="shared" si="278"/>
        <v>8869.7960000000003</v>
      </c>
      <c r="AH30" s="54">
        <f t="shared" si="278"/>
        <v>0</v>
      </c>
      <c r="AI30" s="54">
        <f t="shared" si="278"/>
        <v>8184.3590000000004</v>
      </c>
      <c r="AJ30" s="54">
        <f t="shared" si="278"/>
        <v>8184.3590000000004</v>
      </c>
      <c r="AK30" s="54">
        <f t="shared" si="278"/>
        <v>0</v>
      </c>
      <c r="AL30" s="55">
        <f t="shared" si="279"/>
        <v>-144.13135458799843</v>
      </c>
      <c r="AM30" s="55">
        <f t="shared" si="279"/>
        <v>-144.13135458799843</v>
      </c>
      <c r="AN30" s="55">
        <f t="shared" si="279"/>
        <v>0</v>
      </c>
      <c r="AO30" s="23">
        <f t="shared" si="280"/>
        <v>3004.6424515293329</v>
      </c>
      <c r="AP30" s="51">
        <f>SUM(AP16*AP39)</f>
        <v>3004.6424515293329</v>
      </c>
      <c r="AQ30" s="51"/>
      <c r="AR30" s="21">
        <f t="shared" si="281"/>
        <v>2924.6729999999998</v>
      </c>
      <c r="AS30" s="49">
        <v>2924.6729999999998</v>
      </c>
      <c r="AT30" s="49"/>
      <c r="AU30" s="53">
        <f t="shared" si="314"/>
        <v>2945.6619999999998</v>
      </c>
      <c r="AV30" s="49">
        <v>2945.6619999999998</v>
      </c>
      <c r="AW30" s="49"/>
      <c r="AX30" s="23">
        <f t="shared" si="282"/>
        <v>3004.6424515293329</v>
      </c>
      <c r="AY30" s="51">
        <f>SUM(AY16*AY39)</f>
        <v>3004.6424515293329</v>
      </c>
      <c r="AZ30" s="51"/>
      <c r="BA30" s="23">
        <f t="shared" si="283"/>
        <v>2854.857</v>
      </c>
      <c r="BB30" s="52">
        <v>2854.857</v>
      </c>
      <c r="BC30" s="52"/>
      <c r="BD30" s="53">
        <f t="shared" si="315"/>
        <v>2730.7220000000002</v>
      </c>
      <c r="BE30" s="52">
        <v>2730.7220000000002</v>
      </c>
      <c r="BF30" s="52"/>
      <c r="BG30" s="23">
        <f t="shared" si="284"/>
        <v>3004.6424515293329</v>
      </c>
      <c r="BH30" s="51">
        <f>SUM(BH16*BH39)</f>
        <v>3004.6424515293329</v>
      </c>
      <c r="BI30" s="51"/>
      <c r="BJ30" s="23">
        <f t="shared" si="285"/>
        <v>2844.7150000000001</v>
      </c>
      <c r="BK30" s="52">
        <v>2844.7150000000001</v>
      </c>
      <c r="BL30" s="52"/>
      <c r="BM30" s="53">
        <f t="shared" si="316"/>
        <v>2908.4450000000002</v>
      </c>
      <c r="BN30" s="52">
        <v>2908.4450000000002</v>
      </c>
      <c r="BO30" s="52"/>
      <c r="BP30" s="54">
        <f t="shared" si="286"/>
        <v>9013.9273545879987</v>
      </c>
      <c r="BQ30" s="54">
        <f t="shared" si="286"/>
        <v>9013.9273545879987</v>
      </c>
      <c r="BR30" s="54">
        <f t="shared" si="286"/>
        <v>0</v>
      </c>
      <c r="BS30" s="54">
        <f t="shared" si="286"/>
        <v>8624.244999999999</v>
      </c>
      <c r="BT30" s="54">
        <f t="shared" si="286"/>
        <v>8624.244999999999</v>
      </c>
      <c r="BU30" s="54">
        <f t="shared" si="286"/>
        <v>0</v>
      </c>
      <c r="BV30" s="54">
        <f t="shared" si="286"/>
        <v>8584.8289999999997</v>
      </c>
      <c r="BW30" s="54">
        <f t="shared" si="286"/>
        <v>8584.8289999999997</v>
      </c>
      <c r="BX30" s="54">
        <f t="shared" si="286"/>
        <v>0</v>
      </c>
      <c r="BY30" s="55">
        <f t="shared" si="287"/>
        <v>-389.68235458799973</v>
      </c>
      <c r="BZ30" s="55">
        <f t="shared" si="287"/>
        <v>-389.68235458799973</v>
      </c>
      <c r="CA30" s="55">
        <f t="shared" si="287"/>
        <v>0</v>
      </c>
      <c r="CB30" s="54">
        <f t="shared" si="288"/>
        <v>18027.854709175997</v>
      </c>
      <c r="CC30" s="54">
        <f t="shared" si="288"/>
        <v>18027.854709175997</v>
      </c>
      <c r="CD30" s="54">
        <f t="shared" si="288"/>
        <v>0</v>
      </c>
      <c r="CE30" s="26">
        <f t="shared" si="288"/>
        <v>17494.040999999997</v>
      </c>
      <c r="CF30" s="54">
        <f t="shared" si="288"/>
        <v>17494.040999999997</v>
      </c>
      <c r="CG30" s="54">
        <f t="shared" si="288"/>
        <v>0</v>
      </c>
      <c r="CH30" s="54">
        <f t="shared" si="288"/>
        <v>16769.188000000002</v>
      </c>
      <c r="CI30" s="54">
        <f t="shared" si="288"/>
        <v>16769.188000000002</v>
      </c>
      <c r="CJ30" s="54">
        <f t="shared" si="288"/>
        <v>0</v>
      </c>
      <c r="CK30" s="55">
        <f t="shared" si="289"/>
        <v>-533.81370917599997</v>
      </c>
      <c r="CL30" s="55">
        <f t="shared" si="289"/>
        <v>-533.81370917599997</v>
      </c>
      <c r="CM30" s="55">
        <f t="shared" si="289"/>
        <v>0</v>
      </c>
      <c r="CN30" s="23">
        <f t="shared" si="290"/>
        <v>3481.5916260879212</v>
      </c>
      <c r="CO30" s="51">
        <f>SUM(CO16*CO39)</f>
        <v>3481.5916260879212</v>
      </c>
      <c r="CP30" s="51"/>
      <c r="CQ30" s="23">
        <f t="shared" si="291"/>
        <v>2983.4140000000002</v>
      </c>
      <c r="CR30" s="52">
        <v>2983.4140000000002</v>
      </c>
      <c r="CS30" s="52"/>
      <c r="CT30" s="53">
        <f t="shared" si="317"/>
        <v>2600.1089999999999</v>
      </c>
      <c r="CU30" s="52">
        <v>2600.1089999999999</v>
      </c>
      <c r="CV30" s="52"/>
      <c r="CW30" s="23">
        <f t="shared" si="292"/>
        <v>3481.5916260879212</v>
      </c>
      <c r="CX30" s="51">
        <f>SUM(CX16*CX39)</f>
        <v>3481.5916260879212</v>
      </c>
      <c r="CY30" s="51"/>
      <c r="CZ30" s="23">
        <f t="shared" si="293"/>
        <v>2968.424</v>
      </c>
      <c r="DA30" s="49">
        <v>2968.424</v>
      </c>
      <c r="DB30" s="52"/>
      <c r="DC30" s="53">
        <f t="shared" si="318"/>
        <v>2785.4520000000002</v>
      </c>
      <c r="DD30" s="52">
        <v>2785.4520000000002</v>
      </c>
      <c r="DE30" s="52"/>
      <c r="DF30" s="23">
        <f t="shared" si="294"/>
        <v>3481.5916260879212</v>
      </c>
      <c r="DG30" s="51">
        <f>SUM(DG16*DG39)</f>
        <v>3481.5916260879212</v>
      </c>
      <c r="DH30" s="51"/>
      <c r="DI30" s="23">
        <f t="shared" si="295"/>
        <v>3688.7741500000002</v>
      </c>
      <c r="DJ30" s="52">
        <v>3688.7741500000002</v>
      </c>
      <c r="DK30" s="52"/>
      <c r="DL30" s="53">
        <f t="shared" si="319"/>
        <v>3201.3789999999999</v>
      </c>
      <c r="DM30" s="52">
        <v>3201.3789999999999</v>
      </c>
      <c r="DN30" s="52"/>
      <c r="DO30" s="54">
        <f t="shared" si="296"/>
        <v>10444.774878263765</v>
      </c>
      <c r="DP30" s="54">
        <f t="shared" si="296"/>
        <v>10444.774878263765</v>
      </c>
      <c r="DQ30" s="54">
        <f t="shared" si="296"/>
        <v>0</v>
      </c>
      <c r="DR30" s="54">
        <f t="shared" si="296"/>
        <v>9640.6121500000008</v>
      </c>
      <c r="DS30" s="54">
        <f t="shared" si="296"/>
        <v>9640.6121500000008</v>
      </c>
      <c r="DT30" s="54">
        <f t="shared" si="296"/>
        <v>0</v>
      </c>
      <c r="DU30" s="54">
        <f t="shared" si="296"/>
        <v>8586.9399999999987</v>
      </c>
      <c r="DV30" s="54">
        <f t="shared" si="296"/>
        <v>8586.9399999999987</v>
      </c>
      <c r="DW30" s="54">
        <f t="shared" si="296"/>
        <v>0</v>
      </c>
      <c r="DX30" s="55">
        <f t="shared" si="297"/>
        <v>-804.16272826376371</v>
      </c>
      <c r="DY30" s="55">
        <f t="shared" si="297"/>
        <v>-804.16272826376371</v>
      </c>
      <c r="DZ30" s="55">
        <f t="shared" si="297"/>
        <v>0</v>
      </c>
      <c r="EA30" s="54">
        <f t="shared" si="298"/>
        <v>28472.629587439762</v>
      </c>
      <c r="EB30" s="54">
        <f t="shared" si="298"/>
        <v>28472.629587439762</v>
      </c>
      <c r="EC30" s="54">
        <f t="shared" si="298"/>
        <v>0</v>
      </c>
      <c r="ED30" s="54">
        <f t="shared" si="298"/>
        <v>27134.653149999998</v>
      </c>
      <c r="EE30" s="54">
        <f t="shared" si="298"/>
        <v>27134.653149999998</v>
      </c>
      <c r="EF30" s="54">
        <f t="shared" si="298"/>
        <v>0</v>
      </c>
      <c r="EG30" s="54">
        <f t="shared" si="298"/>
        <v>25356.128000000001</v>
      </c>
      <c r="EH30" s="54">
        <f t="shared" si="298"/>
        <v>25356.128000000001</v>
      </c>
      <c r="EI30" s="54">
        <f t="shared" si="298"/>
        <v>0</v>
      </c>
      <c r="EJ30" s="55">
        <f t="shared" si="299"/>
        <v>-1337.9764374397637</v>
      </c>
      <c r="EK30" s="55">
        <f t="shared" si="299"/>
        <v>-1337.9764374397637</v>
      </c>
      <c r="EL30" s="55">
        <f t="shared" si="299"/>
        <v>0</v>
      </c>
      <c r="EM30" s="23">
        <f t="shared" si="300"/>
        <v>3481.5916260879212</v>
      </c>
      <c r="EN30" s="51">
        <f>SUM(EN16*EN39)</f>
        <v>3481.5916260879212</v>
      </c>
      <c r="EO30" s="51"/>
      <c r="EP30" s="23">
        <f t="shared" si="301"/>
        <v>3587.7170000000001</v>
      </c>
      <c r="EQ30" s="52">
        <v>3587.7170000000001</v>
      </c>
      <c r="ER30" s="52"/>
      <c r="ES30" s="53">
        <f t="shared" si="320"/>
        <v>3077.3229999999999</v>
      </c>
      <c r="ET30" s="53">
        <v>3077.3229999999999</v>
      </c>
      <c r="EU30" s="53"/>
      <c r="EV30" s="23">
        <f t="shared" si="302"/>
        <v>3481.5916260879212</v>
      </c>
      <c r="EW30" s="51">
        <f>SUM(EW16*EW39)</f>
        <v>3481.5916260879212</v>
      </c>
      <c r="EX30" s="51"/>
      <c r="EY30" s="23">
        <f t="shared" si="303"/>
        <v>3512.7543500000002</v>
      </c>
      <c r="EZ30" s="52">
        <v>3512.7543500000002</v>
      </c>
      <c r="FA30" s="52"/>
      <c r="FB30" s="53">
        <f t="shared" si="321"/>
        <v>2896.81</v>
      </c>
      <c r="FC30" s="53">
        <v>2896.81</v>
      </c>
      <c r="FD30" s="53"/>
      <c r="FE30" s="23">
        <f t="shared" si="304"/>
        <v>3481.5916260879212</v>
      </c>
      <c r="FF30" s="51">
        <f>SUM(FF16*FF39)</f>
        <v>3481.5916260879212</v>
      </c>
      <c r="FG30" s="51"/>
      <c r="FH30" s="23">
        <f t="shared" si="305"/>
        <v>4008.0385919999999</v>
      </c>
      <c r="FI30" s="52">
        <v>4008.0385919999999</v>
      </c>
      <c r="FJ30" s="52"/>
      <c r="FK30" s="53">
        <f t="shared" si="322"/>
        <v>3212.194</v>
      </c>
      <c r="FL30" s="53">
        <v>3212.194</v>
      </c>
      <c r="FM30" s="53"/>
      <c r="FN30" s="54">
        <f t="shared" si="306"/>
        <v>10444.774878263765</v>
      </c>
      <c r="FO30" s="54">
        <f t="shared" si="306"/>
        <v>10444.774878263765</v>
      </c>
      <c r="FP30" s="54">
        <f t="shared" si="306"/>
        <v>0</v>
      </c>
      <c r="FQ30" s="54">
        <f t="shared" si="306"/>
        <v>11108.509942000001</v>
      </c>
      <c r="FR30" s="54">
        <f t="shared" si="306"/>
        <v>11108.509942000001</v>
      </c>
      <c r="FS30" s="54">
        <f t="shared" si="306"/>
        <v>0</v>
      </c>
      <c r="FT30" s="54">
        <f t="shared" si="306"/>
        <v>9186.3269999999993</v>
      </c>
      <c r="FU30" s="54">
        <f t="shared" si="306"/>
        <v>9186.3269999999993</v>
      </c>
      <c r="FV30" s="54">
        <f t="shared" si="306"/>
        <v>0</v>
      </c>
      <c r="FW30" s="55">
        <f t="shared" si="307"/>
        <v>663.73506373623604</v>
      </c>
      <c r="FX30" s="55">
        <f t="shared" si="307"/>
        <v>663.73506373623604</v>
      </c>
      <c r="FY30" s="55">
        <f t="shared" si="307"/>
        <v>0</v>
      </c>
      <c r="FZ30" s="54">
        <f t="shared" si="308"/>
        <v>38917.404465703527</v>
      </c>
      <c r="GA30" s="54">
        <f t="shared" si="308"/>
        <v>38917.404465703527</v>
      </c>
      <c r="GB30" s="54">
        <f t="shared" si="309"/>
        <v>0</v>
      </c>
      <c r="GC30" s="54">
        <f t="shared" si="309"/>
        <v>38243.163092000003</v>
      </c>
      <c r="GD30" s="54">
        <f t="shared" si="309"/>
        <v>38243.163092000003</v>
      </c>
      <c r="GE30" s="54">
        <f t="shared" si="309"/>
        <v>0</v>
      </c>
      <c r="GF30" s="54">
        <f t="shared" si="309"/>
        <v>34542.455000000002</v>
      </c>
      <c r="GG30" s="54">
        <f t="shared" si="309"/>
        <v>34542.455000000002</v>
      </c>
      <c r="GH30" s="54">
        <f t="shared" si="309"/>
        <v>0</v>
      </c>
      <c r="GI30" s="55">
        <f t="shared" si="310"/>
        <v>-674.241373703524</v>
      </c>
      <c r="GJ30" s="55">
        <f t="shared" si="310"/>
        <v>-674.241373703524</v>
      </c>
      <c r="GK30" s="55">
        <f t="shared" si="310"/>
        <v>0</v>
      </c>
      <c r="GL30" s="4"/>
      <c r="GM30" s="19">
        <f t="shared" si="311"/>
        <v>38917.404465703527</v>
      </c>
    </row>
    <row r="31" spans="1:195" ht="18.75" x14ac:dyDescent="0.3">
      <c r="A31" s="48" t="s">
        <v>50</v>
      </c>
      <c r="B31" s="21">
        <f t="shared" si="271"/>
        <v>3.0868336246705601</v>
      </c>
      <c r="C31" s="22"/>
      <c r="D31" s="22">
        <f>SUM(D16*D40)</f>
        <v>3.0868336246705601</v>
      </c>
      <c r="E31" s="21">
        <f t="shared" si="272"/>
        <v>1.7370000000000001</v>
      </c>
      <c r="F31" s="49"/>
      <c r="G31" s="49">
        <v>1.7370000000000001</v>
      </c>
      <c r="H31" s="50">
        <f t="shared" si="312"/>
        <v>0.86199999999999999</v>
      </c>
      <c r="I31" s="49"/>
      <c r="J31" s="49">
        <v>0.86199999999999999</v>
      </c>
      <c r="K31" s="23">
        <f t="shared" si="273"/>
        <v>3.0868336246705601</v>
      </c>
      <c r="L31" s="51"/>
      <c r="M31" s="51">
        <f>SUM(M16*M40)</f>
        <v>3.0868336246705601</v>
      </c>
      <c r="N31" s="23">
        <f t="shared" si="274"/>
        <v>1.528</v>
      </c>
      <c r="O31" s="52"/>
      <c r="P31" s="52">
        <v>1.528</v>
      </c>
      <c r="Q31" s="53">
        <f t="shared" si="313"/>
        <v>0.27583999999999997</v>
      </c>
      <c r="R31" s="52"/>
      <c r="S31" s="52">
        <v>0.27583999999999997</v>
      </c>
      <c r="T31" s="23">
        <f t="shared" si="275"/>
        <v>3.0868336246705601</v>
      </c>
      <c r="U31" s="51"/>
      <c r="V31" s="51">
        <f>SUM(V16*V40)</f>
        <v>3.0868336246705601</v>
      </c>
      <c r="W31" s="23">
        <f t="shared" si="276"/>
        <v>2.093</v>
      </c>
      <c r="X31" s="52"/>
      <c r="Y31" s="52">
        <v>2.093</v>
      </c>
      <c r="Z31" s="24">
        <f t="shared" si="277"/>
        <v>0.379</v>
      </c>
      <c r="AA31" s="52"/>
      <c r="AB31" s="52">
        <v>0.379</v>
      </c>
      <c r="AC31" s="54">
        <f t="shared" si="278"/>
        <v>9.2605008740116794</v>
      </c>
      <c r="AD31" s="54">
        <f t="shared" si="278"/>
        <v>0</v>
      </c>
      <c r="AE31" s="54">
        <f t="shared" si="278"/>
        <v>9.2605008740116794</v>
      </c>
      <c r="AF31" s="54">
        <f t="shared" si="278"/>
        <v>5.3580000000000005</v>
      </c>
      <c r="AG31" s="54">
        <f t="shared" si="278"/>
        <v>0</v>
      </c>
      <c r="AH31" s="54">
        <f t="shared" si="278"/>
        <v>5.3580000000000005</v>
      </c>
      <c r="AI31" s="54">
        <f t="shared" si="278"/>
        <v>1.51684</v>
      </c>
      <c r="AJ31" s="54">
        <f t="shared" si="278"/>
        <v>0</v>
      </c>
      <c r="AK31" s="54">
        <f t="shared" si="278"/>
        <v>1.51684</v>
      </c>
      <c r="AL31" s="55">
        <f t="shared" si="279"/>
        <v>-3.9025008740116789</v>
      </c>
      <c r="AM31" s="55">
        <f t="shared" si="279"/>
        <v>0</v>
      </c>
      <c r="AN31" s="55">
        <f t="shared" si="279"/>
        <v>-3.9025008740116789</v>
      </c>
      <c r="AO31" s="23">
        <f t="shared" si="280"/>
        <v>3.0868336246705601</v>
      </c>
      <c r="AP31" s="51"/>
      <c r="AQ31" s="51">
        <f>SUM(AQ16*AQ40)</f>
        <v>3.0868336246705601</v>
      </c>
      <c r="AR31" s="21">
        <f t="shared" si="281"/>
        <v>10.465</v>
      </c>
      <c r="AS31" s="49">
        <v>0</v>
      </c>
      <c r="AT31" s="49">
        <v>10.465</v>
      </c>
      <c r="AU31" s="53">
        <f t="shared" si="314"/>
        <v>2.6549999999999998</v>
      </c>
      <c r="AV31" s="49"/>
      <c r="AW31" s="49">
        <v>2.6549999999999998</v>
      </c>
      <c r="AX31" s="23">
        <f t="shared" si="282"/>
        <v>3.0868336246705601</v>
      </c>
      <c r="AY31" s="51"/>
      <c r="AZ31" s="51">
        <f>SUM(AZ16*AZ40)</f>
        <v>3.0868336246705601</v>
      </c>
      <c r="BA31" s="23">
        <f t="shared" si="283"/>
        <v>0.73199999999999998</v>
      </c>
      <c r="BB31" s="52"/>
      <c r="BC31" s="52">
        <v>0.73199999999999998</v>
      </c>
      <c r="BD31" s="53">
        <f t="shared" si="315"/>
        <v>1.155</v>
      </c>
      <c r="BE31" s="52"/>
      <c r="BF31" s="52">
        <v>1.155</v>
      </c>
      <c r="BG31" s="23">
        <f t="shared" si="284"/>
        <v>3.0868336246705601</v>
      </c>
      <c r="BH31" s="51"/>
      <c r="BI31" s="51">
        <f>SUM(BI16*BI40)</f>
        <v>3.0868336246705601</v>
      </c>
      <c r="BJ31" s="23">
        <f t="shared" si="285"/>
        <v>0</v>
      </c>
      <c r="BK31" s="52"/>
      <c r="BL31" s="52">
        <v>0</v>
      </c>
      <c r="BM31" s="53">
        <f t="shared" si="316"/>
        <v>1.81</v>
      </c>
      <c r="BN31" s="52"/>
      <c r="BO31" s="52">
        <v>1.81</v>
      </c>
      <c r="BP31" s="54">
        <f t="shared" si="286"/>
        <v>9.2605008740116794</v>
      </c>
      <c r="BQ31" s="54">
        <f t="shared" si="286"/>
        <v>0</v>
      </c>
      <c r="BR31" s="54">
        <f t="shared" si="286"/>
        <v>9.2605008740116794</v>
      </c>
      <c r="BS31" s="54">
        <f t="shared" si="286"/>
        <v>11.196999999999999</v>
      </c>
      <c r="BT31" s="54">
        <f t="shared" si="286"/>
        <v>0</v>
      </c>
      <c r="BU31" s="54">
        <f t="shared" si="286"/>
        <v>11.196999999999999</v>
      </c>
      <c r="BV31" s="54">
        <f t="shared" si="286"/>
        <v>5.6199999999999992</v>
      </c>
      <c r="BW31" s="54">
        <f t="shared" si="286"/>
        <v>0</v>
      </c>
      <c r="BX31" s="54">
        <f t="shared" si="286"/>
        <v>5.6199999999999992</v>
      </c>
      <c r="BY31" s="55">
        <f t="shared" si="287"/>
        <v>1.9364991259883197</v>
      </c>
      <c r="BZ31" s="55">
        <f t="shared" si="287"/>
        <v>0</v>
      </c>
      <c r="CA31" s="55">
        <f t="shared" si="287"/>
        <v>1.9364991259883197</v>
      </c>
      <c r="CB31" s="54">
        <f t="shared" si="288"/>
        <v>18.521001748023359</v>
      </c>
      <c r="CC31" s="54">
        <f t="shared" si="288"/>
        <v>0</v>
      </c>
      <c r="CD31" s="54">
        <f t="shared" si="288"/>
        <v>18.521001748023359</v>
      </c>
      <c r="CE31" s="26">
        <f t="shared" si="288"/>
        <v>16.555</v>
      </c>
      <c r="CF31" s="54">
        <f t="shared" si="288"/>
        <v>0</v>
      </c>
      <c r="CG31" s="26">
        <f t="shared" si="288"/>
        <v>16.555</v>
      </c>
      <c r="CH31" s="54">
        <f t="shared" si="288"/>
        <v>7.1368399999999994</v>
      </c>
      <c r="CI31" s="54">
        <f t="shared" si="288"/>
        <v>0</v>
      </c>
      <c r="CJ31" s="54">
        <f t="shared" si="288"/>
        <v>7.1368399999999994</v>
      </c>
      <c r="CK31" s="55">
        <f t="shared" si="289"/>
        <v>-1.9660017480233591</v>
      </c>
      <c r="CL31" s="55">
        <f t="shared" si="289"/>
        <v>0</v>
      </c>
      <c r="CM31" s="55">
        <f t="shared" si="289"/>
        <v>-1.9660017480233591</v>
      </c>
      <c r="CN31" s="23">
        <f t="shared" si="290"/>
        <v>3.3665432516785661</v>
      </c>
      <c r="CO31" s="51"/>
      <c r="CP31" s="51">
        <f>SUM(CP16*CP40)</f>
        <v>3.3665432516785661</v>
      </c>
      <c r="CQ31" s="23">
        <f t="shared" si="291"/>
        <v>0</v>
      </c>
      <c r="CR31" s="52">
        <v>0</v>
      </c>
      <c r="CS31" s="52">
        <v>0</v>
      </c>
      <c r="CT31" s="53">
        <f t="shared" si="317"/>
        <v>1.758</v>
      </c>
      <c r="CU31" s="52"/>
      <c r="CV31" s="52">
        <v>1.758</v>
      </c>
      <c r="CW31" s="23">
        <f t="shared" si="292"/>
        <v>3.3665432516785661</v>
      </c>
      <c r="CX31" s="51"/>
      <c r="CY31" s="51">
        <f>SUM(CY16*CY40)</f>
        <v>3.3665432516785661</v>
      </c>
      <c r="CZ31" s="23">
        <f t="shared" si="293"/>
        <v>0</v>
      </c>
      <c r="DA31" s="49">
        <v>0</v>
      </c>
      <c r="DB31" s="52">
        <v>0</v>
      </c>
      <c r="DC31" s="53">
        <f t="shared" si="318"/>
        <v>1.57</v>
      </c>
      <c r="DD31" s="52">
        <v>0</v>
      </c>
      <c r="DE31" s="52">
        <v>1.57</v>
      </c>
      <c r="DF31" s="23">
        <f t="shared" si="294"/>
        <v>3.3665432516785661</v>
      </c>
      <c r="DG31" s="51"/>
      <c r="DH31" s="51">
        <f>SUM(DH16*DH40)</f>
        <v>3.3665432516785661</v>
      </c>
      <c r="DI31" s="23">
        <f t="shared" si="295"/>
        <v>0</v>
      </c>
      <c r="DJ31" s="52">
        <v>0</v>
      </c>
      <c r="DK31" s="52">
        <v>0</v>
      </c>
      <c r="DL31" s="53">
        <f t="shared" si="319"/>
        <v>0.52300000000000002</v>
      </c>
      <c r="DM31" s="52"/>
      <c r="DN31" s="52">
        <v>0.52300000000000002</v>
      </c>
      <c r="DO31" s="54">
        <f t="shared" si="296"/>
        <v>10.099629755035698</v>
      </c>
      <c r="DP31" s="54">
        <f t="shared" si="296"/>
        <v>0</v>
      </c>
      <c r="DQ31" s="54">
        <f t="shared" si="296"/>
        <v>10.099629755035698</v>
      </c>
      <c r="DR31" s="54">
        <f t="shared" si="296"/>
        <v>0</v>
      </c>
      <c r="DS31" s="54">
        <f t="shared" si="296"/>
        <v>0</v>
      </c>
      <c r="DT31" s="54">
        <f t="shared" si="296"/>
        <v>0</v>
      </c>
      <c r="DU31" s="54">
        <f t="shared" si="296"/>
        <v>3.8510000000000004</v>
      </c>
      <c r="DV31" s="54">
        <f t="shared" si="296"/>
        <v>0</v>
      </c>
      <c r="DW31" s="54">
        <f t="shared" si="296"/>
        <v>3.8510000000000004</v>
      </c>
      <c r="DX31" s="55">
        <f t="shared" si="297"/>
        <v>-10.099629755035698</v>
      </c>
      <c r="DY31" s="55">
        <f t="shared" si="297"/>
        <v>0</v>
      </c>
      <c r="DZ31" s="55">
        <f t="shared" si="297"/>
        <v>-10.099629755035698</v>
      </c>
      <c r="EA31" s="54">
        <f t="shared" si="298"/>
        <v>28.620631503059059</v>
      </c>
      <c r="EB31" s="54">
        <f t="shared" si="298"/>
        <v>0</v>
      </c>
      <c r="EC31" s="54">
        <f t="shared" si="298"/>
        <v>28.620631503059059</v>
      </c>
      <c r="ED31" s="54">
        <f t="shared" si="298"/>
        <v>16.555</v>
      </c>
      <c r="EE31" s="54">
        <f t="shared" si="298"/>
        <v>0</v>
      </c>
      <c r="EF31" s="54">
        <f t="shared" si="298"/>
        <v>16.555</v>
      </c>
      <c r="EG31" s="54">
        <f t="shared" si="298"/>
        <v>10.98784</v>
      </c>
      <c r="EH31" s="54">
        <f t="shared" si="298"/>
        <v>0</v>
      </c>
      <c r="EI31" s="54">
        <f t="shared" si="298"/>
        <v>10.98784</v>
      </c>
      <c r="EJ31" s="55">
        <f t="shared" si="299"/>
        <v>-12.065631503059059</v>
      </c>
      <c r="EK31" s="55">
        <f t="shared" si="299"/>
        <v>0</v>
      </c>
      <c r="EL31" s="55">
        <f t="shared" si="299"/>
        <v>-12.065631503059059</v>
      </c>
      <c r="EM31" s="23">
        <f t="shared" si="300"/>
        <v>3.3665432516785661</v>
      </c>
      <c r="EN31" s="51"/>
      <c r="EO31" s="51">
        <f>SUM(EO16*EO40)</f>
        <v>3.3665432516785661</v>
      </c>
      <c r="EP31" s="23">
        <f t="shared" si="301"/>
        <v>0</v>
      </c>
      <c r="EQ31" s="52">
        <v>0</v>
      </c>
      <c r="ER31" s="52">
        <v>0</v>
      </c>
      <c r="ES31" s="53">
        <f t="shared" si="320"/>
        <v>0.56499999999999995</v>
      </c>
      <c r="ET31" s="53">
        <v>0</v>
      </c>
      <c r="EU31" s="53">
        <v>0.56499999999999995</v>
      </c>
      <c r="EV31" s="23">
        <f t="shared" si="302"/>
        <v>3.3665432516785661</v>
      </c>
      <c r="EW31" s="51"/>
      <c r="EX31" s="51">
        <f>SUM(EX16*EX40)</f>
        <v>3.3665432516785661</v>
      </c>
      <c r="EY31" s="23">
        <f t="shared" si="303"/>
        <v>0</v>
      </c>
      <c r="EZ31" s="52">
        <v>0</v>
      </c>
      <c r="FA31" s="52">
        <v>0</v>
      </c>
      <c r="FB31" s="53">
        <f t="shared" si="321"/>
        <v>1.486</v>
      </c>
      <c r="FC31" s="53">
        <v>0</v>
      </c>
      <c r="FD31" s="53">
        <v>1.486</v>
      </c>
      <c r="FE31" s="23">
        <f t="shared" si="304"/>
        <v>3.3665432516785661</v>
      </c>
      <c r="FF31" s="51"/>
      <c r="FG31" s="51">
        <f>SUM(FG16*FG40)</f>
        <v>3.3665432516785661</v>
      </c>
      <c r="FH31" s="23">
        <f t="shared" si="305"/>
        <v>0</v>
      </c>
      <c r="FI31" s="52"/>
      <c r="FJ31" s="52">
        <v>0</v>
      </c>
      <c r="FK31" s="53">
        <f t="shared" si="322"/>
        <v>1.8</v>
      </c>
      <c r="FL31" s="53">
        <v>0</v>
      </c>
      <c r="FM31" s="53">
        <v>1.8</v>
      </c>
      <c r="FN31" s="54">
        <f t="shared" si="306"/>
        <v>10.099629755035698</v>
      </c>
      <c r="FO31" s="54">
        <f t="shared" si="306"/>
        <v>0</v>
      </c>
      <c r="FP31" s="54">
        <f t="shared" si="306"/>
        <v>10.099629755035698</v>
      </c>
      <c r="FQ31" s="54">
        <f t="shared" si="306"/>
        <v>0</v>
      </c>
      <c r="FR31" s="54">
        <f t="shared" si="306"/>
        <v>0</v>
      </c>
      <c r="FS31" s="54">
        <f t="shared" si="306"/>
        <v>0</v>
      </c>
      <c r="FT31" s="54">
        <f t="shared" si="306"/>
        <v>3.851</v>
      </c>
      <c r="FU31" s="54">
        <f t="shared" si="306"/>
        <v>0</v>
      </c>
      <c r="FV31" s="54">
        <f t="shared" si="306"/>
        <v>3.851</v>
      </c>
      <c r="FW31" s="55">
        <f t="shared" si="307"/>
        <v>-10.099629755035698</v>
      </c>
      <c r="FX31" s="55">
        <f t="shared" si="307"/>
        <v>0</v>
      </c>
      <c r="FY31" s="55">
        <f t="shared" si="307"/>
        <v>-10.099629755035698</v>
      </c>
      <c r="FZ31" s="54">
        <f t="shared" si="308"/>
        <v>38.720261258094759</v>
      </c>
      <c r="GA31" s="54">
        <f t="shared" si="308"/>
        <v>0</v>
      </c>
      <c r="GB31" s="54">
        <f t="shared" si="309"/>
        <v>38.720261258094759</v>
      </c>
      <c r="GC31" s="54">
        <f t="shared" si="309"/>
        <v>16.555</v>
      </c>
      <c r="GD31" s="54">
        <f t="shared" si="309"/>
        <v>0</v>
      </c>
      <c r="GE31" s="54">
        <f t="shared" si="309"/>
        <v>16.555</v>
      </c>
      <c r="GF31" s="54">
        <f t="shared" si="309"/>
        <v>14.838840000000001</v>
      </c>
      <c r="GG31" s="54">
        <f t="shared" si="309"/>
        <v>0</v>
      </c>
      <c r="GH31" s="54">
        <f t="shared" si="309"/>
        <v>14.838840000000001</v>
      </c>
      <c r="GI31" s="55">
        <f t="shared" si="310"/>
        <v>-22.165261258094759</v>
      </c>
      <c r="GJ31" s="55">
        <f t="shared" si="310"/>
        <v>0</v>
      </c>
      <c r="GK31" s="55">
        <f t="shared" si="310"/>
        <v>-22.165261258094759</v>
      </c>
      <c r="GL31" s="4"/>
      <c r="GM31" s="19">
        <f t="shared" si="311"/>
        <v>38.720261258094752</v>
      </c>
    </row>
    <row r="32" spans="1:195" ht="18.75" x14ac:dyDescent="0.3">
      <c r="A32" s="48" t="s">
        <v>51</v>
      </c>
      <c r="B32" s="21">
        <f t="shared" si="271"/>
        <v>942.24764901774256</v>
      </c>
      <c r="C32" s="22">
        <f>SUM(C33:C34)</f>
        <v>942.24764901774256</v>
      </c>
      <c r="D32" s="22"/>
      <c r="E32" s="21">
        <f t="shared" si="272"/>
        <v>1087.057</v>
      </c>
      <c r="F32" s="22">
        <f>SUM(F33:F34)</f>
        <v>1087.057</v>
      </c>
      <c r="G32" s="22"/>
      <c r="H32" s="22">
        <f>SUM(H33:H34)</f>
        <v>937.45100000000002</v>
      </c>
      <c r="I32" s="22">
        <f>SUM(I33:I34)</f>
        <v>937.45100000000002</v>
      </c>
      <c r="J32" s="22"/>
      <c r="K32" s="23">
        <f t="shared" si="273"/>
        <v>942.24764901774256</v>
      </c>
      <c r="L32" s="51">
        <f>SUM(L33:L34)</f>
        <v>942.24764901774256</v>
      </c>
      <c r="M32" s="51"/>
      <c r="N32" s="23">
        <f t="shared" si="274"/>
        <v>953.39200000000005</v>
      </c>
      <c r="O32" s="51">
        <f>SUM(O33:O34)</f>
        <v>953.39200000000005</v>
      </c>
      <c r="P32" s="51"/>
      <c r="Q32" s="51">
        <f>SUM(Q33:Q34)</f>
        <v>1003.306</v>
      </c>
      <c r="R32" s="51">
        <f>SUM(R33:R34)</f>
        <v>1003.306</v>
      </c>
      <c r="S32" s="51"/>
      <c r="T32" s="23">
        <f t="shared" si="275"/>
        <v>942.24764901774256</v>
      </c>
      <c r="U32" s="51">
        <f>SUM(U33:U34)</f>
        <v>942.24764901774256</v>
      </c>
      <c r="V32" s="51"/>
      <c r="W32" s="23">
        <f t="shared" si="276"/>
        <v>1096.05</v>
      </c>
      <c r="X32" s="51">
        <f>SUM(X33:X34)</f>
        <v>1096.05</v>
      </c>
      <c r="Y32" s="51"/>
      <c r="Z32" s="23">
        <f t="shared" si="277"/>
        <v>1151.3699999999999</v>
      </c>
      <c r="AA32" s="51">
        <f>SUM(AA33:AA34)</f>
        <v>1151.3699999999999</v>
      </c>
      <c r="AB32" s="51"/>
      <c r="AC32" s="54">
        <f t="shared" si="278"/>
        <v>2826.7429470532279</v>
      </c>
      <c r="AD32" s="54">
        <f t="shared" si="278"/>
        <v>2826.7429470532279</v>
      </c>
      <c r="AE32" s="54">
        <f t="shared" si="278"/>
        <v>0</v>
      </c>
      <c r="AF32" s="54">
        <f t="shared" si="278"/>
        <v>3136.4989999999998</v>
      </c>
      <c r="AG32" s="54">
        <f t="shared" si="278"/>
        <v>3136.4989999999998</v>
      </c>
      <c r="AH32" s="54">
        <f t="shared" si="278"/>
        <v>0</v>
      </c>
      <c r="AI32" s="54">
        <f t="shared" si="278"/>
        <v>3092.127</v>
      </c>
      <c r="AJ32" s="54">
        <f t="shared" si="278"/>
        <v>3092.127</v>
      </c>
      <c r="AK32" s="54">
        <f t="shared" si="278"/>
        <v>0</v>
      </c>
      <c r="AL32" s="55">
        <f t="shared" si="279"/>
        <v>309.75605294677189</v>
      </c>
      <c r="AM32" s="55">
        <f t="shared" si="279"/>
        <v>309.75605294677189</v>
      </c>
      <c r="AN32" s="55">
        <f t="shared" si="279"/>
        <v>0</v>
      </c>
      <c r="AO32" s="23">
        <f t="shared" si="280"/>
        <v>942.24764901774256</v>
      </c>
      <c r="AP32" s="51">
        <f>SUM(AP33:AP34)</f>
        <v>942.24764901774256</v>
      </c>
      <c r="AQ32" s="51"/>
      <c r="AR32" s="21">
        <f t="shared" si="281"/>
        <v>957.25800000000004</v>
      </c>
      <c r="AS32" s="22">
        <f>SUM(AS33:AS34)</f>
        <v>957.25800000000004</v>
      </c>
      <c r="AT32" s="22"/>
      <c r="AU32" s="51">
        <f>SUM(AU33:AU34)</f>
        <v>951.90499999999997</v>
      </c>
      <c r="AV32" s="22">
        <f>SUM(AV33:AV34)</f>
        <v>951.90499999999997</v>
      </c>
      <c r="AW32" s="22"/>
      <c r="AX32" s="23">
        <f t="shared" si="282"/>
        <v>942.24764901774256</v>
      </c>
      <c r="AY32" s="51">
        <f>SUM(AY33:AY34)</f>
        <v>942.24764901774256</v>
      </c>
      <c r="AZ32" s="51"/>
      <c r="BA32" s="23">
        <f t="shared" si="283"/>
        <v>956.79499999999996</v>
      </c>
      <c r="BB32" s="51">
        <f>SUM(BB33:BB34)</f>
        <v>956.79499999999996</v>
      </c>
      <c r="BC32" s="51"/>
      <c r="BD32" s="51">
        <f>SUM(BD33:BD34)</f>
        <v>846.60799999999995</v>
      </c>
      <c r="BE32" s="51">
        <f>SUM(BE33:BE34)</f>
        <v>846.60799999999995</v>
      </c>
      <c r="BF32" s="51"/>
      <c r="BG32" s="23">
        <f t="shared" si="284"/>
        <v>942.24764901774256</v>
      </c>
      <c r="BH32" s="51">
        <f>SUM(BH33:BH34)</f>
        <v>942.24764901774256</v>
      </c>
      <c r="BI32" s="51"/>
      <c r="BJ32" s="23">
        <f t="shared" si="285"/>
        <v>764.47</v>
      </c>
      <c r="BK32" s="51">
        <f>SUM(BK33:BK34)</f>
        <v>764.47</v>
      </c>
      <c r="BL32" s="51"/>
      <c r="BM32" s="51">
        <f>SUM(BM33:BM34)</f>
        <v>807.721</v>
      </c>
      <c r="BN32" s="51">
        <f>SUM(BN33:BN34)</f>
        <v>807.721</v>
      </c>
      <c r="BO32" s="51"/>
      <c r="BP32" s="54">
        <f t="shared" si="286"/>
        <v>2826.7429470532279</v>
      </c>
      <c r="BQ32" s="54">
        <f t="shared" si="286"/>
        <v>2826.7429470532279</v>
      </c>
      <c r="BR32" s="54">
        <f t="shared" si="286"/>
        <v>0</v>
      </c>
      <c r="BS32" s="54">
        <f t="shared" si="286"/>
        <v>2678.5230000000001</v>
      </c>
      <c r="BT32" s="54">
        <f t="shared" si="286"/>
        <v>2678.5230000000001</v>
      </c>
      <c r="BU32" s="54">
        <f t="shared" si="286"/>
        <v>0</v>
      </c>
      <c r="BV32" s="54">
        <f t="shared" si="286"/>
        <v>2606.2339999999999</v>
      </c>
      <c r="BW32" s="54">
        <f t="shared" si="286"/>
        <v>2606.2339999999999</v>
      </c>
      <c r="BX32" s="54">
        <f t="shared" si="286"/>
        <v>0</v>
      </c>
      <c r="BY32" s="55">
        <f t="shared" si="287"/>
        <v>-148.21994705322777</v>
      </c>
      <c r="BZ32" s="55">
        <f t="shared" si="287"/>
        <v>-148.21994705322777</v>
      </c>
      <c r="CA32" s="55">
        <f t="shared" si="287"/>
        <v>0</v>
      </c>
      <c r="CB32" s="54">
        <f t="shared" si="288"/>
        <v>5653.4858941064558</v>
      </c>
      <c r="CC32" s="54">
        <f t="shared" si="288"/>
        <v>5653.4858941064558</v>
      </c>
      <c r="CD32" s="54">
        <f t="shared" si="288"/>
        <v>0</v>
      </c>
      <c r="CE32" s="26">
        <f t="shared" si="288"/>
        <v>5815.0219999999999</v>
      </c>
      <c r="CF32" s="54">
        <f t="shared" si="288"/>
        <v>5815.0219999999999</v>
      </c>
      <c r="CG32" s="54">
        <f t="shared" si="288"/>
        <v>0</v>
      </c>
      <c r="CH32" s="54">
        <f t="shared" si="288"/>
        <v>5698.3609999999999</v>
      </c>
      <c r="CI32" s="54">
        <f t="shared" si="288"/>
        <v>5698.3609999999999</v>
      </c>
      <c r="CJ32" s="54">
        <f t="shared" si="288"/>
        <v>0</v>
      </c>
      <c r="CK32" s="55">
        <f t="shared" si="289"/>
        <v>161.53610589354412</v>
      </c>
      <c r="CL32" s="55">
        <f t="shared" si="289"/>
        <v>161.53610589354412</v>
      </c>
      <c r="CM32" s="55">
        <f t="shared" si="289"/>
        <v>0</v>
      </c>
      <c r="CN32" s="23">
        <f t="shared" si="290"/>
        <v>1091.8176047374459</v>
      </c>
      <c r="CO32" s="51">
        <f>SUM(CO33:CO34)</f>
        <v>1091.8176047374459</v>
      </c>
      <c r="CP32" s="51"/>
      <c r="CQ32" s="23">
        <f t="shared" si="291"/>
        <v>709.51099999999997</v>
      </c>
      <c r="CR32" s="51">
        <f>SUM(CR33:CR34)</f>
        <v>709.51099999999997</v>
      </c>
      <c r="CS32" s="51"/>
      <c r="CT32" s="51">
        <f>SUM(CT33:CT34)</f>
        <v>673.79100000000005</v>
      </c>
      <c r="CU32" s="51">
        <f>SUM(CU33:CU34)</f>
        <v>673.79100000000005</v>
      </c>
      <c r="CV32" s="51"/>
      <c r="CW32" s="23">
        <f t="shared" si="292"/>
        <v>1091.8176047374459</v>
      </c>
      <c r="CX32" s="51">
        <f>SUM(CX33:CX34)</f>
        <v>1091.8176047374459</v>
      </c>
      <c r="CY32" s="51"/>
      <c r="CZ32" s="23">
        <f t="shared" si="293"/>
        <v>900.19100000000003</v>
      </c>
      <c r="DA32" s="22">
        <f>SUM(DA33:DA34)</f>
        <v>900.19100000000003</v>
      </c>
      <c r="DB32" s="51"/>
      <c r="DC32" s="51">
        <f>SUM(DC33:DC34)</f>
        <v>810.60799999999995</v>
      </c>
      <c r="DD32" s="51">
        <f>SUM(DD33:DD34)</f>
        <v>810.60799999999995</v>
      </c>
      <c r="DE32" s="51"/>
      <c r="DF32" s="23">
        <f t="shared" si="294"/>
        <v>1091.8176047374459</v>
      </c>
      <c r="DG32" s="51">
        <f>SUM(DG33:DG34)</f>
        <v>1091.8176047374459</v>
      </c>
      <c r="DH32" s="51"/>
      <c r="DI32" s="23">
        <f t="shared" si="295"/>
        <v>1060.1530419999999</v>
      </c>
      <c r="DJ32" s="51">
        <f>SUM(DJ33:DJ34)</f>
        <v>1060.1530419999999</v>
      </c>
      <c r="DK32" s="51"/>
      <c r="DL32" s="51">
        <f>SUM(DL33:DL34)</f>
        <v>1063.0219999999999</v>
      </c>
      <c r="DM32" s="51">
        <f>SUM(DM33:DM34)</f>
        <v>1063.0219999999999</v>
      </c>
      <c r="DN32" s="51"/>
      <c r="DO32" s="54">
        <f t="shared" si="296"/>
        <v>3275.4528142123377</v>
      </c>
      <c r="DP32" s="54">
        <f t="shared" si="296"/>
        <v>3275.4528142123377</v>
      </c>
      <c r="DQ32" s="54">
        <f t="shared" si="296"/>
        <v>0</v>
      </c>
      <c r="DR32" s="54">
        <f t="shared" si="296"/>
        <v>2669.8550420000001</v>
      </c>
      <c r="DS32" s="54">
        <f t="shared" si="296"/>
        <v>2669.8550420000001</v>
      </c>
      <c r="DT32" s="54">
        <f t="shared" si="296"/>
        <v>0</v>
      </c>
      <c r="DU32" s="54">
        <f t="shared" si="296"/>
        <v>2547.4209999999998</v>
      </c>
      <c r="DV32" s="54">
        <f t="shared" si="296"/>
        <v>2547.4209999999998</v>
      </c>
      <c r="DW32" s="54">
        <f t="shared" si="296"/>
        <v>0</v>
      </c>
      <c r="DX32" s="55">
        <f t="shared" si="297"/>
        <v>-605.59777221233753</v>
      </c>
      <c r="DY32" s="55">
        <f t="shared" si="297"/>
        <v>-605.59777221233753</v>
      </c>
      <c r="DZ32" s="55">
        <f t="shared" si="297"/>
        <v>0</v>
      </c>
      <c r="EA32" s="54">
        <f t="shared" si="298"/>
        <v>8928.9387083187939</v>
      </c>
      <c r="EB32" s="54">
        <f t="shared" si="298"/>
        <v>8928.9387083187939</v>
      </c>
      <c r="EC32" s="54">
        <f t="shared" si="298"/>
        <v>0</v>
      </c>
      <c r="ED32" s="54">
        <f t="shared" si="298"/>
        <v>8484.8770420000001</v>
      </c>
      <c r="EE32" s="54">
        <f t="shared" si="298"/>
        <v>8484.8770420000001</v>
      </c>
      <c r="EF32" s="54">
        <f t="shared" si="298"/>
        <v>0</v>
      </c>
      <c r="EG32" s="54">
        <f t="shared" si="298"/>
        <v>8245.7819999999992</v>
      </c>
      <c r="EH32" s="54">
        <f t="shared" si="298"/>
        <v>8245.7819999999992</v>
      </c>
      <c r="EI32" s="54">
        <f t="shared" si="298"/>
        <v>0</v>
      </c>
      <c r="EJ32" s="55">
        <f t="shared" si="299"/>
        <v>-444.06166631879387</v>
      </c>
      <c r="EK32" s="55">
        <f t="shared" si="299"/>
        <v>-444.06166631879387</v>
      </c>
      <c r="EL32" s="55">
        <f t="shared" si="299"/>
        <v>0</v>
      </c>
      <c r="EM32" s="23">
        <f t="shared" si="300"/>
        <v>1091.8176047374459</v>
      </c>
      <c r="EN32" s="51">
        <f>SUM(EN33:EN34)</f>
        <v>1091.8176047374459</v>
      </c>
      <c r="EO32" s="51"/>
      <c r="EP32" s="23">
        <f t="shared" si="301"/>
        <v>1046.6690000000001</v>
      </c>
      <c r="EQ32" s="51">
        <f>SUM(EQ33:EQ34)</f>
        <v>1046.6690000000001</v>
      </c>
      <c r="ER32" s="51"/>
      <c r="ES32" s="51">
        <f>SUM(ES33:ES34)</f>
        <v>1024.992</v>
      </c>
      <c r="ET32" s="51">
        <f>SUM(ET33:ET34)</f>
        <v>1024.992</v>
      </c>
      <c r="EU32" s="51"/>
      <c r="EV32" s="23">
        <f t="shared" si="302"/>
        <v>1091.8176047374459</v>
      </c>
      <c r="EW32" s="51">
        <f>SUM(EW33:EW34)</f>
        <v>1091.8176047374459</v>
      </c>
      <c r="EX32" s="51"/>
      <c r="EY32" s="23">
        <f t="shared" si="303"/>
        <v>1264.9984830000001</v>
      </c>
      <c r="EZ32" s="51">
        <f>SUM(EZ33:EZ34)</f>
        <v>1264.9984830000001</v>
      </c>
      <c r="FA32" s="51"/>
      <c r="FB32" s="51">
        <f>SUM(FB33:FB34)</f>
        <v>1065.42</v>
      </c>
      <c r="FC32" s="51">
        <f>SUM(FC33:FC34)</f>
        <v>1065.42</v>
      </c>
      <c r="FD32" s="51"/>
      <c r="FE32" s="23">
        <f t="shared" si="304"/>
        <v>1091.8176047374459</v>
      </c>
      <c r="FF32" s="51">
        <f>SUM(FF33:FF34)</f>
        <v>1091.8176047374459</v>
      </c>
      <c r="FG32" s="51"/>
      <c r="FH32" s="23">
        <f t="shared" si="305"/>
        <v>1460.3949580000001</v>
      </c>
      <c r="FI32" s="51">
        <f>SUM(FI33:FI34)</f>
        <v>1460.3949580000001</v>
      </c>
      <c r="FJ32" s="51"/>
      <c r="FK32" s="51">
        <f>SUM(FK33:FK34)</f>
        <v>989.82399999999996</v>
      </c>
      <c r="FL32" s="51">
        <f>SUM(FL33:FL34)</f>
        <v>989.82399999999996</v>
      </c>
      <c r="FM32" s="51"/>
      <c r="FN32" s="54">
        <f t="shared" si="306"/>
        <v>3275.4528142123377</v>
      </c>
      <c r="FO32" s="54">
        <f t="shared" si="306"/>
        <v>3275.4528142123377</v>
      </c>
      <c r="FP32" s="54">
        <f t="shared" si="306"/>
        <v>0</v>
      </c>
      <c r="FQ32" s="54">
        <f t="shared" si="306"/>
        <v>3772.062441</v>
      </c>
      <c r="FR32" s="54">
        <f t="shared" si="306"/>
        <v>3772.062441</v>
      </c>
      <c r="FS32" s="54">
        <f t="shared" si="306"/>
        <v>0</v>
      </c>
      <c r="FT32" s="54">
        <f t="shared" si="306"/>
        <v>3080.2360000000003</v>
      </c>
      <c r="FU32" s="54">
        <f t="shared" si="306"/>
        <v>3080.2360000000003</v>
      </c>
      <c r="FV32" s="54">
        <f t="shared" si="306"/>
        <v>0</v>
      </c>
      <c r="FW32" s="55">
        <f t="shared" si="307"/>
        <v>496.60962678766236</v>
      </c>
      <c r="FX32" s="55">
        <f t="shared" si="307"/>
        <v>496.60962678766236</v>
      </c>
      <c r="FY32" s="55">
        <f t="shared" si="307"/>
        <v>0</v>
      </c>
      <c r="FZ32" s="54">
        <f t="shared" si="308"/>
        <v>12204.391522531132</v>
      </c>
      <c r="GA32" s="54">
        <f t="shared" si="308"/>
        <v>12204.391522531132</v>
      </c>
      <c r="GB32" s="54">
        <f t="shared" si="309"/>
        <v>0</v>
      </c>
      <c r="GC32" s="54">
        <f t="shared" si="309"/>
        <v>12256.939483</v>
      </c>
      <c r="GD32" s="54">
        <f t="shared" si="309"/>
        <v>12256.939483</v>
      </c>
      <c r="GE32" s="54">
        <f t="shared" si="309"/>
        <v>0</v>
      </c>
      <c r="GF32" s="54">
        <f t="shared" si="309"/>
        <v>11326.018</v>
      </c>
      <c r="GG32" s="54">
        <f t="shared" si="309"/>
        <v>11326.018</v>
      </c>
      <c r="GH32" s="54">
        <f t="shared" si="309"/>
        <v>0</v>
      </c>
      <c r="GI32" s="55">
        <f t="shared" si="310"/>
        <v>52.547960468868041</v>
      </c>
      <c r="GJ32" s="55">
        <f t="shared" si="310"/>
        <v>52.547960468868041</v>
      </c>
      <c r="GK32" s="55">
        <f t="shared" si="310"/>
        <v>0</v>
      </c>
      <c r="GL32" s="4"/>
      <c r="GM32" s="19">
        <f t="shared" si="311"/>
        <v>12204.391522531128</v>
      </c>
    </row>
    <row r="33" spans="1:195" ht="18.75" x14ac:dyDescent="0.3">
      <c r="A33" s="56" t="s">
        <v>44</v>
      </c>
      <c r="B33" s="38">
        <f t="shared" si="271"/>
        <v>819.38810144705712</v>
      </c>
      <c r="C33" s="39">
        <f>SUM(C22*C39)</f>
        <v>819.38810144705712</v>
      </c>
      <c r="D33" s="39"/>
      <c r="E33" s="38">
        <f t="shared" si="272"/>
        <v>1087.057</v>
      </c>
      <c r="F33" s="57">
        <v>1087.057</v>
      </c>
      <c r="G33" s="57"/>
      <c r="H33" s="58">
        <f t="shared" si="312"/>
        <v>937.45100000000002</v>
      </c>
      <c r="I33" s="57">
        <v>937.45100000000002</v>
      </c>
      <c r="J33" s="57"/>
      <c r="K33" s="45">
        <f t="shared" si="273"/>
        <v>819.38810144705712</v>
      </c>
      <c r="L33" s="59">
        <f>SUM(L22*L39)</f>
        <v>819.38810144705712</v>
      </c>
      <c r="M33" s="59"/>
      <c r="N33" s="45">
        <f t="shared" si="274"/>
        <v>953.39200000000005</v>
      </c>
      <c r="O33" s="60">
        <v>953.39200000000005</v>
      </c>
      <c r="P33" s="60"/>
      <c r="Q33" s="61">
        <f t="shared" ref="Q33:Q34" si="323">SUM(R33:S33)</f>
        <v>1003.306</v>
      </c>
      <c r="R33" s="60">
        <v>1003.306</v>
      </c>
      <c r="S33" s="60"/>
      <c r="T33" s="45">
        <f t="shared" si="275"/>
        <v>819.38810144705712</v>
      </c>
      <c r="U33" s="59">
        <f>SUM(U22*U39)</f>
        <v>819.38810144705712</v>
      </c>
      <c r="V33" s="59"/>
      <c r="W33" s="45">
        <f t="shared" si="276"/>
        <v>1096.05</v>
      </c>
      <c r="X33" s="60">
        <v>1096.05</v>
      </c>
      <c r="Y33" s="60"/>
      <c r="Z33" s="46">
        <f t="shared" si="277"/>
        <v>1151.3699999999999</v>
      </c>
      <c r="AA33" s="60">
        <v>1151.3699999999999</v>
      </c>
      <c r="AB33" s="60"/>
      <c r="AC33" s="62">
        <f t="shared" si="278"/>
        <v>2458.1643043411714</v>
      </c>
      <c r="AD33" s="62">
        <f t="shared" si="278"/>
        <v>2458.1643043411714</v>
      </c>
      <c r="AE33" s="62">
        <f t="shared" si="278"/>
        <v>0</v>
      </c>
      <c r="AF33" s="62">
        <f>SUM(E33+N33+W33)</f>
        <v>3136.4989999999998</v>
      </c>
      <c r="AG33" s="62">
        <f t="shared" si="278"/>
        <v>3136.4989999999998</v>
      </c>
      <c r="AH33" s="62">
        <f t="shared" si="278"/>
        <v>0</v>
      </c>
      <c r="AI33" s="62">
        <f t="shared" si="278"/>
        <v>3092.127</v>
      </c>
      <c r="AJ33" s="62">
        <f t="shared" si="278"/>
        <v>3092.127</v>
      </c>
      <c r="AK33" s="62">
        <f t="shared" si="278"/>
        <v>0</v>
      </c>
      <c r="AL33" s="63">
        <f t="shared" si="279"/>
        <v>678.33469565882842</v>
      </c>
      <c r="AM33" s="63">
        <f t="shared" si="279"/>
        <v>678.33469565882842</v>
      </c>
      <c r="AN33" s="63">
        <f t="shared" si="279"/>
        <v>0</v>
      </c>
      <c r="AO33" s="45">
        <f t="shared" si="280"/>
        <v>819.38810144705712</v>
      </c>
      <c r="AP33" s="59">
        <f>SUM(AP22*AP39)</f>
        <v>819.38810144705712</v>
      </c>
      <c r="AQ33" s="59"/>
      <c r="AR33" s="38">
        <f t="shared" si="281"/>
        <v>957.25800000000004</v>
      </c>
      <c r="AS33" s="57">
        <v>957.25800000000004</v>
      </c>
      <c r="AT33" s="57"/>
      <c r="AU33" s="61">
        <f t="shared" ref="AU33:AU34" si="324">SUM(AV33:AW33)</f>
        <v>951.90499999999997</v>
      </c>
      <c r="AV33" s="57">
        <v>951.90499999999997</v>
      </c>
      <c r="AW33" s="57"/>
      <c r="AX33" s="45">
        <f t="shared" si="282"/>
        <v>819.38810144705712</v>
      </c>
      <c r="AY33" s="59">
        <f>SUM(AY22*AY39)</f>
        <v>819.38810144705712</v>
      </c>
      <c r="AZ33" s="59"/>
      <c r="BA33" s="45">
        <f t="shared" si="283"/>
        <v>956.79499999999996</v>
      </c>
      <c r="BB33" s="60">
        <v>956.79499999999996</v>
      </c>
      <c r="BC33" s="60"/>
      <c r="BD33" s="61">
        <f t="shared" ref="BD33:BD34" si="325">SUM(BE33:BF33)</f>
        <v>846.60799999999995</v>
      </c>
      <c r="BE33" s="60">
        <v>846.60799999999995</v>
      </c>
      <c r="BF33" s="60"/>
      <c r="BG33" s="45">
        <f t="shared" si="284"/>
        <v>819.38810144705712</v>
      </c>
      <c r="BH33" s="59">
        <f>SUM(BH22*BH39)</f>
        <v>819.38810144705712</v>
      </c>
      <c r="BI33" s="59"/>
      <c r="BJ33" s="45">
        <f t="shared" si="285"/>
        <v>764.47</v>
      </c>
      <c r="BK33" s="60">
        <v>764.47</v>
      </c>
      <c r="BL33" s="60"/>
      <c r="BM33" s="61">
        <f t="shared" ref="BM33:BM34" si="326">SUM(BN33:BO33)</f>
        <v>807.721</v>
      </c>
      <c r="BN33" s="60">
        <v>807.721</v>
      </c>
      <c r="BO33" s="60"/>
      <c r="BP33" s="62">
        <f t="shared" si="286"/>
        <v>2458.1643043411714</v>
      </c>
      <c r="BQ33" s="62">
        <f t="shared" si="286"/>
        <v>2458.1643043411714</v>
      </c>
      <c r="BR33" s="62">
        <f t="shared" si="286"/>
        <v>0</v>
      </c>
      <c r="BS33" s="62">
        <f t="shared" si="286"/>
        <v>2678.5230000000001</v>
      </c>
      <c r="BT33" s="62">
        <f t="shared" si="286"/>
        <v>2678.5230000000001</v>
      </c>
      <c r="BU33" s="62">
        <f t="shared" si="286"/>
        <v>0</v>
      </c>
      <c r="BV33" s="62">
        <f t="shared" si="286"/>
        <v>2606.2339999999999</v>
      </c>
      <c r="BW33" s="62">
        <f t="shared" si="286"/>
        <v>2606.2339999999999</v>
      </c>
      <c r="BX33" s="62">
        <f t="shared" si="286"/>
        <v>0</v>
      </c>
      <c r="BY33" s="63">
        <f t="shared" si="287"/>
        <v>220.35869565882876</v>
      </c>
      <c r="BZ33" s="63">
        <f t="shared" si="287"/>
        <v>220.35869565882876</v>
      </c>
      <c r="CA33" s="63">
        <f t="shared" si="287"/>
        <v>0</v>
      </c>
      <c r="CB33" s="62">
        <f t="shared" si="288"/>
        <v>4916.3286086823427</v>
      </c>
      <c r="CC33" s="62">
        <f t="shared" si="288"/>
        <v>4916.3286086823427</v>
      </c>
      <c r="CD33" s="62">
        <f t="shared" si="288"/>
        <v>0</v>
      </c>
      <c r="CE33" s="41">
        <f t="shared" si="288"/>
        <v>5815.0219999999999</v>
      </c>
      <c r="CF33" s="62">
        <f t="shared" si="288"/>
        <v>5815.0219999999999</v>
      </c>
      <c r="CG33" s="62">
        <f t="shared" si="288"/>
        <v>0</v>
      </c>
      <c r="CH33" s="62">
        <f t="shared" si="288"/>
        <v>5698.3609999999999</v>
      </c>
      <c r="CI33" s="62">
        <f t="shared" si="288"/>
        <v>5698.3609999999999</v>
      </c>
      <c r="CJ33" s="62">
        <f t="shared" si="288"/>
        <v>0</v>
      </c>
      <c r="CK33" s="63">
        <f t="shared" si="289"/>
        <v>898.69339131765719</v>
      </c>
      <c r="CL33" s="63">
        <f t="shared" si="289"/>
        <v>898.69339131765719</v>
      </c>
      <c r="CM33" s="63">
        <f t="shared" si="289"/>
        <v>0</v>
      </c>
      <c r="CN33" s="45">
        <f t="shared" si="290"/>
        <v>949.45565022624271</v>
      </c>
      <c r="CO33" s="59">
        <f>SUM(CO22*CO39)</f>
        <v>949.45565022624271</v>
      </c>
      <c r="CP33" s="59"/>
      <c r="CQ33" s="45">
        <f t="shared" si="291"/>
        <v>709.51099999999997</v>
      </c>
      <c r="CR33" s="60">
        <v>709.51099999999997</v>
      </c>
      <c r="CS33" s="60"/>
      <c r="CT33" s="61">
        <f t="shared" ref="CT33:CT34" si="327">SUM(CU33:CV33)</f>
        <v>673.79100000000005</v>
      </c>
      <c r="CU33" s="60">
        <v>673.79100000000005</v>
      </c>
      <c r="CV33" s="60"/>
      <c r="CW33" s="45">
        <f t="shared" si="292"/>
        <v>949.45565022624271</v>
      </c>
      <c r="CX33" s="59">
        <f>SUM(CX22*CX39)</f>
        <v>949.45565022624271</v>
      </c>
      <c r="CY33" s="59"/>
      <c r="CZ33" s="45">
        <f t="shared" si="293"/>
        <v>900.19100000000003</v>
      </c>
      <c r="DA33" s="57">
        <v>900.19100000000003</v>
      </c>
      <c r="DB33" s="60"/>
      <c r="DC33" s="61">
        <f t="shared" ref="DC33:DC34" si="328">SUM(DD33:DE33)</f>
        <v>810.60799999999995</v>
      </c>
      <c r="DD33" s="60">
        <v>810.60799999999995</v>
      </c>
      <c r="DE33" s="60"/>
      <c r="DF33" s="45">
        <f t="shared" si="294"/>
        <v>949.45565022624271</v>
      </c>
      <c r="DG33" s="59">
        <f>SUM(DG22*DG39)</f>
        <v>949.45565022624271</v>
      </c>
      <c r="DH33" s="59"/>
      <c r="DI33" s="45">
        <f t="shared" si="295"/>
        <v>1060.1530419999999</v>
      </c>
      <c r="DJ33" s="60">
        <v>1060.1530419999999</v>
      </c>
      <c r="DK33" s="60"/>
      <c r="DL33" s="61">
        <f t="shared" ref="DL33:DL34" si="329">SUM(DM33:DN33)</f>
        <v>1063.0219999999999</v>
      </c>
      <c r="DM33" s="60">
        <v>1063.0219999999999</v>
      </c>
      <c r="DN33" s="60"/>
      <c r="DO33" s="62">
        <f t="shared" si="296"/>
        <v>2848.3669506787282</v>
      </c>
      <c r="DP33" s="62">
        <f t="shared" si="296"/>
        <v>2848.3669506787282</v>
      </c>
      <c r="DQ33" s="62">
        <f t="shared" si="296"/>
        <v>0</v>
      </c>
      <c r="DR33" s="62">
        <f t="shared" si="296"/>
        <v>2669.8550420000001</v>
      </c>
      <c r="DS33" s="62">
        <f t="shared" si="296"/>
        <v>2669.8550420000001</v>
      </c>
      <c r="DT33" s="62">
        <f t="shared" si="296"/>
        <v>0</v>
      </c>
      <c r="DU33" s="62">
        <f t="shared" si="296"/>
        <v>2547.4209999999998</v>
      </c>
      <c r="DV33" s="62">
        <f t="shared" si="296"/>
        <v>2547.4209999999998</v>
      </c>
      <c r="DW33" s="62">
        <f t="shared" si="296"/>
        <v>0</v>
      </c>
      <c r="DX33" s="63">
        <f t="shared" si="297"/>
        <v>-178.5119086787281</v>
      </c>
      <c r="DY33" s="63">
        <f t="shared" si="297"/>
        <v>-178.5119086787281</v>
      </c>
      <c r="DZ33" s="63">
        <f t="shared" si="297"/>
        <v>0</v>
      </c>
      <c r="EA33" s="62">
        <f t="shared" si="298"/>
        <v>7764.695559361071</v>
      </c>
      <c r="EB33" s="62">
        <f t="shared" si="298"/>
        <v>7764.695559361071</v>
      </c>
      <c r="EC33" s="62">
        <f t="shared" si="298"/>
        <v>0</v>
      </c>
      <c r="ED33" s="62">
        <f t="shared" si="298"/>
        <v>8484.8770420000001</v>
      </c>
      <c r="EE33" s="62">
        <f t="shared" si="298"/>
        <v>8484.8770420000001</v>
      </c>
      <c r="EF33" s="62">
        <f t="shared" si="298"/>
        <v>0</v>
      </c>
      <c r="EG33" s="62">
        <f t="shared" si="298"/>
        <v>8245.7819999999992</v>
      </c>
      <c r="EH33" s="62">
        <f t="shared" si="298"/>
        <v>8245.7819999999992</v>
      </c>
      <c r="EI33" s="62">
        <f t="shared" si="298"/>
        <v>0</v>
      </c>
      <c r="EJ33" s="63">
        <f t="shared" si="299"/>
        <v>720.18148263892908</v>
      </c>
      <c r="EK33" s="63">
        <f t="shared" si="299"/>
        <v>720.18148263892908</v>
      </c>
      <c r="EL33" s="63">
        <f t="shared" si="299"/>
        <v>0</v>
      </c>
      <c r="EM33" s="45">
        <f t="shared" si="300"/>
        <v>949.45565022624271</v>
      </c>
      <c r="EN33" s="59">
        <f>SUM(EN22*EN39)</f>
        <v>949.45565022624271</v>
      </c>
      <c r="EO33" s="59"/>
      <c r="EP33" s="45">
        <f t="shared" si="301"/>
        <v>1046.6690000000001</v>
      </c>
      <c r="EQ33" s="60">
        <v>1046.6690000000001</v>
      </c>
      <c r="ER33" s="60"/>
      <c r="ES33" s="61">
        <f t="shared" ref="ES33:ES34" si="330">SUM(ET33:EU33)</f>
        <v>1024.992</v>
      </c>
      <c r="ET33" s="61">
        <v>1024.992</v>
      </c>
      <c r="EU33" s="61"/>
      <c r="EV33" s="45">
        <f t="shared" si="302"/>
        <v>949.45565022624271</v>
      </c>
      <c r="EW33" s="59">
        <f>SUM(EW22*EW39)</f>
        <v>949.45565022624271</v>
      </c>
      <c r="EX33" s="59"/>
      <c r="EY33" s="45">
        <f t="shared" si="303"/>
        <v>1264.9984830000001</v>
      </c>
      <c r="EZ33" s="60">
        <v>1264.9984830000001</v>
      </c>
      <c r="FA33" s="60"/>
      <c r="FB33" s="61">
        <f t="shared" ref="FB33:FB34" si="331">SUM(FC33:FD33)</f>
        <v>1065.42</v>
      </c>
      <c r="FC33" s="61">
        <v>1065.42</v>
      </c>
      <c r="FD33" s="61"/>
      <c r="FE33" s="45">
        <f t="shared" si="304"/>
        <v>949.45565022624271</v>
      </c>
      <c r="FF33" s="59">
        <f>SUM(FF22*FF39)</f>
        <v>949.45565022624271</v>
      </c>
      <c r="FG33" s="59"/>
      <c r="FH33" s="45">
        <f t="shared" si="305"/>
        <v>1460.3949580000001</v>
      </c>
      <c r="FI33" s="60">
        <v>1460.3949580000001</v>
      </c>
      <c r="FJ33" s="60"/>
      <c r="FK33" s="61">
        <f t="shared" ref="FK33:FK34" si="332">SUM(FL33:FM33)</f>
        <v>989.82399999999996</v>
      </c>
      <c r="FL33" s="61">
        <v>989.82399999999996</v>
      </c>
      <c r="FM33" s="61"/>
      <c r="FN33" s="62">
        <f t="shared" si="306"/>
        <v>2848.3669506787282</v>
      </c>
      <c r="FO33" s="62">
        <f t="shared" si="306"/>
        <v>2848.3669506787282</v>
      </c>
      <c r="FP33" s="62">
        <f t="shared" si="306"/>
        <v>0</v>
      </c>
      <c r="FQ33" s="62">
        <f t="shared" si="306"/>
        <v>3772.062441</v>
      </c>
      <c r="FR33" s="62">
        <f t="shared" si="306"/>
        <v>3772.062441</v>
      </c>
      <c r="FS33" s="62">
        <f t="shared" si="306"/>
        <v>0</v>
      </c>
      <c r="FT33" s="62">
        <f t="shared" si="306"/>
        <v>3080.2360000000003</v>
      </c>
      <c r="FU33" s="62">
        <f t="shared" si="306"/>
        <v>3080.2360000000003</v>
      </c>
      <c r="FV33" s="62">
        <f t="shared" si="306"/>
        <v>0</v>
      </c>
      <c r="FW33" s="63">
        <f t="shared" si="307"/>
        <v>923.69549032127179</v>
      </c>
      <c r="FX33" s="63">
        <f t="shared" si="307"/>
        <v>923.69549032127179</v>
      </c>
      <c r="FY33" s="63">
        <f t="shared" si="307"/>
        <v>0</v>
      </c>
      <c r="FZ33" s="62">
        <f t="shared" si="308"/>
        <v>10613.062510039799</v>
      </c>
      <c r="GA33" s="62">
        <f t="shared" si="308"/>
        <v>10613.062510039799</v>
      </c>
      <c r="GB33" s="62">
        <f t="shared" si="309"/>
        <v>0</v>
      </c>
      <c r="GC33" s="62">
        <f t="shared" si="309"/>
        <v>12256.939483</v>
      </c>
      <c r="GD33" s="62">
        <f t="shared" si="309"/>
        <v>12256.939483</v>
      </c>
      <c r="GE33" s="62">
        <f t="shared" si="309"/>
        <v>0</v>
      </c>
      <c r="GF33" s="62">
        <f t="shared" si="309"/>
        <v>11326.018</v>
      </c>
      <c r="GG33" s="62">
        <f t="shared" si="309"/>
        <v>11326.018</v>
      </c>
      <c r="GH33" s="62">
        <f t="shared" si="309"/>
        <v>0</v>
      </c>
      <c r="GI33" s="63">
        <f t="shared" si="310"/>
        <v>1643.8769729602009</v>
      </c>
      <c r="GJ33" s="63">
        <f t="shared" si="310"/>
        <v>1643.8769729602009</v>
      </c>
      <c r="GK33" s="63">
        <f t="shared" si="310"/>
        <v>0</v>
      </c>
      <c r="GL33" s="4"/>
      <c r="GM33" s="19">
        <f t="shared" si="311"/>
        <v>10613.062510039799</v>
      </c>
    </row>
    <row r="34" spans="1:195" ht="18.75" x14ac:dyDescent="0.3">
      <c r="A34" s="56" t="s">
        <v>45</v>
      </c>
      <c r="B34" s="38">
        <f t="shared" si="271"/>
        <v>122.85954757068546</v>
      </c>
      <c r="C34" s="39">
        <f>SUM(C23*C39)</f>
        <v>122.85954757068546</v>
      </c>
      <c r="D34" s="39"/>
      <c r="E34" s="38">
        <f t="shared" si="272"/>
        <v>0</v>
      </c>
      <c r="F34" s="57"/>
      <c r="G34" s="57"/>
      <c r="H34" s="58">
        <f t="shared" si="312"/>
        <v>0</v>
      </c>
      <c r="I34" s="58">
        <v>0</v>
      </c>
      <c r="J34" s="58"/>
      <c r="K34" s="45">
        <f t="shared" si="273"/>
        <v>122.85954757068546</v>
      </c>
      <c r="L34" s="59">
        <f>SUM(L23*L39)</f>
        <v>122.85954757068546</v>
      </c>
      <c r="M34" s="59"/>
      <c r="N34" s="45">
        <f t="shared" si="274"/>
        <v>0</v>
      </c>
      <c r="O34" s="60">
        <v>0</v>
      </c>
      <c r="P34" s="60"/>
      <c r="Q34" s="61">
        <f t="shared" si="323"/>
        <v>0</v>
      </c>
      <c r="R34" s="61">
        <v>0</v>
      </c>
      <c r="S34" s="61"/>
      <c r="T34" s="45">
        <f t="shared" si="275"/>
        <v>122.85954757068546</v>
      </c>
      <c r="U34" s="59">
        <f>SUM(U23*U39)</f>
        <v>122.85954757068546</v>
      </c>
      <c r="V34" s="59"/>
      <c r="W34" s="45">
        <f t="shared" si="276"/>
        <v>0</v>
      </c>
      <c r="X34" s="60"/>
      <c r="Y34" s="60"/>
      <c r="Z34" s="46">
        <f t="shared" si="277"/>
        <v>0</v>
      </c>
      <c r="AA34" s="60">
        <v>0</v>
      </c>
      <c r="AB34" s="60"/>
      <c r="AC34" s="62">
        <f t="shared" si="278"/>
        <v>368.57864271205642</v>
      </c>
      <c r="AD34" s="62">
        <f t="shared" si="278"/>
        <v>368.57864271205642</v>
      </c>
      <c r="AE34" s="62">
        <f t="shared" si="278"/>
        <v>0</v>
      </c>
      <c r="AF34" s="62">
        <f t="shared" si="278"/>
        <v>0</v>
      </c>
      <c r="AG34" s="62">
        <f t="shared" si="278"/>
        <v>0</v>
      </c>
      <c r="AH34" s="62">
        <f t="shared" si="278"/>
        <v>0</v>
      </c>
      <c r="AI34" s="62">
        <f t="shared" si="278"/>
        <v>0</v>
      </c>
      <c r="AJ34" s="62">
        <f t="shared" si="278"/>
        <v>0</v>
      </c>
      <c r="AK34" s="62">
        <f t="shared" si="278"/>
        <v>0</v>
      </c>
      <c r="AL34" s="63">
        <f t="shared" si="279"/>
        <v>-368.57864271205642</v>
      </c>
      <c r="AM34" s="63">
        <f t="shared" si="279"/>
        <v>-368.57864271205642</v>
      </c>
      <c r="AN34" s="63">
        <f t="shared" si="279"/>
        <v>0</v>
      </c>
      <c r="AO34" s="45">
        <f t="shared" si="280"/>
        <v>122.85954757068546</v>
      </c>
      <c r="AP34" s="59">
        <f>SUM(AP23*AP39)</f>
        <v>122.85954757068546</v>
      </c>
      <c r="AQ34" s="59"/>
      <c r="AR34" s="38">
        <f t="shared" si="281"/>
        <v>0</v>
      </c>
      <c r="AS34" s="57">
        <v>0</v>
      </c>
      <c r="AT34" s="57"/>
      <c r="AU34" s="61">
        <f t="shared" si="324"/>
        <v>0</v>
      </c>
      <c r="AV34" s="61">
        <v>0</v>
      </c>
      <c r="AW34" s="61"/>
      <c r="AX34" s="45">
        <f t="shared" si="282"/>
        <v>122.85954757068546</v>
      </c>
      <c r="AY34" s="59">
        <f>SUM(AY23*AY39)</f>
        <v>122.85954757068546</v>
      </c>
      <c r="AZ34" s="59"/>
      <c r="BA34" s="45">
        <f t="shared" si="283"/>
        <v>0</v>
      </c>
      <c r="BB34" s="60">
        <v>0</v>
      </c>
      <c r="BC34" s="60"/>
      <c r="BD34" s="61">
        <f t="shared" si="325"/>
        <v>0</v>
      </c>
      <c r="BE34" s="61">
        <v>0</v>
      </c>
      <c r="BF34" s="61"/>
      <c r="BG34" s="45">
        <f t="shared" si="284"/>
        <v>122.85954757068546</v>
      </c>
      <c r="BH34" s="59">
        <f>SUM(BH23*BH39)</f>
        <v>122.85954757068546</v>
      </c>
      <c r="BI34" s="59"/>
      <c r="BJ34" s="45">
        <f t="shared" si="285"/>
        <v>0</v>
      </c>
      <c r="BK34" s="60">
        <v>0</v>
      </c>
      <c r="BL34" s="60">
        <v>0</v>
      </c>
      <c r="BM34" s="61">
        <f t="shared" si="326"/>
        <v>0</v>
      </c>
      <c r="BN34" s="61">
        <v>0</v>
      </c>
      <c r="BO34" s="61"/>
      <c r="BP34" s="62">
        <f t="shared" si="286"/>
        <v>368.57864271205642</v>
      </c>
      <c r="BQ34" s="62">
        <f t="shared" si="286"/>
        <v>368.57864271205642</v>
      </c>
      <c r="BR34" s="62">
        <f t="shared" si="286"/>
        <v>0</v>
      </c>
      <c r="BS34" s="62">
        <f t="shared" si="286"/>
        <v>0</v>
      </c>
      <c r="BT34" s="62">
        <f t="shared" si="286"/>
        <v>0</v>
      </c>
      <c r="BU34" s="62">
        <f t="shared" si="286"/>
        <v>0</v>
      </c>
      <c r="BV34" s="62">
        <f t="shared" si="286"/>
        <v>0</v>
      </c>
      <c r="BW34" s="62">
        <f t="shared" si="286"/>
        <v>0</v>
      </c>
      <c r="BX34" s="62">
        <f t="shared" si="286"/>
        <v>0</v>
      </c>
      <c r="BY34" s="63">
        <f t="shared" si="287"/>
        <v>-368.57864271205642</v>
      </c>
      <c r="BZ34" s="63">
        <f t="shared" si="287"/>
        <v>-368.57864271205642</v>
      </c>
      <c r="CA34" s="63">
        <f t="shared" si="287"/>
        <v>0</v>
      </c>
      <c r="CB34" s="62">
        <f t="shared" si="288"/>
        <v>737.15728542411284</v>
      </c>
      <c r="CC34" s="62">
        <f t="shared" si="288"/>
        <v>737.15728542411284</v>
      </c>
      <c r="CD34" s="62">
        <f t="shared" si="288"/>
        <v>0</v>
      </c>
      <c r="CE34" s="62">
        <f t="shared" si="288"/>
        <v>0</v>
      </c>
      <c r="CF34" s="62">
        <f t="shared" si="288"/>
        <v>0</v>
      </c>
      <c r="CG34" s="62">
        <f t="shared" si="288"/>
        <v>0</v>
      </c>
      <c r="CH34" s="62">
        <f t="shared" si="288"/>
        <v>0</v>
      </c>
      <c r="CI34" s="62">
        <f t="shared" si="288"/>
        <v>0</v>
      </c>
      <c r="CJ34" s="62">
        <f t="shared" si="288"/>
        <v>0</v>
      </c>
      <c r="CK34" s="63">
        <f t="shared" si="289"/>
        <v>-737.15728542411284</v>
      </c>
      <c r="CL34" s="63">
        <f t="shared" si="289"/>
        <v>-737.15728542411284</v>
      </c>
      <c r="CM34" s="63">
        <f t="shared" si="289"/>
        <v>0</v>
      </c>
      <c r="CN34" s="45">
        <f t="shared" si="290"/>
        <v>142.36195451120327</v>
      </c>
      <c r="CO34" s="59">
        <f>SUM(CO23*CO39)</f>
        <v>142.36195451120327</v>
      </c>
      <c r="CP34" s="59"/>
      <c r="CQ34" s="45">
        <f t="shared" si="291"/>
        <v>0</v>
      </c>
      <c r="CR34" s="60">
        <v>0</v>
      </c>
      <c r="CS34" s="60"/>
      <c r="CT34" s="61">
        <f t="shared" si="327"/>
        <v>0</v>
      </c>
      <c r="CU34" s="61">
        <v>0</v>
      </c>
      <c r="CV34" s="61"/>
      <c r="CW34" s="45">
        <f t="shared" si="292"/>
        <v>142.36195451120327</v>
      </c>
      <c r="CX34" s="59">
        <f>SUM(CX23*CX39)</f>
        <v>142.36195451120327</v>
      </c>
      <c r="CY34" s="59"/>
      <c r="CZ34" s="45">
        <f t="shared" si="293"/>
        <v>0</v>
      </c>
      <c r="DA34" s="57">
        <v>0</v>
      </c>
      <c r="DB34" s="60"/>
      <c r="DC34" s="61">
        <f t="shared" si="328"/>
        <v>0</v>
      </c>
      <c r="DD34" s="61">
        <v>0</v>
      </c>
      <c r="DE34" s="61"/>
      <c r="DF34" s="45">
        <f t="shared" si="294"/>
        <v>142.36195451120327</v>
      </c>
      <c r="DG34" s="59">
        <f>SUM(DG23*DG39)</f>
        <v>142.36195451120327</v>
      </c>
      <c r="DH34" s="59"/>
      <c r="DI34" s="45">
        <f t="shared" si="295"/>
        <v>0</v>
      </c>
      <c r="DJ34" s="60">
        <v>0</v>
      </c>
      <c r="DK34" s="60"/>
      <c r="DL34" s="61">
        <f t="shared" si="329"/>
        <v>0</v>
      </c>
      <c r="DM34" s="61">
        <v>0</v>
      </c>
      <c r="DN34" s="61"/>
      <c r="DO34" s="62">
        <f t="shared" si="296"/>
        <v>427.08586353360977</v>
      </c>
      <c r="DP34" s="62">
        <f t="shared" si="296"/>
        <v>427.08586353360977</v>
      </c>
      <c r="DQ34" s="62">
        <f t="shared" si="296"/>
        <v>0</v>
      </c>
      <c r="DR34" s="62">
        <f t="shared" si="296"/>
        <v>0</v>
      </c>
      <c r="DS34" s="62">
        <f t="shared" si="296"/>
        <v>0</v>
      </c>
      <c r="DT34" s="62">
        <f t="shared" si="296"/>
        <v>0</v>
      </c>
      <c r="DU34" s="62">
        <f t="shared" si="296"/>
        <v>0</v>
      </c>
      <c r="DV34" s="62">
        <f t="shared" si="296"/>
        <v>0</v>
      </c>
      <c r="DW34" s="62">
        <f t="shared" si="296"/>
        <v>0</v>
      </c>
      <c r="DX34" s="63">
        <f t="shared" si="297"/>
        <v>-427.08586353360977</v>
      </c>
      <c r="DY34" s="63">
        <f t="shared" si="297"/>
        <v>-427.08586353360977</v>
      </c>
      <c r="DZ34" s="63">
        <f t="shared" si="297"/>
        <v>0</v>
      </c>
      <c r="EA34" s="62">
        <f t="shared" si="298"/>
        <v>1164.2431489577225</v>
      </c>
      <c r="EB34" s="62">
        <f t="shared" si="298"/>
        <v>1164.2431489577225</v>
      </c>
      <c r="EC34" s="62">
        <f t="shared" si="298"/>
        <v>0</v>
      </c>
      <c r="ED34" s="62">
        <f t="shared" si="298"/>
        <v>0</v>
      </c>
      <c r="EE34" s="62">
        <f t="shared" si="298"/>
        <v>0</v>
      </c>
      <c r="EF34" s="62">
        <f t="shared" si="298"/>
        <v>0</v>
      </c>
      <c r="EG34" s="62">
        <f t="shared" si="298"/>
        <v>0</v>
      </c>
      <c r="EH34" s="62">
        <f t="shared" si="298"/>
        <v>0</v>
      </c>
      <c r="EI34" s="62">
        <f t="shared" si="298"/>
        <v>0</v>
      </c>
      <c r="EJ34" s="63">
        <f t="shared" si="299"/>
        <v>-1164.2431489577225</v>
      </c>
      <c r="EK34" s="63">
        <f t="shared" si="299"/>
        <v>-1164.2431489577225</v>
      </c>
      <c r="EL34" s="63">
        <f t="shared" si="299"/>
        <v>0</v>
      </c>
      <c r="EM34" s="45">
        <f t="shared" si="300"/>
        <v>142.36195451120327</v>
      </c>
      <c r="EN34" s="59">
        <f>SUM(EN23*EN39)</f>
        <v>142.36195451120327</v>
      </c>
      <c r="EO34" s="59"/>
      <c r="EP34" s="45">
        <f t="shared" si="301"/>
        <v>0</v>
      </c>
      <c r="EQ34" s="60">
        <v>0</v>
      </c>
      <c r="ER34" s="60"/>
      <c r="ES34" s="61">
        <f t="shared" si="330"/>
        <v>0</v>
      </c>
      <c r="ET34" s="61">
        <v>0</v>
      </c>
      <c r="EU34" s="61"/>
      <c r="EV34" s="45">
        <f t="shared" si="302"/>
        <v>142.36195451120327</v>
      </c>
      <c r="EW34" s="59">
        <f>SUM(EW23*EW39)</f>
        <v>142.36195451120327</v>
      </c>
      <c r="EX34" s="59"/>
      <c r="EY34" s="45">
        <f t="shared" si="303"/>
        <v>0</v>
      </c>
      <c r="EZ34" s="60">
        <v>0</v>
      </c>
      <c r="FA34" s="60"/>
      <c r="FB34" s="61">
        <f t="shared" si="331"/>
        <v>0</v>
      </c>
      <c r="FC34" s="61">
        <v>0</v>
      </c>
      <c r="FD34" s="61"/>
      <c r="FE34" s="45">
        <f t="shared" si="304"/>
        <v>142.36195451120327</v>
      </c>
      <c r="FF34" s="59">
        <f>SUM(FF23*FF39)</f>
        <v>142.36195451120327</v>
      </c>
      <c r="FG34" s="59"/>
      <c r="FH34" s="45">
        <f t="shared" si="305"/>
        <v>0</v>
      </c>
      <c r="FI34" s="60">
        <v>0</v>
      </c>
      <c r="FJ34" s="60"/>
      <c r="FK34" s="61">
        <f t="shared" si="332"/>
        <v>0</v>
      </c>
      <c r="FL34" s="61">
        <v>0</v>
      </c>
      <c r="FM34" s="61"/>
      <c r="FN34" s="62">
        <f t="shared" si="306"/>
        <v>427.08586353360977</v>
      </c>
      <c r="FO34" s="62">
        <f t="shared" si="306"/>
        <v>427.08586353360977</v>
      </c>
      <c r="FP34" s="62">
        <f t="shared" si="306"/>
        <v>0</v>
      </c>
      <c r="FQ34" s="62">
        <f t="shared" si="306"/>
        <v>0</v>
      </c>
      <c r="FR34" s="62">
        <f t="shared" si="306"/>
        <v>0</v>
      </c>
      <c r="FS34" s="62">
        <f t="shared" si="306"/>
        <v>0</v>
      </c>
      <c r="FT34" s="62">
        <f t="shared" si="306"/>
        <v>0</v>
      </c>
      <c r="FU34" s="62">
        <f t="shared" si="306"/>
        <v>0</v>
      </c>
      <c r="FV34" s="62">
        <f t="shared" si="306"/>
        <v>0</v>
      </c>
      <c r="FW34" s="63">
        <f t="shared" si="307"/>
        <v>-427.08586353360977</v>
      </c>
      <c r="FX34" s="63">
        <f t="shared" si="307"/>
        <v>-427.08586353360977</v>
      </c>
      <c r="FY34" s="63">
        <f t="shared" si="307"/>
        <v>0</v>
      </c>
      <c r="FZ34" s="62">
        <f t="shared" si="308"/>
        <v>1591.3290124913324</v>
      </c>
      <c r="GA34" s="62">
        <f t="shared" si="308"/>
        <v>1591.3290124913324</v>
      </c>
      <c r="GB34" s="62">
        <f t="shared" si="309"/>
        <v>0</v>
      </c>
      <c r="GC34" s="62">
        <f t="shared" si="309"/>
        <v>0</v>
      </c>
      <c r="GD34" s="62">
        <f t="shared" si="309"/>
        <v>0</v>
      </c>
      <c r="GE34" s="62">
        <f t="shared" si="309"/>
        <v>0</v>
      </c>
      <c r="GF34" s="62">
        <f t="shared" si="309"/>
        <v>0</v>
      </c>
      <c r="GG34" s="62">
        <f t="shared" si="309"/>
        <v>0</v>
      </c>
      <c r="GH34" s="62">
        <f t="shared" si="309"/>
        <v>0</v>
      </c>
      <c r="GI34" s="63">
        <f t="shared" si="310"/>
        <v>-1591.3290124913324</v>
      </c>
      <c r="GJ34" s="63">
        <f t="shared" si="310"/>
        <v>-1591.3290124913324</v>
      </c>
      <c r="GK34" s="63">
        <f t="shared" si="310"/>
        <v>0</v>
      </c>
      <c r="GL34" s="4"/>
      <c r="GM34" s="64">
        <f t="shared" si="311"/>
        <v>1591.3290124913324</v>
      </c>
    </row>
    <row r="35" spans="1:195" ht="18.75" x14ac:dyDescent="0.3">
      <c r="A35" s="65" t="s">
        <v>52</v>
      </c>
      <c r="B35" s="13">
        <f t="shared" si="271"/>
        <v>12262.060807747088</v>
      </c>
      <c r="C35" s="14">
        <f>SUM(C28:C32)</f>
        <v>12258.973974122417</v>
      </c>
      <c r="D35" s="14">
        <f>SUM(D28:D32)</f>
        <v>3.0868336246705601</v>
      </c>
      <c r="E35" s="13">
        <f t="shared" si="272"/>
        <v>12969.788999999999</v>
      </c>
      <c r="F35" s="14">
        <f>SUM(F28:F32)</f>
        <v>12968.052</v>
      </c>
      <c r="G35" s="14">
        <f>SUM(G28:G32)</f>
        <v>1.7370000000000001</v>
      </c>
      <c r="H35" s="13">
        <f t="shared" ref="H35" si="333">SUM(I35:J35)</f>
        <v>12013.565444000002</v>
      </c>
      <c r="I35" s="14">
        <f>SUM(I28:I32)</f>
        <v>12012.703444000002</v>
      </c>
      <c r="J35" s="14">
        <f>SUM(J28:J32)</f>
        <v>0.86199999999999999</v>
      </c>
      <c r="K35" s="33">
        <f t="shared" si="273"/>
        <v>12262.060807747088</v>
      </c>
      <c r="L35" s="66">
        <f>SUM(L28:L32)</f>
        <v>12258.973974122417</v>
      </c>
      <c r="M35" s="66">
        <f>SUM(M28:M32)</f>
        <v>3.0868336246705601</v>
      </c>
      <c r="N35" s="33">
        <f t="shared" si="274"/>
        <v>12792.166999999999</v>
      </c>
      <c r="O35" s="66">
        <f>SUM(O28:O32)</f>
        <v>12790.638999999999</v>
      </c>
      <c r="P35" s="66">
        <f>SUM(P28:P32)</f>
        <v>1.528</v>
      </c>
      <c r="Q35" s="33">
        <f t="shared" ref="Q35" si="334">SUM(R35:S35)</f>
        <v>12152.145840000001</v>
      </c>
      <c r="R35" s="66">
        <f>SUM(R28:R32)</f>
        <v>12151.87</v>
      </c>
      <c r="S35" s="66">
        <f>SUM(S28:S32)</f>
        <v>0.27583999999999997</v>
      </c>
      <c r="T35" s="33">
        <f t="shared" si="275"/>
        <v>12262.060807747088</v>
      </c>
      <c r="U35" s="66">
        <f>SUM(U28:U32)</f>
        <v>12258.973974122417</v>
      </c>
      <c r="V35" s="66">
        <f>SUM(V28:V32)</f>
        <v>3.0868336246705601</v>
      </c>
      <c r="W35" s="33">
        <f t="shared" si="276"/>
        <v>12239.486000000001</v>
      </c>
      <c r="X35" s="66">
        <f>SUM(X28:X32)</f>
        <v>12237.393</v>
      </c>
      <c r="Y35" s="66">
        <f>SUM(Y28:Y32)</f>
        <v>2.093</v>
      </c>
      <c r="Z35" s="33">
        <f t="shared" si="277"/>
        <v>11682.269</v>
      </c>
      <c r="AA35" s="66">
        <f>SUM(AA28:AA32)</f>
        <v>11681.89</v>
      </c>
      <c r="AB35" s="66">
        <f>SUM(AB28:AB32)</f>
        <v>0.379</v>
      </c>
      <c r="AC35" s="67">
        <f t="shared" si="278"/>
        <v>36786.182423241262</v>
      </c>
      <c r="AD35" s="67">
        <f t="shared" si="278"/>
        <v>36776.921922367248</v>
      </c>
      <c r="AE35" s="67">
        <f t="shared" si="278"/>
        <v>9.2605008740116794</v>
      </c>
      <c r="AF35" s="67">
        <f t="shared" si="278"/>
        <v>38001.441999999995</v>
      </c>
      <c r="AG35" s="67">
        <f t="shared" si="278"/>
        <v>37996.084000000003</v>
      </c>
      <c r="AH35" s="67">
        <f t="shared" si="278"/>
        <v>5.3580000000000005</v>
      </c>
      <c r="AI35" s="67">
        <f t="shared" si="278"/>
        <v>35847.980284000005</v>
      </c>
      <c r="AJ35" s="67">
        <f t="shared" si="278"/>
        <v>35846.463444000001</v>
      </c>
      <c r="AK35" s="67">
        <f t="shared" si="278"/>
        <v>1.51684</v>
      </c>
      <c r="AL35" s="68">
        <f t="shared" si="279"/>
        <v>1215.2595767587336</v>
      </c>
      <c r="AM35" s="68">
        <f t="shared" si="279"/>
        <v>1219.1620776327545</v>
      </c>
      <c r="AN35" s="68">
        <f t="shared" si="279"/>
        <v>-3.9025008740116789</v>
      </c>
      <c r="AO35" s="33">
        <f t="shared" si="280"/>
        <v>12262.060807747088</v>
      </c>
      <c r="AP35" s="66">
        <f>SUM(AP28:AP32)</f>
        <v>12258.973974122417</v>
      </c>
      <c r="AQ35" s="66">
        <f>SUM(AQ28:AQ32)</f>
        <v>3.0868336246705601</v>
      </c>
      <c r="AR35" s="13">
        <f t="shared" si="281"/>
        <v>13458.028</v>
      </c>
      <c r="AS35" s="14">
        <f>SUM(AS28:AS32)</f>
        <v>13447.563</v>
      </c>
      <c r="AT35" s="14">
        <f>SUM(AT28:AT32)</f>
        <v>10.465</v>
      </c>
      <c r="AU35" s="33">
        <f>SUM(AV35:AW35)</f>
        <v>12262.727000000003</v>
      </c>
      <c r="AV35" s="66">
        <f>SUM(AV28:AV32)</f>
        <v>12260.072000000002</v>
      </c>
      <c r="AW35" s="66">
        <f>SUM(AW28:AW32)</f>
        <v>2.6549999999999998</v>
      </c>
      <c r="AX35" s="33">
        <f t="shared" si="282"/>
        <v>12262.060807747088</v>
      </c>
      <c r="AY35" s="66">
        <f>SUM(AY28:AY32)</f>
        <v>12258.973974122417</v>
      </c>
      <c r="AZ35" s="66">
        <f>SUM(AZ28:AZ32)</f>
        <v>3.0868336246705601</v>
      </c>
      <c r="BA35" s="13">
        <f>SUM(BB35:BC35)</f>
        <v>12499.223</v>
      </c>
      <c r="BB35" s="66">
        <f>SUM(BB28:BB32)</f>
        <v>12498.491</v>
      </c>
      <c r="BC35" s="66">
        <f>SUM(BC28:BC32)</f>
        <v>0.73199999999999998</v>
      </c>
      <c r="BD35" s="33">
        <f t="shared" ref="BD35" si="335">SUM(BE35:BF35)</f>
        <v>11705.406000000001</v>
      </c>
      <c r="BE35" s="66">
        <f>SUM(BE28:BE32)</f>
        <v>11704.251</v>
      </c>
      <c r="BF35" s="66">
        <f>SUM(BF28:BF32)</f>
        <v>1.155</v>
      </c>
      <c r="BG35" s="33">
        <f t="shared" si="284"/>
        <v>12262.060807747088</v>
      </c>
      <c r="BH35" s="66">
        <f>SUM(BH28:BH32)</f>
        <v>12258.973974122417</v>
      </c>
      <c r="BI35" s="66">
        <f>SUM(BI28:BI32)</f>
        <v>3.0868336246705601</v>
      </c>
      <c r="BJ35" s="33">
        <f t="shared" si="285"/>
        <v>11679.717999999999</v>
      </c>
      <c r="BK35" s="66">
        <f>SUM(BK28:BK32)</f>
        <v>11679.717999999999</v>
      </c>
      <c r="BL35" s="66">
        <f>SUM(BL28:BL32)</f>
        <v>0</v>
      </c>
      <c r="BM35" s="33">
        <f t="shared" ref="BM35" si="336">SUM(BN35:BO35)</f>
        <v>11743.221</v>
      </c>
      <c r="BN35" s="66">
        <f>SUM(BN28:BN32)</f>
        <v>11741.411</v>
      </c>
      <c r="BO35" s="66">
        <f>SUM(BO28:BO32)</f>
        <v>1.81</v>
      </c>
      <c r="BP35" s="67">
        <f t="shared" si="286"/>
        <v>36786.182423241262</v>
      </c>
      <c r="BQ35" s="67">
        <f t="shared" si="286"/>
        <v>36776.921922367248</v>
      </c>
      <c r="BR35" s="67">
        <f t="shared" si="286"/>
        <v>9.2605008740116794</v>
      </c>
      <c r="BS35" s="67">
        <f t="shared" si="286"/>
        <v>37636.968999999997</v>
      </c>
      <c r="BT35" s="67">
        <f t="shared" si="286"/>
        <v>37625.771999999997</v>
      </c>
      <c r="BU35" s="67">
        <f t="shared" si="286"/>
        <v>11.196999999999999</v>
      </c>
      <c r="BV35" s="67">
        <f t="shared" si="286"/>
        <v>35711.353999999999</v>
      </c>
      <c r="BW35" s="67">
        <f t="shared" si="286"/>
        <v>35705.734000000004</v>
      </c>
      <c r="BX35" s="67">
        <f t="shared" si="286"/>
        <v>5.6199999999999992</v>
      </c>
      <c r="BY35" s="68">
        <f t="shared" si="287"/>
        <v>850.78657675873546</v>
      </c>
      <c r="BZ35" s="68">
        <f t="shared" si="287"/>
        <v>848.85007763274916</v>
      </c>
      <c r="CA35" s="68">
        <f t="shared" si="287"/>
        <v>1.9364991259883197</v>
      </c>
      <c r="CB35" s="67">
        <f t="shared" si="288"/>
        <v>73572.364846482524</v>
      </c>
      <c r="CC35" s="67">
        <f t="shared" si="288"/>
        <v>73553.843844734496</v>
      </c>
      <c r="CD35" s="67">
        <f t="shared" si="288"/>
        <v>18.521001748023359</v>
      </c>
      <c r="CE35" s="17">
        <f t="shared" si="288"/>
        <v>75638.410999999993</v>
      </c>
      <c r="CF35" s="17">
        <f t="shared" si="288"/>
        <v>75621.856</v>
      </c>
      <c r="CG35" s="67">
        <f t="shared" si="288"/>
        <v>16.555</v>
      </c>
      <c r="CH35" s="67">
        <f t="shared" si="288"/>
        <v>71559.334284000011</v>
      </c>
      <c r="CI35" s="67">
        <f t="shared" si="288"/>
        <v>71552.197444000005</v>
      </c>
      <c r="CJ35" s="67">
        <f t="shared" si="288"/>
        <v>7.1368399999999994</v>
      </c>
      <c r="CK35" s="68">
        <f t="shared" si="289"/>
        <v>2066.0461535174691</v>
      </c>
      <c r="CL35" s="68">
        <f t="shared" si="289"/>
        <v>2068.0121552655037</v>
      </c>
      <c r="CM35" s="68">
        <f t="shared" si="289"/>
        <v>-1.9660017480233591</v>
      </c>
      <c r="CN35" s="33">
        <f t="shared" si="290"/>
        <v>14208.298351697073</v>
      </c>
      <c r="CO35" s="66">
        <f>SUM(CO28:CO32)</f>
        <v>14204.931808445393</v>
      </c>
      <c r="CP35" s="66">
        <f>SUM(CP28:CP32)</f>
        <v>3.3665432516785661</v>
      </c>
      <c r="CQ35" s="33">
        <f t="shared" si="291"/>
        <v>12736.305000000002</v>
      </c>
      <c r="CR35" s="14">
        <f>SUM(CR28:CR32)</f>
        <v>12736.305000000002</v>
      </c>
      <c r="CS35" s="66">
        <f>SUM(CS28:CS32)</f>
        <v>0</v>
      </c>
      <c r="CT35" s="33">
        <f t="shared" ref="CT35" si="337">SUM(CU35:CV35)</f>
        <v>11366.644999999999</v>
      </c>
      <c r="CU35" s="66">
        <f>SUM(CU28:CU32)</f>
        <v>11364.886999999999</v>
      </c>
      <c r="CV35" s="66">
        <f>SUM(CV28:CV32)</f>
        <v>1.758</v>
      </c>
      <c r="CW35" s="33">
        <f t="shared" si="292"/>
        <v>14208.298351697073</v>
      </c>
      <c r="CX35" s="66">
        <f>SUM(CX28:CX32)</f>
        <v>14204.931808445393</v>
      </c>
      <c r="CY35" s="66">
        <f>SUM(CY28:CY32)</f>
        <v>3.3665432516785661</v>
      </c>
      <c r="CZ35" s="33">
        <f t="shared" si="293"/>
        <v>13572.933999999999</v>
      </c>
      <c r="DA35" s="14">
        <f>SUM(DA28:DA32)</f>
        <v>13572.933999999999</v>
      </c>
      <c r="DB35" s="66">
        <f>SUM(DB28:DB32)</f>
        <v>0</v>
      </c>
      <c r="DC35" s="33">
        <f t="shared" ref="DC35" si="338">SUM(DD35:DE35)</f>
        <v>11986.554</v>
      </c>
      <c r="DD35" s="66">
        <f>SUM(DD28:DD32)</f>
        <v>11984.984</v>
      </c>
      <c r="DE35" s="66">
        <f>SUM(DE28:DE32)</f>
        <v>1.57</v>
      </c>
      <c r="DF35" s="33">
        <f t="shared" si="294"/>
        <v>14208.298351697073</v>
      </c>
      <c r="DG35" s="66">
        <f>SUM(DG28:DG32)</f>
        <v>14204.931808445393</v>
      </c>
      <c r="DH35" s="66">
        <f>SUM(DH28:DH32)</f>
        <v>3.3665432516785661</v>
      </c>
      <c r="DI35" s="33">
        <f t="shared" si="295"/>
        <v>14317.414275000001</v>
      </c>
      <c r="DJ35" s="14">
        <f>SUM(DJ28:DJ32)</f>
        <v>14317.414275000001</v>
      </c>
      <c r="DK35" s="66">
        <f>SUM(DK28:DK32)</f>
        <v>0</v>
      </c>
      <c r="DL35" s="33">
        <f t="shared" ref="DL35" si="339">SUM(DM35:DN35)</f>
        <v>12387.873000000001</v>
      </c>
      <c r="DM35" s="66">
        <f>SUM(DM28:DM32)</f>
        <v>12387.350000000002</v>
      </c>
      <c r="DN35" s="66">
        <f>SUM(DN28:DN32)</f>
        <v>0.52300000000000002</v>
      </c>
      <c r="DO35" s="67">
        <f t="shared" si="296"/>
        <v>42624.89505509122</v>
      </c>
      <c r="DP35" s="67">
        <f t="shared" si="296"/>
        <v>42614.795425336182</v>
      </c>
      <c r="DQ35" s="67">
        <f t="shared" si="296"/>
        <v>10.099629755035698</v>
      </c>
      <c r="DR35" s="67">
        <f t="shared" si="296"/>
        <v>40626.653275000004</v>
      </c>
      <c r="DS35" s="67">
        <f t="shared" si="296"/>
        <v>40626.653275000004</v>
      </c>
      <c r="DT35" s="67">
        <f t="shared" si="296"/>
        <v>0</v>
      </c>
      <c r="DU35" s="67">
        <f t="shared" si="296"/>
        <v>35741.072</v>
      </c>
      <c r="DV35" s="67">
        <f t="shared" si="296"/>
        <v>35737.221000000005</v>
      </c>
      <c r="DW35" s="67">
        <f t="shared" si="296"/>
        <v>3.8510000000000004</v>
      </c>
      <c r="DX35" s="68">
        <f t="shared" si="297"/>
        <v>-1998.2417800912153</v>
      </c>
      <c r="DY35" s="68">
        <f t="shared" si="297"/>
        <v>-1988.142150336178</v>
      </c>
      <c r="DZ35" s="68">
        <f t="shared" si="297"/>
        <v>-10.099629755035698</v>
      </c>
      <c r="EA35" s="67">
        <f t="shared" si="298"/>
        <v>116197.25990157374</v>
      </c>
      <c r="EB35" s="67">
        <f t="shared" si="298"/>
        <v>116168.63927007068</v>
      </c>
      <c r="EC35" s="67">
        <f t="shared" si="298"/>
        <v>28.620631503059059</v>
      </c>
      <c r="ED35" s="67">
        <f t="shared" si="298"/>
        <v>116265.064275</v>
      </c>
      <c r="EE35" s="67">
        <f t="shared" si="298"/>
        <v>116248.509275</v>
      </c>
      <c r="EF35" s="67">
        <f t="shared" si="298"/>
        <v>16.555</v>
      </c>
      <c r="EG35" s="67">
        <f t="shared" si="298"/>
        <v>107300.40628400001</v>
      </c>
      <c r="EH35" s="67">
        <f t="shared" si="298"/>
        <v>107289.41844400001</v>
      </c>
      <c r="EI35" s="67">
        <f t="shared" si="298"/>
        <v>10.98784</v>
      </c>
      <c r="EJ35" s="68">
        <f t="shared" si="299"/>
        <v>67.804373426261009</v>
      </c>
      <c r="EK35" s="68">
        <f t="shared" si="299"/>
        <v>79.87000492932566</v>
      </c>
      <c r="EL35" s="68">
        <f t="shared" si="299"/>
        <v>-12.065631503059059</v>
      </c>
      <c r="EM35" s="33">
        <f t="shared" si="300"/>
        <v>14208.298351697073</v>
      </c>
      <c r="EN35" s="66">
        <f>SUM(EN28:EN32)</f>
        <v>14204.931808445393</v>
      </c>
      <c r="EO35" s="66">
        <f>SUM(EO28:EO32)</f>
        <v>3.3665432516785661</v>
      </c>
      <c r="EP35" s="33">
        <f t="shared" si="301"/>
        <v>14229.718999999999</v>
      </c>
      <c r="EQ35" s="14">
        <f>SUM(EQ28:EQ32)</f>
        <v>14229.718999999999</v>
      </c>
      <c r="ER35" s="14">
        <f>SUM(ER28:ER32)</f>
        <v>0</v>
      </c>
      <c r="ES35" s="33">
        <f t="shared" ref="ES35" si="340">SUM(ET35:EU35)</f>
        <v>12681.550000000001</v>
      </c>
      <c r="ET35" s="66">
        <f>SUM(ET28:ET32)</f>
        <v>12680.985000000001</v>
      </c>
      <c r="EU35" s="66">
        <f>SUM(EU28:EU32)</f>
        <v>0.56499999999999995</v>
      </c>
      <c r="EV35" s="33">
        <f t="shared" si="302"/>
        <v>14208.298351697073</v>
      </c>
      <c r="EW35" s="66">
        <f>SUM(EW28:EW32)</f>
        <v>14204.931808445393</v>
      </c>
      <c r="EX35" s="66">
        <f>SUM(EX28:EX32)</f>
        <v>3.3665432516785661</v>
      </c>
      <c r="EY35" s="33">
        <f t="shared" si="303"/>
        <v>14596.761470999998</v>
      </c>
      <c r="EZ35" s="66">
        <f>SUM(EZ28:EZ32)</f>
        <v>14596.761470999998</v>
      </c>
      <c r="FA35" s="66">
        <f>SUM(FA28:FA32)</f>
        <v>0</v>
      </c>
      <c r="FB35" s="33">
        <f t="shared" ref="FB35" si="341">SUM(FC35:FD35)</f>
        <v>12580.266</v>
      </c>
      <c r="FC35" s="66">
        <f>SUM(FC28:FC32)</f>
        <v>12578.779999999999</v>
      </c>
      <c r="FD35" s="66">
        <f>SUM(FD28:FD32)</f>
        <v>1.486</v>
      </c>
      <c r="FE35" s="33">
        <f t="shared" si="304"/>
        <v>14208.298351697073</v>
      </c>
      <c r="FF35" s="66">
        <f>SUM(FF28:FF32)</f>
        <v>14204.931808445393</v>
      </c>
      <c r="FG35" s="66">
        <f>SUM(FG28:FG32)</f>
        <v>3.3665432516785661</v>
      </c>
      <c r="FH35" s="33">
        <f t="shared" ref="FH35" si="342">SUM(FI35:FJ35)</f>
        <v>15897.989313000002</v>
      </c>
      <c r="FI35" s="14">
        <f>SUM(FI28:FI32)</f>
        <v>15897.989313000002</v>
      </c>
      <c r="FJ35" s="66">
        <f>SUM(FJ28:FJ32)</f>
        <v>0</v>
      </c>
      <c r="FK35" s="33">
        <f t="shared" ref="FK35" si="343">SUM(FL35:FM35)</f>
        <v>12679.987999999999</v>
      </c>
      <c r="FL35" s="66">
        <f>SUM(FL28:FL32)</f>
        <v>12678.188</v>
      </c>
      <c r="FM35" s="66">
        <f>SUM(FM28:FM32)</f>
        <v>1.8</v>
      </c>
      <c r="FN35" s="67">
        <f t="shared" si="306"/>
        <v>42624.89505509122</v>
      </c>
      <c r="FO35" s="67">
        <f t="shared" si="306"/>
        <v>42614.795425336182</v>
      </c>
      <c r="FP35" s="67">
        <f t="shared" si="306"/>
        <v>10.099629755035698</v>
      </c>
      <c r="FQ35" s="67">
        <f t="shared" si="306"/>
        <v>44724.469784000001</v>
      </c>
      <c r="FR35" s="67">
        <f t="shared" si="306"/>
        <v>44724.469784000001</v>
      </c>
      <c r="FS35" s="67">
        <f t="shared" si="306"/>
        <v>0</v>
      </c>
      <c r="FT35" s="67">
        <f t="shared" si="306"/>
        <v>37941.803999999996</v>
      </c>
      <c r="FU35" s="67">
        <f t="shared" si="306"/>
        <v>37937.953000000001</v>
      </c>
      <c r="FV35" s="67">
        <f t="shared" si="306"/>
        <v>3.851</v>
      </c>
      <c r="FW35" s="68">
        <f t="shared" si="307"/>
        <v>2099.5747289087813</v>
      </c>
      <c r="FX35" s="68">
        <f t="shared" si="307"/>
        <v>2109.6743586638186</v>
      </c>
      <c r="FY35" s="68">
        <f t="shared" si="307"/>
        <v>-10.099629755035698</v>
      </c>
      <c r="FZ35" s="67">
        <f t="shared" si="308"/>
        <v>158822.15495666495</v>
      </c>
      <c r="GA35" s="67">
        <f t="shared" si="308"/>
        <v>158783.43469540688</v>
      </c>
      <c r="GB35" s="67">
        <f t="shared" si="309"/>
        <v>38.720261258094759</v>
      </c>
      <c r="GC35" s="67">
        <f t="shared" si="309"/>
        <v>160989.534059</v>
      </c>
      <c r="GD35" s="67">
        <f t="shared" si="309"/>
        <v>160972.979059</v>
      </c>
      <c r="GE35" s="67">
        <f t="shared" si="309"/>
        <v>16.555</v>
      </c>
      <c r="GF35" s="67">
        <f t="shared" si="309"/>
        <v>145242.210284</v>
      </c>
      <c r="GG35" s="67">
        <f t="shared" si="309"/>
        <v>145227.37144400002</v>
      </c>
      <c r="GH35" s="67">
        <f t="shared" si="309"/>
        <v>14.838840000000001</v>
      </c>
      <c r="GI35" s="68">
        <f t="shared" si="310"/>
        <v>2167.3791023350495</v>
      </c>
      <c r="GJ35" s="68">
        <f t="shared" si="310"/>
        <v>2189.5443635931297</v>
      </c>
      <c r="GK35" s="68">
        <f t="shared" si="310"/>
        <v>-22.165261258094759</v>
      </c>
      <c r="GL35" s="4"/>
      <c r="GM35" s="64">
        <f t="shared" si="311"/>
        <v>158822.15495666495</v>
      </c>
    </row>
    <row r="36" spans="1:195" ht="18.75" x14ac:dyDescent="0.3">
      <c r="A36" s="65" t="s">
        <v>53</v>
      </c>
      <c r="B36" s="66">
        <f t="shared" ref="B36:AK36" si="344">SUM(B35/B14)</f>
        <v>42.004581730131505</v>
      </c>
      <c r="C36" s="66">
        <f t="shared" si="344"/>
        <v>42.015234278946302</v>
      </c>
      <c r="D36" s="66">
        <f t="shared" si="344"/>
        <v>20.930050568452209</v>
      </c>
      <c r="E36" s="66">
        <f t="shared" si="344"/>
        <v>42.000612046632121</v>
      </c>
      <c r="F36" s="66">
        <f t="shared" si="344"/>
        <v>42.006277594042444</v>
      </c>
      <c r="G36" s="66">
        <f t="shared" si="344"/>
        <v>20.927710843373493</v>
      </c>
      <c r="H36" s="66">
        <f t="shared" si="344"/>
        <v>39.588759746786224</v>
      </c>
      <c r="I36" s="66">
        <f t="shared" si="344"/>
        <v>39.592442689570852</v>
      </c>
      <c r="J36" s="66">
        <f t="shared" si="344"/>
        <v>17.239999999999998</v>
      </c>
      <c r="K36" s="66">
        <f t="shared" si="344"/>
        <v>42.004581730131505</v>
      </c>
      <c r="L36" s="66">
        <f t="shared" si="344"/>
        <v>42.015234278946302</v>
      </c>
      <c r="M36" s="66">
        <f t="shared" si="344"/>
        <v>20.930050568452209</v>
      </c>
      <c r="N36" s="66">
        <f t="shared" si="344"/>
        <v>42.002124376149197</v>
      </c>
      <c r="O36" s="66">
        <f t="shared" si="344"/>
        <v>42.007176004230061</v>
      </c>
      <c r="P36" s="66">
        <f t="shared" si="344"/>
        <v>20.93150684931507</v>
      </c>
      <c r="Q36" s="66">
        <f t="shared" si="344"/>
        <v>39.590113797406083</v>
      </c>
      <c r="R36" s="66">
        <f t="shared" si="344"/>
        <v>39.591278878452307</v>
      </c>
      <c r="S36" s="66">
        <f t="shared" si="344"/>
        <v>17.239999999999998</v>
      </c>
      <c r="T36" s="66">
        <f t="shared" si="344"/>
        <v>42.004581730131505</v>
      </c>
      <c r="U36" s="66">
        <f t="shared" si="344"/>
        <v>42.015234278946302</v>
      </c>
      <c r="V36" s="66">
        <f t="shared" si="344"/>
        <v>20.930050568452209</v>
      </c>
      <c r="W36" s="66">
        <f t="shared" si="344"/>
        <v>42.007854384612862</v>
      </c>
      <c r="X36" s="66">
        <f t="shared" si="344"/>
        <v>42.015091121821698</v>
      </c>
      <c r="Y36" s="66">
        <f t="shared" si="344"/>
        <v>20.93</v>
      </c>
      <c r="Z36" s="66">
        <f t="shared" si="344"/>
        <v>39.593261640971072</v>
      </c>
      <c r="AA36" s="66">
        <f t="shared" si="344"/>
        <v>39.594929415154134</v>
      </c>
      <c r="AB36" s="66">
        <f t="shared" si="344"/>
        <v>17.22727272727273</v>
      </c>
      <c r="AC36" s="67">
        <f t="shared" si="344"/>
        <v>42.004581730131505</v>
      </c>
      <c r="AD36" s="67">
        <f t="shared" si="344"/>
        <v>42.015234278946295</v>
      </c>
      <c r="AE36" s="67">
        <f t="shared" si="344"/>
        <v>20.930050568452206</v>
      </c>
      <c r="AF36" s="67">
        <f t="shared" si="344"/>
        <v>42.003453512274305</v>
      </c>
      <c r="AG36" s="67">
        <f t="shared" si="344"/>
        <v>42.009418230702323</v>
      </c>
      <c r="AH36" s="67">
        <f t="shared" si="344"/>
        <v>20.9296875</v>
      </c>
      <c r="AI36" s="67">
        <f t="shared" si="344"/>
        <v>39.590685762563993</v>
      </c>
      <c r="AJ36" s="67">
        <f t="shared" si="344"/>
        <v>39.592858493202286</v>
      </c>
      <c r="AK36" s="67">
        <f t="shared" si="344"/>
        <v>17.236818181818183</v>
      </c>
      <c r="AL36" s="68">
        <f t="shared" si="279"/>
        <v>-1.1282178572002977E-3</v>
      </c>
      <c r="AM36" s="68">
        <f t="shared" si="279"/>
        <v>-5.8160482439717498E-3</v>
      </c>
      <c r="AN36" s="68">
        <f t="shared" si="279"/>
        <v>-3.6306845220579476E-4</v>
      </c>
      <c r="AO36" s="66">
        <f t="shared" ref="AO36:BX36" si="345">SUM(AO35/AO14)</f>
        <v>42.004581730131505</v>
      </c>
      <c r="AP36" s="66">
        <f t="shared" si="345"/>
        <v>42.015234278946302</v>
      </c>
      <c r="AQ36" s="66">
        <f t="shared" si="345"/>
        <v>20.930050568452209</v>
      </c>
      <c r="AR36" s="14">
        <f t="shared" si="345"/>
        <v>41.980484012949105</v>
      </c>
      <c r="AS36" s="14">
        <f t="shared" si="345"/>
        <v>42.013367358351807</v>
      </c>
      <c r="AT36" s="14">
        <f t="shared" si="345"/>
        <v>20.93</v>
      </c>
      <c r="AU36" s="66">
        <f t="shared" si="345"/>
        <v>39.581826750202552</v>
      </c>
      <c r="AV36" s="66">
        <f t="shared" si="345"/>
        <v>39.592937901457439</v>
      </c>
      <c r="AW36" s="66">
        <f t="shared" si="345"/>
        <v>17.240259740259738</v>
      </c>
      <c r="AX36" s="66">
        <f t="shared" si="345"/>
        <v>42.004581730131505</v>
      </c>
      <c r="AY36" s="66">
        <f t="shared" si="345"/>
        <v>42.015234278946302</v>
      </c>
      <c r="AZ36" s="66">
        <f t="shared" si="345"/>
        <v>20.930050568452209</v>
      </c>
      <c r="BA36" s="66">
        <f t="shared" si="345"/>
        <v>42.006993759053074</v>
      </c>
      <c r="BB36" s="66">
        <f t="shared" si="345"/>
        <v>42.009475120665783</v>
      </c>
      <c r="BC36" s="66">
        <f t="shared" si="345"/>
        <v>20.914285714285711</v>
      </c>
      <c r="BD36" s="66">
        <f t="shared" si="345"/>
        <v>39.589561299967201</v>
      </c>
      <c r="BE36" s="66">
        <f t="shared" si="345"/>
        <v>39.594627235269051</v>
      </c>
      <c r="BF36" s="66">
        <f t="shared" si="345"/>
        <v>17.238805970149254</v>
      </c>
      <c r="BG36" s="66">
        <f t="shared" si="345"/>
        <v>42.004581730131505</v>
      </c>
      <c r="BH36" s="66">
        <f t="shared" si="345"/>
        <v>42.015234278946302</v>
      </c>
      <c r="BI36" s="66">
        <f t="shared" si="345"/>
        <v>20.930050568452209</v>
      </c>
      <c r="BJ36" s="66">
        <f t="shared" si="345"/>
        <v>41.842092441731332</v>
      </c>
      <c r="BK36" s="66">
        <f t="shared" si="345"/>
        <v>41.842092441731332</v>
      </c>
      <c r="BL36" s="66" t="e">
        <f t="shared" si="345"/>
        <v>#DIV/0!</v>
      </c>
      <c r="BM36" s="66">
        <f t="shared" si="345"/>
        <v>39.589851730485258</v>
      </c>
      <c r="BN36" s="66">
        <f t="shared" si="345"/>
        <v>39.59776673850066</v>
      </c>
      <c r="BO36" s="66">
        <f t="shared" si="345"/>
        <v>17.238095238095241</v>
      </c>
      <c r="BP36" s="67">
        <f t="shared" si="345"/>
        <v>42.004581730131505</v>
      </c>
      <c r="BQ36" s="67">
        <f t="shared" si="345"/>
        <v>42.015234278946295</v>
      </c>
      <c r="BR36" s="67">
        <f t="shared" si="345"/>
        <v>20.930050568452206</v>
      </c>
      <c r="BS36" s="67">
        <f t="shared" si="345"/>
        <v>41.946221816645028</v>
      </c>
      <c r="BT36" s="67">
        <f t="shared" si="345"/>
        <v>41.958760932193577</v>
      </c>
      <c r="BU36" s="67">
        <f t="shared" si="345"/>
        <v>20.928971962616821</v>
      </c>
      <c r="BV36" s="67">
        <f t="shared" si="345"/>
        <v>39.587000525441802</v>
      </c>
      <c r="BW36" s="67">
        <f t="shared" si="345"/>
        <v>39.595079465762971</v>
      </c>
      <c r="BX36" s="67">
        <f t="shared" si="345"/>
        <v>17.239263803680977</v>
      </c>
      <c r="BY36" s="68">
        <f t="shared" si="287"/>
        <v>-5.8359913486476955E-2</v>
      </c>
      <c r="BZ36" s="68">
        <f t="shared" si="287"/>
        <v>-5.6473346752717646E-2</v>
      </c>
      <c r="CA36" s="68">
        <f t="shared" si="287"/>
        <v>-1.0786058353851047E-3</v>
      </c>
      <c r="CB36" s="67">
        <f t="shared" ref="CB36:CJ36" si="346">SUM(CB35/CB14)</f>
        <v>42.004581730131505</v>
      </c>
      <c r="CC36" s="67">
        <f t="shared" si="346"/>
        <v>42.015234278946295</v>
      </c>
      <c r="CD36" s="67">
        <f t="shared" si="346"/>
        <v>20.930050568452206</v>
      </c>
      <c r="CE36" s="67">
        <f t="shared" si="346"/>
        <v>41.974956045321044</v>
      </c>
      <c r="CF36" s="67">
        <f t="shared" si="346"/>
        <v>41.984198332846745</v>
      </c>
      <c r="CG36" s="67">
        <f t="shared" si="346"/>
        <v>20.929203539823007</v>
      </c>
      <c r="CH36" s="67">
        <f t="shared" si="346"/>
        <v>39.588846576301911</v>
      </c>
      <c r="CI36" s="67">
        <f t="shared" si="346"/>
        <v>39.593966764223644</v>
      </c>
      <c r="CJ36" s="67">
        <f t="shared" si="346"/>
        <v>17.238743961352654</v>
      </c>
      <c r="CK36" s="68">
        <f t="shared" si="289"/>
        <v>-2.9625684810461905E-2</v>
      </c>
      <c r="CL36" s="68">
        <f t="shared" si="289"/>
        <v>-3.103594609954996E-2</v>
      </c>
      <c r="CM36" s="68">
        <f t="shared" si="289"/>
        <v>-8.470286291988316E-4</v>
      </c>
      <c r="CN36" s="66">
        <f t="shared" ref="CN36:DW36" si="347">SUM(CN35/CN14)</f>
        <v>48.671560084165428</v>
      </c>
      <c r="CO36" s="66">
        <f t="shared" si="347"/>
        <v>48.684623942275266</v>
      </c>
      <c r="CP36" s="66">
        <f t="shared" si="347"/>
        <v>22.826601322263983</v>
      </c>
      <c r="CQ36" s="66">
        <f t="shared" si="347"/>
        <v>48.690275940637214</v>
      </c>
      <c r="CR36" s="66">
        <f t="shared" si="347"/>
        <v>48.690275940637214</v>
      </c>
      <c r="CS36" s="66" t="e">
        <f t="shared" si="347"/>
        <v>#DIV/0!</v>
      </c>
      <c r="CT36" s="66">
        <f t="shared" si="347"/>
        <v>41.999597246496222</v>
      </c>
      <c r="CU36" s="66">
        <f t="shared" si="347"/>
        <v>42.006139277701593</v>
      </c>
      <c r="CV36" s="66">
        <f t="shared" si="347"/>
        <v>20.928571428571427</v>
      </c>
      <c r="CW36" s="66">
        <f t="shared" si="347"/>
        <v>48.671560084165428</v>
      </c>
      <c r="CX36" s="66">
        <f t="shared" si="347"/>
        <v>48.684623942275266</v>
      </c>
      <c r="CY36" s="66">
        <f t="shared" si="347"/>
        <v>22.826601322263983</v>
      </c>
      <c r="CZ36" s="66">
        <f t="shared" si="347"/>
        <v>48.681835952211003</v>
      </c>
      <c r="DA36" s="66">
        <f t="shared" si="347"/>
        <v>48.681835952211003</v>
      </c>
      <c r="DB36" s="66" t="e">
        <f t="shared" si="347"/>
        <v>#DIV/0!</v>
      </c>
      <c r="DC36" s="66">
        <f t="shared" si="347"/>
        <v>42.001051204154365</v>
      </c>
      <c r="DD36" s="66">
        <f t="shared" si="347"/>
        <v>42.006589277703014</v>
      </c>
      <c r="DE36" s="66">
        <f t="shared" si="347"/>
        <v>20.933333333333334</v>
      </c>
      <c r="DF36" s="66">
        <f t="shared" si="347"/>
        <v>48.671560084165428</v>
      </c>
      <c r="DG36" s="66">
        <f t="shared" si="347"/>
        <v>48.684623942275266</v>
      </c>
      <c r="DH36" s="66">
        <f t="shared" si="347"/>
        <v>22.826601322263983</v>
      </c>
      <c r="DI36" s="66">
        <f t="shared" si="347"/>
        <v>48.665913007566338</v>
      </c>
      <c r="DJ36" s="66">
        <f t="shared" si="347"/>
        <v>48.665913007566338</v>
      </c>
      <c r="DK36" s="66" t="e">
        <f t="shared" si="347"/>
        <v>#DIV/0!</v>
      </c>
      <c r="DL36" s="66">
        <f t="shared" si="347"/>
        <v>42.006887057012364</v>
      </c>
      <c r="DM36" s="66">
        <f t="shared" si="347"/>
        <v>42.008674832811089</v>
      </c>
      <c r="DN36" s="66">
        <f t="shared" si="347"/>
        <v>20.919999999999998</v>
      </c>
      <c r="DO36" s="67">
        <f t="shared" si="347"/>
        <v>48.671560084165435</v>
      </c>
      <c r="DP36" s="67">
        <f t="shared" si="347"/>
        <v>48.684623942275266</v>
      </c>
      <c r="DQ36" s="67">
        <f t="shared" si="347"/>
        <v>22.826601322263979</v>
      </c>
      <c r="DR36" s="67">
        <f t="shared" si="347"/>
        <v>48.678868269858683</v>
      </c>
      <c r="DS36" s="67">
        <f t="shared" si="347"/>
        <v>48.678868269858683</v>
      </c>
      <c r="DT36" s="67" t="e">
        <f t="shared" si="347"/>
        <v>#DIV/0!</v>
      </c>
      <c r="DU36" s="67">
        <f t="shared" si="347"/>
        <v>42.002611275964391</v>
      </c>
      <c r="DV36" s="67">
        <f t="shared" si="347"/>
        <v>42.00716904439777</v>
      </c>
      <c r="DW36" s="67">
        <f t="shared" si="347"/>
        <v>20.929347826086961</v>
      </c>
      <c r="DX36" s="68">
        <f t="shared" si="297"/>
        <v>7.3081856932475375E-3</v>
      </c>
      <c r="DY36" s="68">
        <f t="shared" si="297"/>
        <v>-5.7556724165834794E-3</v>
      </c>
      <c r="DZ36" s="68" t="e">
        <f t="shared" si="297"/>
        <v>#DIV/0!</v>
      </c>
      <c r="EA36" s="67">
        <f t="shared" ref="EA36:EI36" si="348">SUM(EA35/EA14)</f>
        <v>44.226907848142815</v>
      </c>
      <c r="EB36" s="67">
        <f t="shared" si="348"/>
        <v>44.238364166722619</v>
      </c>
      <c r="EC36" s="67">
        <f t="shared" si="348"/>
        <v>21.562234153056131</v>
      </c>
      <c r="ED36" s="67">
        <f t="shared" si="348"/>
        <v>44.097022213879448</v>
      </c>
      <c r="EE36" s="67">
        <f t="shared" si="348"/>
        <v>44.103974889517531</v>
      </c>
      <c r="EF36" s="67">
        <f t="shared" si="348"/>
        <v>20.929203539823007</v>
      </c>
      <c r="EG36" s="67">
        <f t="shared" si="348"/>
        <v>40.361440895727199</v>
      </c>
      <c r="EH36" s="67">
        <f t="shared" si="348"/>
        <v>40.366387790314882</v>
      </c>
      <c r="EI36" s="67">
        <f t="shared" si="348"/>
        <v>18.374314381270899</v>
      </c>
      <c r="EJ36" s="68">
        <f t="shared" si="299"/>
        <v>-0.12988563426336697</v>
      </c>
      <c r="EK36" s="68">
        <f t="shared" si="299"/>
        <v>-0.13438927720508786</v>
      </c>
      <c r="EL36" s="68">
        <f t="shared" si="299"/>
        <v>-0.63303061323312448</v>
      </c>
      <c r="EM36" s="66">
        <f t="shared" ref="EM36:FV36" si="349">SUM(EM35/EM14)</f>
        <v>48.671560084165428</v>
      </c>
      <c r="EN36" s="66">
        <f t="shared" si="349"/>
        <v>48.684623942275266</v>
      </c>
      <c r="EO36" s="66">
        <f t="shared" si="349"/>
        <v>22.826601322263983</v>
      </c>
      <c r="EP36" s="66">
        <f t="shared" si="349"/>
        <v>48.658593215702361</v>
      </c>
      <c r="EQ36" s="66">
        <f t="shared" si="349"/>
        <v>48.658593215702361</v>
      </c>
      <c r="ER36" s="66" t="e">
        <f t="shared" si="349"/>
        <v>#DIV/0!</v>
      </c>
      <c r="ES36" s="66">
        <f t="shared" si="349"/>
        <v>42.002874924235151</v>
      </c>
      <c r="ET36" s="66">
        <f t="shared" si="349"/>
        <v>42.004759948856226</v>
      </c>
      <c r="EU36" s="66">
        <f t="shared" si="349"/>
        <v>20.925925925925924</v>
      </c>
      <c r="EV36" s="66">
        <f t="shared" si="349"/>
        <v>48.671560084165428</v>
      </c>
      <c r="EW36" s="66">
        <f t="shared" si="349"/>
        <v>48.684623942275266</v>
      </c>
      <c r="EX36" s="66">
        <f t="shared" si="349"/>
        <v>22.826601322263983</v>
      </c>
      <c r="EY36" s="66">
        <f t="shared" si="349"/>
        <v>48.664775439530331</v>
      </c>
      <c r="EZ36" s="66">
        <f t="shared" si="349"/>
        <v>48.664775439530331</v>
      </c>
      <c r="FA36" s="66" t="e">
        <f t="shared" si="349"/>
        <v>#DIV/0!</v>
      </c>
      <c r="FB36" s="66">
        <f t="shared" si="349"/>
        <v>42.732317245080615</v>
      </c>
      <c r="FC36" s="66">
        <f t="shared" si="349"/>
        <v>42.737576700665244</v>
      </c>
      <c r="FD36" s="66">
        <f t="shared" si="349"/>
        <v>20.929577464788736</v>
      </c>
      <c r="FE36" s="66">
        <f t="shared" si="349"/>
        <v>48.671560084165428</v>
      </c>
      <c r="FF36" s="66">
        <f t="shared" si="349"/>
        <v>48.684623942275266</v>
      </c>
      <c r="FG36" s="66">
        <f t="shared" si="349"/>
        <v>22.826601322263983</v>
      </c>
      <c r="FH36" s="66">
        <f t="shared" si="349"/>
        <v>52.673364260506595</v>
      </c>
      <c r="FI36" s="66">
        <f t="shared" si="349"/>
        <v>52.673364260506595</v>
      </c>
      <c r="FJ36" s="66" t="e">
        <f t="shared" si="349"/>
        <v>#DIV/0!</v>
      </c>
      <c r="FK36" s="66">
        <f t="shared" si="349"/>
        <v>41.99964889850186</v>
      </c>
      <c r="FL36" s="66">
        <f t="shared" si="349"/>
        <v>42.00565235686053</v>
      </c>
      <c r="FM36" s="66">
        <f t="shared" si="349"/>
        <v>20.930232558139537</v>
      </c>
      <c r="FN36" s="67">
        <f t="shared" si="349"/>
        <v>48.671560084165435</v>
      </c>
      <c r="FO36" s="67">
        <f t="shared" si="349"/>
        <v>48.684623942275266</v>
      </c>
      <c r="FP36" s="67">
        <f t="shared" si="349"/>
        <v>22.826601322263979</v>
      </c>
      <c r="FQ36" s="67">
        <f t="shared" si="349"/>
        <v>50.01577434475945</v>
      </c>
      <c r="FR36" s="67">
        <f t="shared" si="349"/>
        <v>50.01577434475945</v>
      </c>
      <c r="FS36" s="67" t="e">
        <f t="shared" si="349"/>
        <v>#DIV/0!</v>
      </c>
      <c r="FT36" s="67">
        <f t="shared" si="349"/>
        <v>42.24086837930362</v>
      </c>
      <c r="FU36" s="67">
        <f t="shared" si="349"/>
        <v>42.245234905755972</v>
      </c>
      <c r="FV36" s="67">
        <f t="shared" si="349"/>
        <v>20.929347826086957</v>
      </c>
      <c r="FW36" s="68">
        <f t="shared" si="307"/>
        <v>1.3442142605940148</v>
      </c>
      <c r="FX36" s="68">
        <f t="shared" si="307"/>
        <v>1.3311504024841838</v>
      </c>
      <c r="FY36" s="68" t="e">
        <f t="shared" si="307"/>
        <v>#DIV/0!</v>
      </c>
      <c r="FZ36" s="67">
        <f t="shared" ref="FZ36:GH36" si="350">SUM(FZ35/FZ14)</f>
        <v>45.338070907148463</v>
      </c>
      <c r="GA36" s="67">
        <f t="shared" si="350"/>
        <v>45.349929110610788</v>
      </c>
      <c r="GB36" s="67">
        <f t="shared" si="350"/>
        <v>21.878325945358096</v>
      </c>
      <c r="GC36" s="67">
        <f t="shared" si="350"/>
        <v>45.596008069240582</v>
      </c>
      <c r="GD36" s="67">
        <f t="shared" si="350"/>
        <v>45.601535405168789</v>
      </c>
      <c r="GE36" s="67">
        <f t="shared" si="350"/>
        <v>20.929203539823007</v>
      </c>
      <c r="GF36" s="67">
        <f t="shared" si="350"/>
        <v>40.836078222786035</v>
      </c>
      <c r="GG36" s="67">
        <f t="shared" si="350"/>
        <v>40.840885676353118</v>
      </c>
      <c r="GH36" s="67">
        <f t="shared" si="350"/>
        <v>18.975498721227623</v>
      </c>
      <c r="GI36" s="68">
        <f t="shared" si="310"/>
        <v>0.25793716209211937</v>
      </c>
      <c r="GJ36" s="68">
        <f t="shared" si="310"/>
        <v>0.25160629455800176</v>
      </c>
      <c r="GK36" s="68">
        <f t="shared" si="310"/>
        <v>-0.94912240553508909</v>
      </c>
      <c r="GL36" s="4"/>
      <c r="GM36" s="69">
        <f>SUM(GM35/GM14)</f>
        <v>45.33807090714847</v>
      </c>
    </row>
    <row r="37" spans="1:195" ht="19.5" x14ac:dyDescent="0.35">
      <c r="A37" s="70" t="s">
        <v>54</v>
      </c>
      <c r="B37" s="59">
        <f>SUM(C37)</f>
        <v>33.42</v>
      </c>
      <c r="C37" s="59">
        <f>SUM('[20]вода 2019-2022 коррект'!BL47)</f>
        <v>33.42</v>
      </c>
      <c r="D37" s="59"/>
      <c r="E37" s="59">
        <f>SUM(E28/E15)</f>
        <v>33.416751314602124</v>
      </c>
      <c r="F37" s="59">
        <f>SUM(F28/F15)</f>
        <v>33.416751314602124</v>
      </c>
      <c r="G37" s="60"/>
      <c r="H37" s="59">
        <f>SUM(H28/H15)</f>
        <v>32.233136472466079</v>
      </c>
      <c r="I37" s="59">
        <f>SUM(I28/I15)</f>
        <v>32.233136472466079</v>
      </c>
      <c r="J37" s="60"/>
      <c r="K37" s="59">
        <f>SUM(L37)</f>
        <v>33.42</v>
      </c>
      <c r="L37" s="59">
        <f>SUM(C37)</f>
        <v>33.42</v>
      </c>
      <c r="M37" s="59"/>
      <c r="N37" s="59">
        <f>SUM(N28/N15)</f>
        <v>33.416846837817332</v>
      </c>
      <c r="O37" s="59">
        <f>SUM(O28/O15)</f>
        <v>33.416846837817332</v>
      </c>
      <c r="P37" s="60"/>
      <c r="Q37" s="59">
        <f>SUM(Q28/Q15)</f>
        <v>32.233129757651078</v>
      </c>
      <c r="R37" s="59">
        <f>SUM(R28/R15)</f>
        <v>32.233129757651078</v>
      </c>
      <c r="S37" s="60"/>
      <c r="T37" s="59">
        <f>SUM(U37)</f>
        <v>33.42</v>
      </c>
      <c r="U37" s="59">
        <f>SUM(C37)</f>
        <v>33.42</v>
      </c>
      <c r="V37" s="59"/>
      <c r="W37" s="59">
        <f>SUM(W28/W15)</f>
        <v>33.419999122634039</v>
      </c>
      <c r="X37" s="59">
        <f>SUM(X28/X15)</f>
        <v>33.419999122634039</v>
      </c>
      <c r="Y37" s="60"/>
      <c r="Z37" s="59">
        <f>SUM(Z28/Z15)</f>
        <v>32.233158950838472</v>
      </c>
      <c r="AA37" s="59">
        <f>SUM(AA28/AA15)</f>
        <v>32.233158950838472</v>
      </c>
      <c r="AB37" s="60"/>
      <c r="AC37" s="71">
        <f>SUM(AC28/AC15)</f>
        <v>33.42</v>
      </c>
      <c r="AD37" s="71">
        <f>SUM(AD28/AD15)</f>
        <v>33.42</v>
      </c>
      <c r="AE37" s="71"/>
      <c r="AF37" s="71">
        <f>SUM(AF28/AF15)</f>
        <v>33.41782061051569</v>
      </c>
      <c r="AG37" s="71">
        <f>SUM(AG28/AG15)</f>
        <v>33.41782061051569</v>
      </c>
      <c r="AH37" s="71"/>
      <c r="AI37" s="71">
        <f>SUM(AI28/AI15)</f>
        <v>32.233141319497591</v>
      </c>
      <c r="AJ37" s="71">
        <f>SUM(AJ28/AJ15)</f>
        <v>32.233141319497591</v>
      </c>
      <c r="AK37" s="71"/>
      <c r="AL37" s="72">
        <f t="shared" si="279"/>
        <v>-2.1793894843114003E-3</v>
      </c>
      <c r="AM37" s="72">
        <f t="shared" si="279"/>
        <v>-2.1793894843114003E-3</v>
      </c>
      <c r="AN37" s="72">
        <f t="shared" si="279"/>
        <v>0</v>
      </c>
      <c r="AO37" s="59">
        <f>SUM(AP37)</f>
        <v>33.42</v>
      </c>
      <c r="AP37" s="59">
        <f>SUM(C37)</f>
        <v>33.42</v>
      </c>
      <c r="AQ37" s="59"/>
      <c r="AR37" s="39">
        <f>SUM(AR28/AR15)</f>
        <v>33.413879607475259</v>
      </c>
      <c r="AS37" s="39">
        <f>SUM(AS28/AS15)</f>
        <v>33.413879607475259</v>
      </c>
      <c r="AT37" s="57"/>
      <c r="AU37" s="59">
        <f>SUM(AU28/AU15)</f>
        <v>32.233238649813003</v>
      </c>
      <c r="AV37" s="59">
        <f>SUM(AV28/AV15)</f>
        <v>32.233238649813003</v>
      </c>
      <c r="AW37" s="60"/>
      <c r="AX37" s="59">
        <f>SUM(AY37)</f>
        <v>33.42</v>
      </c>
      <c r="AY37" s="59">
        <f>SUM(C37)</f>
        <v>33.42</v>
      </c>
      <c r="AZ37" s="59"/>
      <c r="BA37" s="59">
        <f>SUM(BA28/BA15)</f>
        <v>33.416810144703241</v>
      </c>
      <c r="BB37" s="59">
        <f>SUM(BB28/BB15)</f>
        <v>33.416810144703241</v>
      </c>
      <c r="BC37" s="60"/>
      <c r="BD37" s="59">
        <f>SUM(BD28/BD15)</f>
        <v>32.233347136628261</v>
      </c>
      <c r="BE37" s="59">
        <f>SUM(BE28/BE15)</f>
        <v>32.233347136628261</v>
      </c>
      <c r="BF37" s="60"/>
      <c r="BG37" s="59">
        <f>SUM(BH37)</f>
        <v>33.42</v>
      </c>
      <c r="BH37" s="59">
        <f>SUM(C37)</f>
        <v>33.42</v>
      </c>
      <c r="BI37" s="59"/>
      <c r="BJ37" s="59">
        <f>SUM(BJ28/BJ15)</f>
        <v>33.416725660031652</v>
      </c>
      <c r="BK37" s="59">
        <f>SUM(BK28/BK15)</f>
        <v>33.416725660031652</v>
      </c>
      <c r="BL37" s="60"/>
      <c r="BM37" s="59">
        <f>SUM(BM28/BM15)</f>
        <v>32.233433987585975</v>
      </c>
      <c r="BN37" s="59">
        <f>SUM(BN28/BN15)</f>
        <v>32.233433987585975</v>
      </c>
      <c r="BO37" s="60"/>
      <c r="BP37" s="71">
        <f>SUM(BP28/BP15)</f>
        <v>33.42</v>
      </c>
      <c r="BQ37" s="71">
        <f>SUM(BQ28/BQ15)</f>
        <v>33.42</v>
      </c>
      <c r="BR37" s="71"/>
      <c r="BS37" s="71">
        <f>SUM(BS28/BS15)</f>
        <v>33.415719294348065</v>
      </c>
      <c r="BT37" s="71">
        <f>SUM(BT28/BT15)</f>
        <v>33.415719294348065</v>
      </c>
      <c r="BU37" s="71"/>
      <c r="BV37" s="71">
        <f>SUM(BV28/BV15)</f>
        <v>32.233338555386339</v>
      </c>
      <c r="BW37" s="71">
        <f>SUM(BW28/BW15)</f>
        <v>32.233338555386339</v>
      </c>
      <c r="BX37" s="71"/>
      <c r="BY37" s="72">
        <f t="shared" si="287"/>
        <v>-4.2807056519365005E-3</v>
      </c>
      <c r="BZ37" s="72">
        <f t="shared" si="287"/>
        <v>-4.2807056519365005E-3</v>
      </c>
      <c r="CA37" s="72">
        <f t="shared" si="287"/>
        <v>0</v>
      </c>
      <c r="CB37" s="71">
        <f>SUM(CB28/CB15)</f>
        <v>33.42</v>
      </c>
      <c r="CC37" s="71">
        <f>SUM(CC28/CC15)</f>
        <v>33.42</v>
      </c>
      <c r="CD37" s="71"/>
      <c r="CE37" s="71">
        <f>SUM(CE28/CE15)</f>
        <v>33.416763333343148</v>
      </c>
      <c r="CF37" s="71">
        <f>SUM(CF28/CF15)</f>
        <v>33.416763333343148</v>
      </c>
      <c r="CG37" s="71"/>
      <c r="CH37" s="71">
        <f>SUM(CH28/CH15)</f>
        <v>32.233239822420678</v>
      </c>
      <c r="CI37" s="71">
        <f>SUM(CI28/CI15)</f>
        <v>32.233239822420678</v>
      </c>
      <c r="CJ37" s="71"/>
      <c r="CK37" s="72">
        <f t="shared" si="289"/>
        <v>-3.2366666568535152E-3</v>
      </c>
      <c r="CL37" s="72">
        <f t="shared" si="289"/>
        <v>-3.2366666568535152E-3</v>
      </c>
      <c r="CM37" s="72">
        <f t="shared" si="289"/>
        <v>0</v>
      </c>
      <c r="CN37" s="59">
        <f>SUM(CO37)</f>
        <v>34.75</v>
      </c>
      <c r="CO37" s="59">
        <f>SUM('[20]вода 2019-2022 коррект'!BL48)</f>
        <v>34.75</v>
      </c>
      <c r="CP37" s="59"/>
      <c r="CQ37" s="59">
        <f>SUM(CQ28/CQ15)</f>
        <v>34.750001346134169</v>
      </c>
      <c r="CR37" s="59">
        <f>SUM(CR28/CR15)</f>
        <v>34.750001346134169</v>
      </c>
      <c r="CS37" s="60"/>
      <c r="CT37" s="59">
        <f>SUM(CT28/CT15)</f>
        <v>33.41670430300104</v>
      </c>
      <c r="CU37" s="59">
        <f>SUM(CU28/CU15)</f>
        <v>33.41670430300104</v>
      </c>
      <c r="CV37" s="60"/>
      <c r="CW37" s="59">
        <f>SUM(CX37)</f>
        <v>34.75</v>
      </c>
      <c r="CX37" s="59">
        <f>SUM(CO37)</f>
        <v>34.75</v>
      </c>
      <c r="CY37" s="59"/>
      <c r="CZ37" s="59">
        <f>SUM(CZ28/CZ15)</f>
        <v>34.749915973131465</v>
      </c>
      <c r="DA37" s="59">
        <f>SUM(DA28/DA15)</f>
        <v>34.749915973131465</v>
      </c>
      <c r="DB37" s="60"/>
      <c r="DC37" s="59">
        <f>SUM(DC28/DC15)</f>
        <v>33.41684524644009</v>
      </c>
      <c r="DD37" s="59">
        <f>SUM(DD28/DD15)</f>
        <v>33.41684524644009</v>
      </c>
      <c r="DE37" s="60"/>
      <c r="DF37" s="59">
        <f>SUM(DG37)</f>
        <v>34.75</v>
      </c>
      <c r="DG37" s="59">
        <f>SUM(CO37)</f>
        <v>34.75</v>
      </c>
      <c r="DH37" s="59"/>
      <c r="DI37" s="59">
        <f>SUM(DI28/DI15)</f>
        <v>34.750060173813992</v>
      </c>
      <c r="DJ37" s="59">
        <f>SUM(DJ28/DJ15)</f>
        <v>34.750060173813992</v>
      </c>
      <c r="DK37" s="60"/>
      <c r="DL37" s="59">
        <f>SUM(DL28/DL15)</f>
        <v>33.416853252803961</v>
      </c>
      <c r="DM37" s="59">
        <f>SUM(DM28/DM15)</f>
        <v>33.416853252803961</v>
      </c>
      <c r="DN37" s="60"/>
      <c r="DO37" s="71">
        <f>SUM(DO28/DO15)</f>
        <v>34.75</v>
      </c>
      <c r="DP37" s="71">
        <f>SUM(DP28/DP15)</f>
        <v>34.75</v>
      </c>
      <c r="DQ37" s="71"/>
      <c r="DR37" s="71">
        <f>SUM(DR28/DR15)</f>
        <v>34.749991977033034</v>
      </c>
      <c r="DS37" s="71">
        <f>SUM(DS28/DS15)</f>
        <v>34.749991977033034</v>
      </c>
      <c r="DT37" s="71"/>
      <c r="DU37" s="71">
        <f>SUM(DU28/DU15)</f>
        <v>33.416801537873205</v>
      </c>
      <c r="DV37" s="71">
        <f>SUM(DV28/DV15)</f>
        <v>33.416801537873205</v>
      </c>
      <c r="DW37" s="71"/>
      <c r="DX37" s="68">
        <f t="shared" si="297"/>
        <v>-8.0229669663367531E-6</v>
      </c>
      <c r="DY37" s="68">
        <f t="shared" si="297"/>
        <v>-8.0229669663367531E-6</v>
      </c>
      <c r="DZ37" s="68">
        <f t="shared" si="297"/>
        <v>0</v>
      </c>
      <c r="EA37" s="71">
        <f>SUM(EA28/EA15)</f>
        <v>33.863333333333337</v>
      </c>
      <c r="EB37" s="71">
        <f>SUM(EB28/EB15)</f>
        <v>33.863333333333337</v>
      </c>
      <c r="EC37" s="71"/>
      <c r="ED37" s="71">
        <f>SUM(ED28/ED15)</f>
        <v>33.841252388493984</v>
      </c>
      <c r="EE37" s="71">
        <f>SUM(EE28/EE15)</f>
        <v>33.841252388493984</v>
      </c>
      <c r="EF37" s="71"/>
      <c r="EG37" s="71">
        <f>SUM(EG28/EG15)</f>
        <v>32.613000731843066</v>
      </c>
      <c r="EH37" s="71">
        <f>SUM(EH28/EH15)</f>
        <v>32.613000731843066</v>
      </c>
      <c r="EI37" s="71"/>
      <c r="EJ37" s="68">
        <f t="shared" si="299"/>
        <v>-2.2080944839352412E-2</v>
      </c>
      <c r="EK37" s="68">
        <f t="shared" si="299"/>
        <v>-2.2080944839352412E-2</v>
      </c>
      <c r="EL37" s="68">
        <f t="shared" si="299"/>
        <v>0</v>
      </c>
      <c r="EM37" s="59">
        <f>SUM(EN37)</f>
        <v>34.75</v>
      </c>
      <c r="EN37" s="59">
        <f>SUM(CO37)</f>
        <v>34.75</v>
      </c>
      <c r="EO37" s="59"/>
      <c r="EP37" s="59">
        <f>SUM(EP28/EP15)</f>
        <v>34.752801070744141</v>
      </c>
      <c r="EQ37" s="59">
        <f>SUM(EQ28/EQ15)</f>
        <v>34.752801070744141</v>
      </c>
      <c r="ER37" s="60"/>
      <c r="ES37" s="59">
        <f>SUM(ES28/ES15)</f>
        <v>33.416676050270006</v>
      </c>
      <c r="ET37" s="59">
        <f>SUM(ET28/ET15)</f>
        <v>33.416676050270006</v>
      </c>
      <c r="EU37" s="60"/>
      <c r="EV37" s="59">
        <f>SUM(EW37)</f>
        <v>34.75</v>
      </c>
      <c r="EW37" s="59">
        <f>SUM(CO37)</f>
        <v>34.75</v>
      </c>
      <c r="EX37" s="59"/>
      <c r="EY37" s="59">
        <f>SUM(EY28/EY15)</f>
        <v>34.749963617443015</v>
      </c>
      <c r="EZ37" s="59">
        <f>SUM(EZ28/EZ15)</f>
        <v>34.749963617443015</v>
      </c>
      <c r="FA37" s="60"/>
      <c r="FB37" s="59">
        <f>SUM(FB28/FB15)</f>
        <v>33.416802315947479</v>
      </c>
      <c r="FC37" s="59">
        <f>SUM(FC28/FC15)</f>
        <v>33.416802315947479</v>
      </c>
      <c r="FD37" s="60"/>
      <c r="FE37" s="59">
        <f>SUM(FF37)</f>
        <v>34.75</v>
      </c>
      <c r="FF37" s="59">
        <f>SUM(CO37)</f>
        <v>34.75</v>
      </c>
      <c r="FG37" s="59"/>
      <c r="FH37" s="59">
        <f>SUM(FH28/FH15)</f>
        <v>37.878468693737489</v>
      </c>
      <c r="FI37" s="59">
        <f>SUM(FI28/FI15)</f>
        <v>37.878468693737489</v>
      </c>
      <c r="FJ37" s="60"/>
      <c r="FK37" s="59">
        <f>SUM(FK28/FK15)</f>
        <v>33.416810778401576</v>
      </c>
      <c r="FL37" s="59">
        <f>SUM(FL28/FL15)</f>
        <v>33.416810778401576</v>
      </c>
      <c r="FM37" s="60"/>
      <c r="FN37" s="71">
        <f>SUM(FN28/FN15)</f>
        <v>34.75</v>
      </c>
      <c r="FO37" s="71">
        <f>SUM(FO28/FO15)</f>
        <v>34.75</v>
      </c>
      <c r="FP37" s="71"/>
      <c r="FQ37" s="71">
        <f>SUM(FQ28/FQ15)</f>
        <v>35.788500770377468</v>
      </c>
      <c r="FR37" s="71">
        <f>SUM(FR28/FR15)</f>
        <v>35.788500770377468</v>
      </c>
      <c r="FS37" s="71"/>
      <c r="FT37" s="71">
        <f>SUM(FT28/FT15)</f>
        <v>33.416762916888885</v>
      </c>
      <c r="FU37" s="71">
        <f>SUM(FU28/FU15)</f>
        <v>33.416762916888885</v>
      </c>
      <c r="FV37" s="71"/>
      <c r="FW37" s="68">
        <f t="shared" si="307"/>
        <v>1.0385007703774676</v>
      </c>
      <c r="FX37" s="68">
        <f t="shared" si="307"/>
        <v>1.0385007703774676</v>
      </c>
      <c r="FY37" s="68">
        <f t="shared" si="307"/>
        <v>0</v>
      </c>
      <c r="FZ37" s="71">
        <f>SUM(FZ28/FZ15)</f>
        <v>34.085000000000001</v>
      </c>
      <c r="GA37" s="71">
        <f>SUM(GA28/GA15)</f>
        <v>34.085000000000001</v>
      </c>
      <c r="GB37" s="71"/>
      <c r="GC37" s="71">
        <f>SUM(GC28/GC15)</f>
        <v>34.320875172941207</v>
      </c>
      <c r="GD37" s="71">
        <f>SUM(GD28/GD15)</f>
        <v>34.320875172941207</v>
      </c>
      <c r="GE37" s="71"/>
      <c r="GF37" s="71">
        <f>SUM(GF28/GF15)</f>
        <v>32.814620265579769</v>
      </c>
      <c r="GG37" s="71">
        <f>SUM(GG28/GG15)</f>
        <v>32.814620265579769</v>
      </c>
      <c r="GH37" s="71"/>
      <c r="GI37" s="68">
        <f t="shared" si="310"/>
        <v>0.2358751729412063</v>
      </c>
      <c r="GJ37" s="68">
        <f t="shared" si="310"/>
        <v>0.2358751729412063</v>
      </c>
      <c r="GK37" s="68">
        <f t="shared" si="310"/>
        <v>0</v>
      </c>
      <c r="GL37" s="4"/>
      <c r="GM37" s="73">
        <f>SUM(GM28/GM15)</f>
        <v>34.085000000000001</v>
      </c>
    </row>
    <row r="38" spans="1:195" ht="19.5" x14ac:dyDescent="0.35">
      <c r="A38" s="70" t="s">
        <v>55</v>
      </c>
      <c r="B38" s="59">
        <f>SUM(C38)</f>
        <v>8.5952342789462932</v>
      </c>
      <c r="C38" s="59">
        <f>SUM(C39-C37)</f>
        <v>8.5952342789462932</v>
      </c>
      <c r="D38" s="59"/>
      <c r="E38" s="59">
        <f>SUM(E29/E15)</f>
        <v>8.5847794350399944</v>
      </c>
      <c r="F38" s="59">
        <f>SUM(F29/F15)</f>
        <v>8.5847794350399944</v>
      </c>
      <c r="G38" s="60"/>
      <c r="H38" s="59">
        <f>SUM(H29/H15)</f>
        <v>7.3564904526279786</v>
      </c>
      <c r="I38" s="59">
        <f>SUM(I29/I15)</f>
        <v>7.3564904526279786</v>
      </c>
      <c r="J38" s="60"/>
      <c r="K38" s="59">
        <f>SUM(L38)</f>
        <v>8.5952342789462932</v>
      </c>
      <c r="L38" s="59">
        <f t="shared" ref="L38:L39" si="351">SUM(C38)</f>
        <v>8.5952342789462932</v>
      </c>
      <c r="M38" s="59"/>
      <c r="N38" s="59">
        <f>SUM(N29/N15)</f>
        <v>8.5845181674565563</v>
      </c>
      <c r="O38" s="59">
        <f>SUM(O29/O15)</f>
        <v>8.5845181674565563</v>
      </c>
      <c r="P38" s="60"/>
      <c r="Q38" s="59">
        <f>SUM(Q29/Q15)</f>
        <v>7.3539352571073477</v>
      </c>
      <c r="R38" s="59">
        <f>SUM(R29/R15)</f>
        <v>7.3539352571073477</v>
      </c>
      <c r="S38" s="60"/>
      <c r="T38" s="59">
        <f>SUM(U38)</f>
        <v>8.5952342789462932</v>
      </c>
      <c r="U38" s="59">
        <f t="shared" ref="U38:U39" si="352">SUM(C38)</f>
        <v>8.5952342789462932</v>
      </c>
      <c r="V38" s="59"/>
      <c r="W38" s="59">
        <f>SUM(W29/W15)</f>
        <v>8.5927850894925921</v>
      </c>
      <c r="X38" s="59">
        <f>SUM(X29/X15)</f>
        <v>8.5927850894925921</v>
      </c>
      <c r="Y38" s="60"/>
      <c r="Z38" s="59">
        <f>SUM(Z29/Z15)</f>
        <v>7.3594821761297329</v>
      </c>
      <c r="AA38" s="59">
        <f>SUM(AA29/AA15)</f>
        <v>7.3594821761297329</v>
      </c>
      <c r="AB38" s="60"/>
      <c r="AC38" s="71">
        <f>SUM(AC29/AC15)</f>
        <v>8.595234278946295</v>
      </c>
      <c r="AD38" s="71">
        <f>SUM(AD29/AD15)</f>
        <v>8.595234278946295</v>
      </c>
      <c r="AE38" s="71"/>
      <c r="AF38" s="71">
        <f>SUM(AF29/AF15)</f>
        <v>8.5872469775767044</v>
      </c>
      <c r="AG38" s="71">
        <f>SUM(AG29/AG15)</f>
        <v>8.5872469775767044</v>
      </c>
      <c r="AH38" s="71"/>
      <c r="AI38" s="71">
        <f>SUM(AI29/AI15)</f>
        <v>7.3565841044770108</v>
      </c>
      <c r="AJ38" s="71">
        <f>SUM(AJ29/AJ15)</f>
        <v>7.3565841044770108</v>
      </c>
      <c r="AK38" s="71"/>
      <c r="AL38" s="72">
        <f t="shared" si="279"/>
        <v>-7.9873013695905826E-3</v>
      </c>
      <c r="AM38" s="72">
        <f t="shared" si="279"/>
        <v>-7.9873013695905826E-3</v>
      </c>
      <c r="AN38" s="72">
        <f t="shared" si="279"/>
        <v>0</v>
      </c>
      <c r="AO38" s="59">
        <f>SUM(AP38)</f>
        <v>8.5952342789462932</v>
      </c>
      <c r="AP38" s="59">
        <f>SUM(C38)</f>
        <v>8.5952342789462932</v>
      </c>
      <c r="AQ38" s="59"/>
      <c r="AR38" s="39">
        <f>SUM(AR29/AR15)</f>
        <v>8.5968083648667157</v>
      </c>
      <c r="AS38" s="39">
        <f>SUM(AS29/AS15)</f>
        <v>8.5968083648667157</v>
      </c>
      <c r="AT38" s="57"/>
      <c r="AU38" s="59">
        <f>SUM(AU29/AU15)</f>
        <v>7.3563319604222883</v>
      </c>
      <c r="AV38" s="59">
        <f>SUM(AV29/AV15)</f>
        <v>7.3563319604222883</v>
      </c>
      <c r="AW38" s="60"/>
      <c r="AX38" s="59">
        <f>SUM(AY38)</f>
        <v>8.5952342789462932</v>
      </c>
      <c r="AY38" s="59">
        <f>SUM(C38)</f>
        <v>8.5952342789462932</v>
      </c>
      <c r="AZ38" s="59"/>
      <c r="BA38" s="59">
        <f>SUM(BA29/BA15)</f>
        <v>8.5956821171554587</v>
      </c>
      <c r="BB38" s="59">
        <f>SUM(BB29/BB15)</f>
        <v>8.5956821171554587</v>
      </c>
      <c r="BC38" s="60"/>
      <c r="BD38" s="59">
        <f>SUM(BD29/BD15)</f>
        <v>7.3589895988112923</v>
      </c>
      <c r="BE38" s="59">
        <f>SUM(BE29/BE15)</f>
        <v>7.3589895988112923</v>
      </c>
      <c r="BF38" s="60"/>
      <c r="BG38" s="59">
        <f>SUM(BH38)</f>
        <v>8.5952342789462932</v>
      </c>
      <c r="BH38" s="59">
        <f>SUM(C38)</f>
        <v>8.5952342789462932</v>
      </c>
      <c r="BI38" s="59"/>
      <c r="BJ38" s="59">
        <f>SUM(BJ29/BJ15)</f>
        <v>8.5927948280169897</v>
      </c>
      <c r="BK38" s="59">
        <f>SUM(BK29/BK15)</f>
        <v>8.5927948280169897</v>
      </c>
      <c r="BL38" s="60"/>
      <c r="BM38" s="59">
        <f>SUM(BM29/BM15)</f>
        <v>7.3633815881662175</v>
      </c>
      <c r="BN38" s="59">
        <f>SUM(BN29/BN15)</f>
        <v>7.3633815881662175</v>
      </c>
      <c r="BO38" s="60"/>
      <c r="BP38" s="71">
        <f>SUM(BP29/BP15)</f>
        <v>8.595234278946295</v>
      </c>
      <c r="BQ38" s="71">
        <f>SUM(BQ29/BQ15)</f>
        <v>8.595234278946295</v>
      </c>
      <c r="BR38" s="71"/>
      <c r="BS38" s="71">
        <f>SUM(BS29/BS15)</f>
        <v>8.5952061300862201</v>
      </c>
      <c r="BT38" s="71">
        <f>SUM(BT29/BT15)</f>
        <v>8.5952061300862201</v>
      </c>
      <c r="BU38" s="71"/>
      <c r="BV38" s="71">
        <f>SUM(BV29/BV15)</f>
        <v>7.3595205832333344</v>
      </c>
      <c r="BW38" s="71">
        <f>SUM(BW29/BW15)</f>
        <v>7.3595205832333344</v>
      </c>
      <c r="BX38" s="71"/>
      <c r="BY38" s="72">
        <f t="shared" si="287"/>
        <v>-2.814886007485029E-5</v>
      </c>
      <c r="BZ38" s="72">
        <f t="shared" si="287"/>
        <v>-2.814886007485029E-5</v>
      </c>
      <c r="CA38" s="72">
        <f t="shared" si="287"/>
        <v>0</v>
      </c>
      <c r="CB38" s="71">
        <f>SUM(CB29/CB15)</f>
        <v>8.595234278946295</v>
      </c>
      <c r="CC38" s="71">
        <f>SUM(CC29/CC15)</f>
        <v>8.595234278946295</v>
      </c>
      <c r="CD38" s="71"/>
      <c r="CE38" s="71">
        <f>SUM(CE29/CE15)</f>
        <v>8.5912516249452349</v>
      </c>
      <c r="CF38" s="71">
        <f>SUM(CF29/CF15)</f>
        <v>8.5912516249452349</v>
      </c>
      <c r="CG38" s="71"/>
      <c r="CH38" s="71">
        <f>SUM(CH29/CH15)</f>
        <v>7.3580506314003085</v>
      </c>
      <c r="CI38" s="71">
        <f>SUM(CI29/CI15)</f>
        <v>7.3580506314003085</v>
      </c>
      <c r="CJ38" s="71"/>
      <c r="CK38" s="72">
        <f t="shared" si="289"/>
        <v>-3.9826540010601263E-3</v>
      </c>
      <c r="CL38" s="72">
        <f t="shared" si="289"/>
        <v>-3.9826540010601263E-3</v>
      </c>
      <c r="CM38" s="72">
        <f t="shared" si="289"/>
        <v>0</v>
      </c>
      <c r="CN38" s="59">
        <f>SUM(CO38)</f>
        <v>13.934623942275266</v>
      </c>
      <c r="CO38" s="59">
        <f>SUM(CO39-CO37)</f>
        <v>13.934623942275266</v>
      </c>
      <c r="CP38" s="59"/>
      <c r="CQ38" s="59">
        <f>SUM(CQ29/CQ15)</f>
        <v>13.944410043237829</v>
      </c>
      <c r="CR38" s="59">
        <f>SUM(CR29/CR15)</f>
        <v>13.944410043237829</v>
      </c>
      <c r="CS38" s="60"/>
      <c r="CT38" s="59">
        <f>SUM(CT29/CT15)</f>
        <v>8.5853773756313814</v>
      </c>
      <c r="CU38" s="59">
        <f>SUM(CU29/CU15)</f>
        <v>8.5853773756313814</v>
      </c>
      <c r="CV38" s="60"/>
      <c r="CW38" s="59">
        <f>SUM(CX38)</f>
        <v>13.934623942275266</v>
      </c>
      <c r="CX38" s="59">
        <f t="shared" ref="CX38:CX39" si="353">SUM(CO38)</f>
        <v>13.934623942275266</v>
      </c>
      <c r="CY38" s="59"/>
      <c r="CZ38" s="59">
        <f>SUM(CZ29/CZ15)</f>
        <v>13.932086224108437</v>
      </c>
      <c r="DA38" s="59">
        <f>SUM(DA29/DA15)</f>
        <v>13.932086224108437</v>
      </c>
      <c r="DB38" s="60"/>
      <c r="DC38" s="59">
        <f>SUM(DC29/DC15)</f>
        <v>8.5857383188800558</v>
      </c>
      <c r="DD38" s="59">
        <f>SUM(DD29/DD15)</f>
        <v>8.5857383188800558</v>
      </c>
      <c r="DE38" s="60"/>
      <c r="DF38" s="59">
        <f>SUM(DG38)</f>
        <v>13.934623942275266</v>
      </c>
      <c r="DG38" s="59">
        <f t="shared" ref="DG38:DG39" si="354">SUM(CO38)</f>
        <v>13.934623942275266</v>
      </c>
      <c r="DH38" s="59"/>
      <c r="DI38" s="59">
        <f>SUM(DI29/DI15)</f>
        <v>13.908129796030453</v>
      </c>
      <c r="DJ38" s="59">
        <f>SUM(DJ29/DJ15)</f>
        <v>13.908129796030453</v>
      </c>
      <c r="DK38" s="60"/>
      <c r="DL38" s="59">
        <f>SUM(DL29/DL15)</f>
        <v>8.5867405771846101</v>
      </c>
      <c r="DM38" s="59">
        <f>SUM(DM29/DM15)</f>
        <v>8.5867405771846101</v>
      </c>
      <c r="DN38" s="60"/>
      <c r="DO38" s="71">
        <f>SUM(DO29/DO15)</f>
        <v>13.934623942275266</v>
      </c>
      <c r="DP38" s="71">
        <f>SUM(DP29/DP15)</f>
        <v>13.934623942275266</v>
      </c>
      <c r="DQ38" s="71"/>
      <c r="DR38" s="71">
        <f>SUM(DR29/DR15)</f>
        <v>13.927922228621037</v>
      </c>
      <c r="DS38" s="71">
        <f>SUM(DS29/DS15)</f>
        <v>13.927922228621037</v>
      </c>
      <c r="DT38" s="71"/>
      <c r="DU38" s="71">
        <f>SUM(DU29/DU15)</f>
        <v>8.585950517632277</v>
      </c>
      <c r="DV38" s="71">
        <f>SUM(DV29/DV15)</f>
        <v>8.585950517632277</v>
      </c>
      <c r="DW38" s="71"/>
      <c r="DX38" s="68">
        <f t="shared" si="297"/>
        <v>-6.7017136542286693E-3</v>
      </c>
      <c r="DY38" s="68">
        <f t="shared" si="297"/>
        <v>-6.7017136542286693E-3</v>
      </c>
      <c r="DZ38" s="68">
        <f t="shared" si="297"/>
        <v>0</v>
      </c>
      <c r="EA38" s="71">
        <f>SUM(EA29/EA15)</f>
        <v>10.375030833389285</v>
      </c>
      <c r="EB38" s="71">
        <f>SUM(EB29/EB15)</f>
        <v>10.375030833389285</v>
      </c>
      <c r="EC38" s="71"/>
      <c r="ED38" s="71">
        <f>SUM(ED29/ED15)</f>
        <v>10.29040373432079</v>
      </c>
      <c r="EE38" s="71">
        <f>SUM(EE29/EE15)</f>
        <v>10.29040373432079</v>
      </c>
      <c r="EF38" s="71"/>
      <c r="EG38" s="71">
        <f>SUM(EG29/EG15)</f>
        <v>7.7520380098251032</v>
      </c>
      <c r="EH38" s="71">
        <f>SUM(EH29/EH15)</f>
        <v>7.7520380098251032</v>
      </c>
      <c r="EI38" s="71"/>
      <c r="EJ38" s="68">
        <f t="shared" si="299"/>
        <v>-8.4627099068494971E-2</v>
      </c>
      <c r="EK38" s="68">
        <f t="shared" si="299"/>
        <v>-8.4627099068494971E-2</v>
      </c>
      <c r="EL38" s="68">
        <f t="shared" si="299"/>
        <v>0</v>
      </c>
      <c r="EM38" s="59">
        <f>SUM(EN38)</f>
        <v>13.934623942275266</v>
      </c>
      <c r="EN38" s="59">
        <f t="shared" ref="EN38:EN39" si="355">SUM(CO38)</f>
        <v>13.934623942275266</v>
      </c>
      <c r="EO38" s="59"/>
      <c r="EP38" s="59">
        <f>SUM(EP29/EP15)</f>
        <v>13.893726615495371</v>
      </c>
      <c r="EQ38" s="59">
        <f>SUM(EQ29/EQ15)</f>
        <v>13.893726615495371</v>
      </c>
      <c r="ER38" s="60"/>
      <c r="ES38" s="59">
        <f>SUM(ES29/ES15)</f>
        <v>8.582716871392412</v>
      </c>
      <c r="ET38" s="59">
        <f>SUM(ET29/ET15)</f>
        <v>8.582716871392412</v>
      </c>
      <c r="EU38" s="60"/>
      <c r="EV38" s="59">
        <f>SUM(EW38)</f>
        <v>13.934623942275266</v>
      </c>
      <c r="EW38" s="59">
        <f t="shared" ref="EW38:EW39" si="356">SUM(CO38)</f>
        <v>13.934623942275266</v>
      </c>
      <c r="EX38" s="59"/>
      <c r="EY38" s="59">
        <f>SUM(EY29/EY15)</f>
        <v>13.907165411298314</v>
      </c>
      <c r="EZ38" s="59">
        <f>SUM(EZ29/EZ15)</f>
        <v>13.907165411298314</v>
      </c>
      <c r="FA38" s="60"/>
      <c r="FB38" s="59">
        <f>SUM(FB29/FB15)</f>
        <v>8.5770471669607087</v>
      </c>
      <c r="FC38" s="59">
        <f>SUM(FC29/FC15)</f>
        <v>8.5770471669607087</v>
      </c>
      <c r="FD38" s="60"/>
      <c r="FE38" s="59">
        <f>SUM(FF38)</f>
        <v>13.934623942275266</v>
      </c>
      <c r="FF38" s="59">
        <f t="shared" ref="FF38:FF39" si="357">SUM(CO38)</f>
        <v>13.934623942275266</v>
      </c>
      <c r="FG38" s="59"/>
      <c r="FH38" s="59">
        <f>SUM(FH29/FH15)</f>
        <v>14.789593416197679</v>
      </c>
      <c r="FI38" s="59">
        <f>SUM(FI29/FI15)</f>
        <v>14.789593416197679</v>
      </c>
      <c r="FJ38" s="60"/>
      <c r="FK38" s="59">
        <f>SUM(FK29/FK15)</f>
        <v>8.5837243757773365</v>
      </c>
      <c r="FL38" s="59">
        <f>SUM(FL29/FL15)</f>
        <v>8.5837243757773365</v>
      </c>
      <c r="FM38" s="60"/>
      <c r="FN38" s="71">
        <f>SUM(FN29/FN15)</f>
        <v>13.934623942275266</v>
      </c>
      <c r="FO38" s="71">
        <f>SUM(FO29/FO15)</f>
        <v>13.934623942275266</v>
      </c>
      <c r="FP38" s="71"/>
      <c r="FQ38" s="71">
        <f>SUM(FQ29/FQ15)</f>
        <v>14.19539183136013</v>
      </c>
      <c r="FR38" s="71">
        <f>SUM(FR29/FR15)</f>
        <v>14.19539183136013</v>
      </c>
      <c r="FS38" s="71"/>
      <c r="FT38" s="71">
        <f>SUM(FT29/FT15)</f>
        <v>8.5811462992471217</v>
      </c>
      <c r="FU38" s="71">
        <f>SUM(FU29/FU15)</f>
        <v>8.5811462992471217</v>
      </c>
      <c r="FV38" s="71"/>
      <c r="FW38" s="68">
        <f t="shared" si="307"/>
        <v>0.26076788908486392</v>
      </c>
      <c r="FX38" s="68">
        <f t="shared" si="307"/>
        <v>0.26076788908486392</v>
      </c>
      <c r="FY38" s="68">
        <f t="shared" si="307"/>
        <v>0</v>
      </c>
      <c r="FZ38" s="71">
        <f>SUM(FZ29/FZ15)</f>
        <v>11.26492911061078</v>
      </c>
      <c r="GA38" s="71">
        <f>SUM(GA29/GA15)</f>
        <v>11.26492911061078</v>
      </c>
      <c r="GB38" s="71"/>
      <c r="GC38" s="71">
        <f>SUM(GC29/GC15)</f>
        <v>11.252233402153754</v>
      </c>
      <c r="GD38" s="71">
        <f>SUM(GD29/GD15)</f>
        <v>11.252233402153754</v>
      </c>
      <c r="GE38" s="71"/>
      <c r="GF38" s="71">
        <f>SUM(GF29/GF15)</f>
        <v>7.9600154810729888</v>
      </c>
      <c r="GG38" s="71">
        <f>SUM(GG29/GG15)</f>
        <v>7.9600154810729888</v>
      </c>
      <c r="GH38" s="71"/>
      <c r="GI38" s="68">
        <f t="shared" si="310"/>
        <v>-1.269570845702539E-2</v>
      </c>
      <c r="GJ38" s="68">
        <f t="shared" si="310"/>
        <v>-1.269570845702539E-2</v>
      </c>
      <c r="GK38" s="68">
        <f t="shared" si="310"/>
        <v>0</v>
      </c>
      <c r="GL38" s="4"/>
      <c r="GM38" s="74"/>
    </row>
    <row r="39" spans="1:195" ht="19.5" x14ac:dyDescent="0.35">
      <c r="A39" s="70" t="s">
        <v>56</v>
      </c>
      <c r="B39" s="59">
        <f>SUM(C39)</f>
        <v>42.015234278946295</v>
      </c>
      <c r="C39" s="59">
        <f>SUM('[20]вода 2019-2022 коррект'!BL40)</f>
        <v>42.015234278946295</v>
      </c>
      <c r="D39" s="59"/>
      <c r="E39" s="59">
        <f>SUM(E30+E32)/(E16+E21-G16)</f>
        <v>42.016629574678532</v>
      </c>
      <c r="F39" s="59">
        <f>SUM(F30+F32)/(F16+F21)</f>
        <v>42.016629574678532</v>
      </c>
      <c r="G39" s="60"/>
      <c r="H39" s="59">
        <f>SUM(H30+H32)/(H16+H21-J16)</f>
        <v>39.599781301257522</v>
      </c>
      <c r="I39" s="59">
        <f>SUM(I30+I32)/(I16+I21)</f>
        <v>39.599781301257522</v>
      </c>
      <c r="J39" s="60"/>
      <c r="K39" s="59">
        <f>SUM(L39)</f>
        <v>42.015234278946295</v>
      </c>
      <c r="L39" s="59">
        <f t="shared" si="351"/>
        <v>42.015234278946295</v>
      </c>
      <c r="M39" s="59"/>
      <c r="N39" s="59">
        <f>SUM(N30+N32)/(N16+N21-P16)</f>
        <v>42.019997051514252</v>
      </c>
      <c r="O39" s="59">
        <f>SUM(O30+O32)/(O16+O21)</f>
        <v>42.019997051514252</v>
      </c>
      <c r="P39" s="60"/>
      <c r="Q39" s="59">
        <f>SUM(Q30+Q32)/(Q16+Q21-S16)</f>
        <v>39.599877165697535</v>
      </c>
      <c r="R39" s="59">
        <f>SUM(R30+R32)/(R16+R21)</f>
        <v>39.599877165697535</v>
      </c>
      <c r="S39" s="60"/>
      <c r="T39" s="59">
        <f>SUM(U39)</f>
        <v>42.015234278946295</v>
      </c>
      <c r="U39" s="59">
        <f t="shared" si="352"/>
        <v>42.015234278946295</v>
      </c>
      <c r="V39" s="59"/>
      <c r="W39" s="59">
        <f>SUM(W30+W32)/(W16+W21-Y16)</f>
        <v>42.01995390328225</v>
      </c>
      <c r="X39" s="59">
        <f>SUM(X30+X32)/(X16+X21)</f>
        <v>42.01995390328225</v>
      </c>
      <c r="Y39" s="60"/>
      <c r="Z39" s="59">
        <f>SUM(Z30+Z32)/(Z16+Z21-AB16)</f>
        <v>39.599414119323029</v>
      </c>
      <c r="AA39" s="59">
        <f>SUM(AA30+AA32)/(AA16+AA21)</f>
        <v>39.599414119323029</v>
      </c>
      <c r="AB39" s="60"/>
      <c r="AC39" s="62">
        <f>SUM(AC30+AC32)/(AC16+AC21-AE16)</f>
        <v>42.015234278946302</v>
      </c>
      <c r="AD39" s="62">
        <f>SUM(AD30+AD32)/(AD16+AD21)</f>
        <v>42.015234278946302</v>
      </c>
      <c r="AE39" s="71"/>
      <c r="AF39" s="62">
        <f>SUM(AF30+AF32)/(AF16+AF21-AH16)</f>
        <v>42.018839068230811</v>
      </c>
      <c r="AG39" s="62">
        <f>SUM(AG30+AG32)/(AG16+AG21)</f>
        <v>42.018839068230818</v>
      </c>
      <c r="AH39" s="71"/>
      <c r="AI39" s="62">
        <f>SUM(AI30+AI32)/(AI16+AI21-AK16)</f>
        <v>39.599686755957606</v>
      </c>
      <c r="AJ39" s="62">
        <f>SUM(AJ30+AJ32)/(AJ16+AJ21)</f>
        <v>39.599686755957606</v>
      </c>
      <c r="AK39" s="71"/>
      <c r="AL39" s="72">
        <f t="shared" si="279"/>
        <v>3.6047892845090246E-3</v>
      </c>
      <c r="AM39" s="72">
        <f t="shared" si="279"/>
        <v>3.60478928451613E-3</v>
      </c>
      <c r="AN39" s="72">
        <f t="shared" si="279"/>
        <v>0</v>
      </c>
      <c r="AO39" s="59">
        <f>SUM(AP39)</f>
        <v>42.015234278946295</v>
      </c>
      <c r="AP39" s="59">
        <f>SUM(C39)</f>
        <v>42.015234278946295</v>
      </c>
      <c r="AQ39" s="59"/>
      <c r="AR39" s="39">
        <f>SUM(AR30+AR32)/(AR16+AR21-AT16)</f>
        <v>42.019971206823755</v>
      </c>
      <c r="AS39" s="39">
        <f>SUM(AS30+AS32)/(AS16+AS21)</f>
        <v>42.019971206823755</v>
      </c>
      <c r="AT39" s="57"/>
      <c r="AU39" s="59">
        <f>SUM(AU30+AU32)/(AU16+AU21-AW16)</f>
        <v>39.600164595673775</v>
      </c>
      <c r="AV39" s="59">
        <f>SUM(AV30+AV32)/(AV16+AV21)</f>
        <v>39.600164595673775</v>
      </c>
      <c r="AW39" s="60"/>
      <c r="AX39" s="59">
        <f>SUM(AY39)</f>
        <v>42.015234278946295</v>
      </c>
      <c r="AY39" s="59">
        <f>SUM(C39)</f>
        <v>42.015234278946295</v>
      </c>
      <c r="AZ39" s="59"/>
      <c r="BA39" s="59">
        <f>SUM(BA30+BA32)/(BA16+BA21-BC16)</f>
        <v>42.002600608277874</v>
      </c>
      <c r="BB39" s="59">
        <f>SUM(BB30+BB32)/(BB16+BB21)</f>
        <v>42.002600608277874</v>
      </c>
      <c r="BC39" s="60"/>
      <c r="BD39" s="59">
        <f>SUM(BD30+BD32)/(BD16+BD21-BF16)</f>
        <v>39.599831741147035</v>
      </c>
      <c r="BE39" s="59">
        <f>SUM(BE30+BE32)/(BE16+BE21)</f>
        <v>39.599831741147035</v>
      </c>
      <c r="BF39" s="60"/>
      <c r="BG39" s="59">
        <f>SUM(BH39)</f>
        <v>42.015234278946295</v>
      </c>
      <c r="BH39" s="59">
        <f>SUM(C39)</f>
        <v>42.015234278946295</v>
      </c>
      <c r="BI39" s="59"/>
      <c r="BJ39" s="59">
        <f>SUM(BJ30+BJ32)/(BJ16+BJ21-BL16)</f>
        <v>41.472490979707217</v>
      </c>
      <c r="BK39" s="59">
        <f>SUM(BK30+BK32)/(BK16+BK21)</f>
        <v>41.472490979707217</v>
      </c>
      <c r="BL39" s="60"/>
      <c r="BM39" s="59">
        <f>SUM(BM30+BM32)/(BM16+BM21-BO16)</f>
        <v>39.599820977590234</v>
      </c>
      <c r="BN39" s="59">
        <f>SUM(BN30+BN32)/(BN16+BN21)</f>
        <v>39.599820977590234</v>
      </c>
      <c r="BO39" s="60"/>
      <c r="BP39" s="62">
        <f>SUM(BP30+BP32)/(BP16+BP21-BR16)</f>
        <v>42.015234278946302</v>
      </c>
      <c r="BQ39" s="62">
        <f>SUM(BQ30+BQ32)/(BQ16+BQ21)</f>
        <v>42.015234278946302</v>
      </c>
      <c r="BR39" s="71"/>
      <c r="BS39" s="62">
        <f>SUM(BS30+BS32)/(BS16+BS21-BU16)</f>
        <v>41.837775811842747</v>
      </c>
      <c r="BT39" s="62">
        <f>SUM(BT30+BT32)/(BT16+BT21)</f>
        <v>41.837775811842747</v>
      </c>
      <c r="BU39" s="71"/>
      <c r="BV39" s="62">
        <f>SUM(BV30+BV32)/(BV16+BV21-BX16)</f>
        <v>39.599944091180923</v>
      </c>
      <c r="BW39" s="62">
        <f>SUM(BW30+BW32)/(BW16+BW21)</f>
        <v>39.599944091180916</v>
      </c>
      <c r="BX39" s="71"/>
      <c r="BY39" s="72">
        <f t="shared" si="287"/>
        <v>-0.17745846710355551</v>
      </c>
      <c r="BZ39" s="72">
        <f t="shared" si="287"/>
        <v>-0.17745846710355551</v>
      </c>
      <c r="CA39" s="72">
        <f t="shared" si="287"/>
        <v>0</v>
      </c>
      <c r="CB39" s="62">
        <f>SUM(CB30+CB32)/(CB16+CB21-CD16)</f>
        <v>42.015234278946302</v>
      </c>
      <c r="CC39" s="62">
        <f>SUM(CC30+CC32)/(CC16+CC21)</f>
        <v>42.015234278946302</v>
      </c>
      <c r="CD39" s="71"/>
      <c r="CE39" s="62">
        <f>SUM(CE30+CE32)/(CE16+CE21-CG16)</f>
        <v>41.930844604986937</v>
      </c>
      <c r="CF39" s="62">
        <f>SUM(CF30+CF32)/(CF16+CF21)</f>
        <v>41.930844604986923</v>
      </c>
      <c r="CG39" s="71"/>
      <c r="CH39" s="62">
        <f>SUM(CH30+CH32)/(CH16+CH21-CJ16)</f>
        <v>39.599814933949048</v>
      </c>
      <c r="CI39" s="62">
        <f>SUM(CI30+CI32)/(CI16+CI21)</f>
        <v>39.599814933949048</v>
      </c>
      <c r="CJ39" s="71"/>
      <c r="CK39" s="72">
        <f t="shared" si="289"/>
        <v>-8.4389673959364586E-2</v>
      </c>
      <c r="CL39" s="72">
        <f t="shared" si="289"/>
        <v>-8.4389673959378797E-2</v>
      </c>
      <c r="CM39" s="72">
        <f t="shared" si="289"/>
        <v>0</v>
      </c>
      <c r="CN39" s="59">
        <f>SUM(CO39)</f>
        <v>48.684623942275266</v>
      </c>
      <c r="CO39" s="59">
        <f>SUM('[20]вода 2019-2022 коррект'!BL41)</f>
        <v>48.684623942275266</v>
      </c>
      <c r="CP39" s="59"/>
      <c r="CQ39" s="59">
        <f>SUM(CQ30+CQ32)/(CQ16+CQ21-CS16)</f>
        <v>48.680151856685256</v>
      </c>
      <c r="CR39" s="59">
        <f>SUM(CR30+CR32)/(CR16+CR21)</f>
        <v>48.680151856685256</v>
      </c>
      <c r="CS39" s="60"/>
      <c r="CT39" s="59">
        <f>SUM(CT30+CT32)/(CT16+CT21-CV16)</f>
        <v>42.016170431211499</v>
      </c>
      <c r="CU39" s="59">
        <f>SUM(CU30+CU32)/(CU16+CU21)</f>
        <v>42.016170431211499</v>
      </c>
      <c r="CV39" s="60"/>
      <c r="CW39" s="59">
        <f>SUM(CX39)</f>
        <v>48.684623942275266</v>
      </c>
      <c r="CX39" s="59">
        <f t="shared" si="353"/>
        <v>48.684623942275266</v>
      </c>
      <c r="CY39" s="59"/>
      <c r="CZ39" s="59">
        <f>SUM(CZ30+CZ32)/(CZ16+CZ21-DB16)</f>
        <v>48.681418935923887</v>
      </c>
      <c r="DA39" s="59">
        <f>SUM(DA30+DA32)/(DA16+DA21)</f>
        <v>48.681418935923887</v>
      </c>
      <c r="DB39" s="60"/>
      <c r="DC39" s="59">
        <f>SUM(DC30+DC32)/(DC16+DC21-DE16)</f>
        <v>42.015936813572004</v>
      </c>
      <c r="DD39" s="59">
        <f>SUM(DD30+DD32)/(DD16+DD21)</f>
        <v>42.015936813572004</v>
      </c>
      <c r="DE39" s="60"/>
      <c r="DF39" s="59">
        <f>SUM(DG39)</f>
        <v>48.684623942275266</v>
      </c>
      <c r="DG39" s="59">
        <f t="shared" si="354"/>
        <v>48.684623942275266</v>
      </c>
      <c r="DH39" s="59"/>
      <c r="DI39" s="59">
        <f>SUM(DI30+DI32)/(DI16+DI21-DK16)</f>
        <v>48.681481399473107</v>
      </c>
      <c r="DJ39" s="59">
        <f>SUM(DJ30+DJ32)/(DJ16+DJ21)</f>
        <v>48.681481399473107</v>
      </c>
      <c r="DK39" s="60"/>
      <c r="DL39" s="59">
        <f>SUM(DL30+DL32)/(DL16+DL21-DN16)</f>
        <v>42.018356669195676</v>
      </c>
      <c r="DM39" s="59">
        <f>SUM(DM30+DM32)/(DM16+DM21)</f>
        <v>42.018356669195676</v>
      </c>
      <c r="DN39" s="60"/>
      <c r="DO39" s="62">
        <f>SUM(DO30+DO32)/(DO16+DO21-DQ16)</f>
        <v>48.684623942275273</v>
      </c>
      <c r="DP39" s="62">
        <f>SUM(DP30+DP32)/(DP16+DP21)</f>
        <v>48.684623942275273</v>
      </c>
      <c r="DQ39" s="71"/>
      <c r="DR39" s="62">
        <f>SUM(DR30+DR32)/(DR16+DR21-DT16)</f>
        <v>48.681062923125594</v>
      </c>
      <c r="DS39" s="62">
        <f>SUM(DS30+DS32)/(DS16+DS21)</f>
        <v>48.681062923125594</v>
      </c>
      <c r="DT39" s="71"/>
      <c r="DU39" s="62">
        <f>SUM(DU30+DU32)/(DU16+DU21-DW16)</f>
        <v>42.016932267157735</v>
      </c>
      <c r="DV39" s="62">
        <f>SUM(DV30+DV32)/(DV16+DV21)</f>
        <v>42.016932267157742</v>
      </c>
      <c r="DW39" s="71"/>
      <c r="DX39" s="68">
        <f t="shared" si="297"/>
        <v>-3.561019149678657E-3</v>
      </c>
      <c r="DY39" s="68">
        <f t="shared" si="297"/>
        <v>-3.561019149678657E-3</v>
      </c>
      <c r="DZ39" s="68">
        <f t="shared" si="297"/>
        <v>0</v>
      </c>
      <c r="EA39" s="62">
        <f>SUM(EA30+EA32)/(EA16+EA21-EC16)</f>
        <v>44.238364166722619</v>
      </c>
      <c r="EB39" s="62">
        <f>SUM(EB30+EB32)/(EB16+EB21)</f>
        <v>44.238364166722619</v>
      </c>
      <c r="EC39" s="71"/>
      <c r="ED39" s="62">
        <f>SUM(ED30+ED32)/(ED16+ED21-EF16)</f>
        <v>44.041443262819115</v>
      </c>
      <c r="EE39" s="62">
        <f>SUM(EE30+EE32)/(EE16+EE21)</f>
        <v>44.041443262819115</v>
      </c>
      <c r="EF39" s="71"/>
      <c r="EG39" s="62">
        <f>SUM(EG30+EG32)/(EG16+EG21-EI16)</f>
        <v>40.369346510292395</v>
      </c>
      <c r="EH39" s="62">
        <f>SUM(EH30+EH32)/(EH16+EH21)</f>
        <v>40.369346510292409</v>
      </c>
      <c r="EI39" s="71"/>
      <c r="EJ39" s="68">
        <f t="shared" si="299"/>
        <v>-0.19692090390350359</v>
      </c>
      <c r="EK39" s="68">
        <f t="shared" si="299"/>
        <v>-0.19692090390350359</v>
      </c>
      <c r="EL39" s="68">
        <f t="shared" si="299"/>
        <v>0</v>
      </c>
      <c r="EM39" s="59">
        <f>SUM(EN39)</f>
        <v>48.684623942275266</v>
      </c>
      <c r="EN39" s="59">
        <f t="shared" si="355"/>
        <v>48.684623942275266</v>
      </c>
      <c r="EO39" s="59"/>
      <c r="EP39" s="59">
        <f>SUM(EP30+EP32)/(EP16+EP21-ER16)</f>
        <v>48.68359350379226</v>
      </c>
      <c r="EQ39" s="59">
        <f>SUM(EQ30+EQ32)/(EQ16+EQ21)</f>
        <v>48.68359350379226</v>
      </c>
      <c r="ER39" s="60"/>
      <c r="ES39" s="59">
        <f>SUM(ES30+ES32)/(ES16+ES21-EU16)</f>
        <v>42.01598779151346</v>
      </c>
      <c r="ET39" s="59">
        <f>SUM(ET30+ET32)/(ET16+ET21)</f>
        <v>42.01598779151346</v>
      </c>
      <c r="EU39" s="60"/>
      <c r="EV39" s="59">
        <f>SUM(EW39)</f>
        <v>48.684623942275266</v>
      </c>
      <c r="EW39" s="59">
        <f t="shared" si="356"/>
        <v>48.684623942275266</v>
      </c>
      <c r="EX39" s="59"/>
      <c r="EY39" s="59">
        <f>SUM(EY30+EY32)/(EY16+EY21-FA16)</f>
        <v>48.680497523712624</v>
      </c>
      <c r="EZ39" s="59">
        <f>SUM(EZ30+EZ32)/(EZ16+EZ21)</f>
        <v>48.680497523712624</v>
      </c>
      <c r="FA39" s="60"/>
      <c r="FB39" s="59">
        <f>SUM(FB30+FB32)/(FB16+FB21-FD16)</f>
        <v>44.449517612743996</v>
      </c>
      <c r="FC39" s="59">
        <f>SUM(FC30+FC32)/(FC16+FC21)</f>
        <v>44.449517612743996</v>
      </c>
      <c r="FD39" s="60"/>
      <c r="FE39" s="59">
        <f>SUM(FF39)</f>
        <v>48.684623942275266</v>
      </c>
      <c r="FF39" s="59">
        <f t="shared" si="357"/>
        <v>48.684623942275266</v>
      </c>
      <c r="FG39" s="59"/>
      <c r="FH39" s="59">
        <f>SUM(FH30+FH32)/(FH16+FH21-FJ16)</f>
        <v>52.683479636737481</v>
      </c>
      <c r="FI39" s="59">
        <f>SUM(FI30+FI32)/(FI16+FI21)</f>
        <v>52.683479636737481</v>
      </c>
      <c r="FJ39" s="60"/>
      <c r="FK39" s="59">
        <f>SUM(FK30+FK32)/(FK16+FK21-FM16)</f>
        <v>42.015978402159789</v>
      </c>
      <c r="FL39" s="59">
        <f>SUM(FL30+FL32)/(FL16+FL21)</f>
        <v>42.015978402159789</v>
      </c>
      <c r="FM39" s="60"/>
      <c r="FN39" s="62">
        <f>SUM(FN30+FN32)/(FN16+FN21-FP16)</f>
        <v>48.684623942275273</v>
      </c>
      <c r="FO39" s="62">
        <f>SUM(FO30+FO32)/(FO16+FO21)</f>
        <v>48.684623942275273</v>
      </c>
      <c r="FP39" s="71"/>
      <c r="FQ39" s="62">
        <f>SUM(FQ30+FQ32)/(FQ16+FQ21-FS16)</f>
        <v>50.079837864818941</v>
      </c>
      <c r="FR39" s="62">
        <f>SUM(FR30+FR32)/(FR16+FR21)</f>
        <v>50.079837864818941</v>
      </c>
      <c r="FS39" s="71"/>
      <c r="FT39" s="62">
        <f>SUM(FT30+FT32)/(FT16+FT21-FV16)</f>
        <v>42.772381593307927</v>
      </c>
      <c r="FU39" s="62">
        <f>SUM(FU30+FU32)/(FU16+FU21)</f>
        <v>42.772381593307919</v>
      </c>
      <c r="FV39" s="71"/>
      <c r="FW39" s="68">
        <f t="shared" si="307"/>
        <v>1.3952139225436682</v>
      </c>
      <c r="FX39" s="68">
        <f t="shared" si="307"/>
        <v>1.3952139225436682</v>
      </c>
      <c r="FY39" s="68">
        <f t="shared" si="307"/>
        <v>0</v>
      </c>
      <c r="FZ39" s="62">
        <f>SUM(FZ30+FZ32)/(FZ16+FZ21-GB16)</f>
        <v>45.349929110610788</v>
      </c>
      <c r="GA39" s="62">
        <f>SUM(GA30+GA32)/(GA16+GA21)</f>
        <v>45.349929110610788</v>
      </c>
      <c r="GB39" s="71"/>
      <c r="GC39" s="62">
        <f>SUM(GC30+GC32)/(GC16+GC21-GE16)</f>
        <v>45.663845105217206</v>
      </c>
      <c r="GD39" s="62">
        <f>SUM(GD30+GD32)/(GD16+GD21)</f>
        <v>45.663845105217213</v>
      </c>
      <c r="GE39" s="71"/>
      <c r="GF39" s="62">
        <f>SUM(GF30+GF32)/(GF16+GF21-GH16)</f>
        <v>40.985135133927649</v>
      </c>
      <c r="GG39" s="62">
        <f>SUM(GG30+GG32)/(GG16+GG21)</f>
        <v>40.985135133927656</v>
      </c>
      <c r="GH39" s="71"/>
      <c r="GI39" s="68">
        <f t="shared" si="310"/>
        <v>0.31391599460641828</v>
      </c>
      <c r="GJ39" s="68">
        <f t="shared" si="310"/>
        <v>0.31391599460642539</v>
      </c>
      <c r="GK39" s="68">
        <f t="shared" si="310"/>
        <v>0</v>
      </c>
      <c r="GL39" s="4"/>
      <c r="GM39" s="75"/>
    </row>
    <row r="40" spans="1:195" ht="19.5" x14ac:dyDescent="0.35">
      <c r="A40" s="56" t="s">
        <v>57</v>
      </c>
      <c r="B40" s="59">
        <f>SUM(D40)</f>
        <v>20.930050568452209</v>
      </c>
      <c r="C40" s="59"/>
      <c r="D40" s="59">
        <f>SUM('[20]тех вода 2019-2022'!AU38)</f>
        <v>20.930050568452209</v>
      </c>
      <c r="E40" s="59">
        <f>SUM(E31/G16)</f>
        <v>20.927710843373493</v>
      </c>
      <c r="F40" s="60"/>
      <c r="G40" s="59">
        <f>SUM(G31/G16)</f>
        <v>20.927710843373493</v>
      </c>
      <c r="H40" s="59">
        <f>SUM(H31/J16)</f>
        <v>17.239999999999998</v>
      </c>
      <c r="I40" s="60"/>
      <c r="J40" s="59">
        <f>SUM(J31/J16)</f>
        <v>17.239999999999998</v>
      </c>
      <c r="K40" s="59">
        <f>SUM(M40)</f>
        <v>20.930050568452209</v>
      </c>
      <c r="L40" s="59"/>
      <c r="M40" s="59">
        <f>SUM(D40)</f>
        <v>20.930050568452209</v>
      </c>
      <c r="N40" s="59">
        <f>SUM(N31/P16)</f>
        <v>20.93150684931507</v>
      </c>
      <c r="O40" s="60"/>
      <c r="P40" s="59">
        <f>SUM(P31/P16)</f>
        <v>20.93150684931507</v>
      </c>
      <c r="Q40" s="59">
        <f>SUM(Q31/S16)</f>
        <v>17.239999999999998</v>
      </c>
      <c r="R40" s="60"/>
      <c r="S40" s="59">
        <f>SUM(S31/S16)</f>
        <v>17.239999999999998</v>
      </c>
      <c r="T40" s="59">
        <f>SUM(V40)</f>
        <v>20.930050568452209</v>
      </c>
      <c r="U40" s="59"/>
      <c r="V40" s="59">
        <f>SUM(D40)</f>
        <v>20.930050568452209</v>
      </c>
      <c r="W40" s="59">
        <f>SUM(W31/Y16)</f>
        <v>20.93</v>
      </c>
      <c r="X40" s="60"/>
      <c r="Y40" s="59">
        <f>SUM(Y31/Y16)</f>
        <v>20.93</v>
      </c>
      <c r="Z40" s="59">
        <f>SUM(Z31/AB16)</f>
        <v>17.22727272727273</v>
      </c>
      <c r="AA40" s="60"/>
      <c r="AB40" s="59">
        <f>SUM(AB31/AB16)</f>
        <v>17.22727272727273</v>
      </c>
      <c r="AC40" s="62">
        <f>SUM(AC31/AE16)</f>
        <v>20.930050568452206</v>
      </c>
      <c r="AD40" s="71"/>
      <c r="AE40" s="62">
        <f>SUM(AE31/AE16)</f>
        <v>20.930050568452206</v>
      </c>
      <c r="AF40" s="62">
        <f>SUM(AF31/AH16)</f>
        <v>20.9296875</v>
      </c>
      <c r="AG40" s="71"/>
      <c r="AH40" s="62">
        <f>SUM(AH31/AH16)</f>
        <v>20.9296875</v>
      </c>
      <c r="AI40" s="62">
        <f>SUM(AI31/AK16)</f>
        <v>17.236818181818183</v>
      </c>
      <c r="AJ40" s="71"/>
      <c r="AK40" s="62">
        <f>SUM(AK31/AK16)</f>
        <v>17.236818181818183</v>
      </c>
      <c r="AL40" s="72">
        <f t="shared" si="279"/>
        <v>-3.6306845220579476E-4</v>
      </c>
      <c r="AM40" s="72"/>
      <c r="AN40" s="72">
        <f t="shared" si="279"/>
        <v>-3.6306845220579476E-4</v>
      </c>
      <c r="AO40" s="59">
        <f>SUM(AQ40)</f>
        <v>20.930050568452209</v>
      </c>
      <c r="AP40" s="59"/>
      <c r="AQ40" s="59">
        <f>SUM(D40)</f>
        <v>20.930050568452209</v>
      </c>
      <c r="AR40" s="39">
        <f>SUM(AR31/AT16)</f>
        <v>20.93</v>
      </c>
      <c r="AS40" s="57"/>
      <c r="AT40" s="39">
        <f>SUM(AT31/AT16)</f>
        <v>20.93</v>
      </c>
      <c r="AU40" s="59">
        <f>SUM(AU31/AW16)</f>
        <v>17.240259740259738</v>
      </c>
      <c r="AV40" s="60"/>
      <c r="AW40" s="59">
        <f>SUM(AW31/AW16)</f>
        <v>17.240259740259738</v>
      </c>
      <c r="AX40" s="59">
        <f>SUM(AZ40)</f>
        <v>20.930050568452209</v>
      </c>
      <c r="AY40" s="59"/>
      <c r="AZ40" s="59">
        <f>SUM(D40)</f>
        <v>20.930050568452209</v>
      </c>
      <c r="BA40" s="59">
        <f>SUM(BA31/BC16)</f>
        <v>20.914285714285711</v>
      </c>
      <c r="BB40" s="60"/>
      <c r="BC40" s="59">
        <f>SUM(BC31/BC16)</f>
        <v>20.914285714285711</v>
      </c>
      <c r="BD40" s="59">
        <f>SUM(BD31/BF16)</f>
        <v>17.238805970149254</v>
      </c>
      <c r="BE40" s="60"/>
      <c r="BF40" s="59">
        <f>SUM(BF31/BF16)</f>
        <v>17.238805970149254</v>
      </c>
      <c r="BG40" s="59">
        <f>SUM(BI40)</f>
        <v>20.930050568452209</v>
      </c>
      <c r="BH40" s="59"/>
      <c r="BI40" s="59">
        <f>SUM(D40)</f>
        <v>20.930050568452209</v>
      </c>
      <c r="BJ40" s="59" t="e">
        <f>SUM(BJ31/BL16)</f>
        <v>#DIV/0!</v>
      </c>
      <c r="BK40" s="60"/>
      <c r="BL40" s="59" t="e">
        <f>SUM(BL31/BL16)</f>
        <v>#DIV/0!</v>
      </c>
      <c r="BM40" s="59">
        <f>SUM(BM31/BO16)</f>
        <v>17.238095238095241</v>
      </c>
      <c r="BN40" s="60"/>
      <c r="BO40" s="59">
        <f>SUM(BO31/BO16)</f>
        <v>17.238095238095241</v>
      </c>
      <c r="BP40" s="62">
        <f>SUM(BP31/BR16)</f>
        <v>20.930050568452206</v>
      </c>
      <c r="BQ40" s="71"/>
      <c r="BR40" s="62">
        <f>SUM(BR31/BR16)</f>
        <v>20.930050568452206</v>
      </c>
      <c r="BS40" s="62">
        <f>SUM(BS31/BU16)</f>
        <v>20.928971962616821</v>
      </c>
      <c r="BT40" s="71"/>
      <c r="BU40" s="62">
        <f>SUM(BU31/BU16)</f>
        <v>20.928971962616821</v>
      </c>
      <c r="BV40" s="62">
        <f>SUM(BV31/BX16)</f>
        <v>17.239263803680977</v>
      </c>
      <c r="BW40" s="71"/>
      <c r="BX40" s="62">
        <f>SUM(BX31/BX16)</f>
        <v>17.239263803680977</v>
      </c>
      <c r="BY40" s="72">
        <f t="shared" si="287"/>
        <v>-1.0786058353851047E-3</v>
      </c>
      <c r="BZ40" s="72"/>
      <c r="CA40" s="72">
        <f t="shared" si="287"/>
        <v>-1.0786058353851047E-3</v>
      </c>
      <c r="CB40" s="62">
        <f>SUM(CB31/CD16)</f>
        <v>20.930050568452206</v>
      </c>
      <c r="CC40" s="71"/>
      <c r="CD40" s="62">
        <f>SUM(CD31/CD16)</f>
        <v>20.930050568452206</v>
      </c>
      <c r="CE40" s="62">
        <f>SUM(CE31/CG16)</f>
        <v>20.929203539823007</v>
      </c>
      <c r="CF40" s="71"/>
      <c r="CG40" s="62">
        <f>SUM(CG31/CG16)</f>
        <v>20.929203539823007</v>
      </c>
      <c r="CH40" s="62">
        <f>SUM(CH31/CJ16)</f>
        <v>17.238743961352654</v>
      </c>
      <c r="CI40" s="71"/>
      <c r="CJ40" s="62">
        <f>SUM(CJ31/CJ16)</f>
        <v>17.238743961352654</v>
      </c>
      <c r="CK40" s="72">
        <f t="shared" si="289"/>
        <v>-8.470286291988316E-4</v>
      </c>
      <c r="CL40" s="72"/>
      <c r="CM40" s="72">
        <f t="shared" si="289"/>
        <v>-8.470286291988316E-4</v>
      </c>
      <c r="CN40" s="59">
        <f>SUM(CP40)</f>
        <v>22.826601322263983</v>
      </c>
      <c r="CO40" s="59"/>
      <c r="CP40" s="59">
        <f>SUM('[20]тех вода 2019-2022'!AU39)</f>
        <v>22.826601322263983</v>
      </c>
      <c r="CQ40" s="59" t="e">
        <f>SUM(CQ31/CS16)</f>
        <v>#DIV/0!</v>
      </c>
      <c r="CR40" s="60"/>
      <c r="CS40" s="59" t="e">
        <f>SUM(CS31/CS16)</f>
        <v>#DIV/0!</v>
      </c>
      <c r="CT40" s="59">
        <f>SUM(CT31/CV16)</f>
        <v>20.928571428571427</v>
      </c>
      <c r="CU40" s="60"/>
      <c r="CV40" s="59">
        <f>SUM(CV31/CV16)</f>
        <v>20.928571428571427</v>
      </c>
      <c r="CW40" s="59">
        <f>SUM(CY40)</f>
        <v>22.826601322263983</v>
      </c>
      <c r="CX40" s="59"/>
      <c r="CY40" s="59">
        <f>SUM(CP40)</f>
        <v>22.826601322263983</v>
      </c>
      <c r="CZ40" s="59" t="e">
        <f>SUM(CZ31/DB16)</f>
        <v>#DIV/0!</v>
      </c>
      <c r="DA40" s="60"/>
      <c r="DB40" s="59" t="e">
        <f>SUM(DB31/DB16)</f>
        <v>#DIV/0!</v>
      </c>
      <c r="DC40" s="59">
        <f>SUM(DC31/DE16)</f>
        <v>20.933333333333334</v>
      </c>
      <c r="DD40" s="60"/>
      <c r="DE40" s="59">
        <f>SUM(DE31/DE16)</f>
        <v>20.933333333333334</v>
      </c>
      <c r="DF40" s="59">
        <f>SUM(DH40)</f>
        <v>22.826601322263983</v>
      </c>
      <c r="DG40" s="59"/>
      <c r="DH40" s="59">
        <f>SUM(CP40)</f>
        <v>22.826601322263983</v>
      </c>
      <c r="DI40" s="59" t="e">
        <f>SUM(DI31/DK16)</f>
        <v>#DIV/0!</v>
      </c>
      <c r="DJ40" s="60"/>
      <c r="DK40" s="59" t="e">
        <f>SUM(DK31/DK16)</f>
        <v>#DIV/0!</v>
      </c>
      <c r="DL40" s="59">
        <f>SUM(DL31/DN16)</f>
        <v>20.919999999999998</v>
      </c>
      <c r="DM40" s="60"/>
      <c r="DN40" s="59">
        <f>SUM(DN31/DN16)</f>
        <v>20.919999999999998</v>
      </c>
      <c r="DO40" s="62">
        <f>SUM(DO31/DQ16)</f>
        <v>22.826601322263979</v>
      </c>
      <c r="DP40" s="71"/>
      <c r="DQ40" s="62">
        <f>SUM(DQ31/DQ16)</f>
        <v>22.826601322263979</v>
      </c>
      <c r="DR40" s="62" t="e">
        <f>SUM(DR31/DT16)</f>
        <v>#DIV/0!</v>
      </c>
      <c r="DS40" s="71"/>
      <c r="DT40" s="62" t="e">
        <f>SUM(DT31/DT16)</f>
        <v>#DIV/0!</v>
      </c>
      <c r="DU40" s="62">
        <f>SUM(DU31/DW16)</f>
        <v>20.929347826086961</v>
      </c>
      <c r="DV40" s="71"/>
      <c r="DW40" s="62">
        <f>SUM(DW31/DW16)</f>
        <v>20.929347826086961</v>
      </c>
      <c r="DX40" s="68" t="e">
        <f t="shared" si="297"/>
        <v>#DIV/0!</v>
      </c>
      <c r="DY40" s="68"/>
      <c r="DZ40" s="68" t="e">
        <f t="shared" si="297"/>
        <v>#DIV/0!</v>
      </c>
      <c r="EA40" s="62">
        <f>SUM(EA31/EC16)</f>
        <v>21.562234153056131</v>
      </c>
      <c r="EB40" s="71"/>
      <c r="EC40" s="62">
        <f>SUM(EC31/EC16)</f>
        <v>21.562234153056131</v>
      </c>
      <c r="ED40" s="62">
        <f>SUM(ED31/EF16)</f>
        <v>20.929203539823007</v>
      </c>
      <c r="EE40" s="71"/>
      <c r="EF40" s="62">
        <f>SUM(EF31/EF16)</f>
        <v>20.929203539823007</v>
      </c>
      <c r="EG40" s="62">
        <f>SUM(EG31/EI16)</f>
        <v>18.374314381270899</v>
      </c>
      <c r="EH40" s="71"/>
      <c r="EI40" s="62">
        <f>SUM(EI31/EI16)</f>
        <v>18.374314381270899</v>
      </c>
      <c r="EJ40" s="68">
        <f t="shared" si="299"/>
        <v>-0.63303061323312448</v>
      </c>
      <c r="EK40" s="68"/>
      <c r="EL40" s="68">
        <f t="shared" si="299"/>
        <v>-0.63303061323312448</v>
      </c>
      <c r="EM40" s="59">
        <f>SUM(EO40)</f>
        <v>22.826601322263983</v>
      </c>
      <c r="EN40" s="59"/>
      <c r="EO40" s="59">
        <f>SUM(CP40)</f>
        <v>22.826601322263983</v>
      </c>
      <c r="EP40" s="59" t="e">
        <f>SUM(EP31/ER16)</f>
        <v>#DIV/0!</v>
      </c>
      <c r="EQ40" s="60"/>
      <c r="ER40" s="59" t="e">
        <f>SUM(ER31/ER16)</f>
        <v>#DIV/0!</v>
      </c>
      <c r="ES40" s="59">
        <f>SUM(ES31/EU16)</f>
        <v>20.925925925925924</v>
      </c>
      <c r="ET40" s="60"/>
      <c r="EU40" s="59">
        <f>SUM(EU31/EU16)</f>
        <v>20.925925925925924</v>
      </c>
      <c r="EV40" s="59">
        <f>SUM(EX40)</f>
        <v>22.826601322263983</v>
      </c>
      <c r="EW40" s="59"/>
      <c r="EX40" s="59">
        <f>SUM(CP40)</f>
        <v>22.826601322263983</v>
      </c>
      <c r="EY40" s="59" t="e">
        <f>SUM(EY31/FA16)</f>
        <v>#DIV/0!</v>
      </c>
      <c r="EZ40" s="60"/>
      <c r="FA40" s="59" t="e">
        <f>SUM(FA31/FA16)</f>
        <v>#DIV/0!</v>
      </c>
      <c r="FB40" s="59">
        <f>SUM(FB31/FD16)</f>
        <v>20.929577464788736</v>
      </c>
      <c r="FC40" s="60"/>
      <c r="FD40" s="59">
        <f>SUM(FD31/FD16)</f>
        <v>20.929577464788736</v>
      </c>
      <c r="FE40" s="59">
        <f>SUM(FG40)</f>
        <v>22.826601322263983</v>
      </c>
      <c r="FF40" s="59"/>
      <c r="FG40" s="59">
        <f>SUM(CP40)</f>
        <v>22.826601322263983</v>
      </c>
      <c r="FH40" s="59" t="e">
        <f>SUM(FH31/FJ16)</f>
        <v>#DIV/0!</v>
      </c>
      <c r="FI40" s="60"/>
      <c r="FJ40" s="59" t="e">
        <f>SUM(FJ31/FJ16)</f>
        <v>#DIV/0!</v>
      </c>
      <c r="FK40" s="59">
        <f>SUM(FK31/FM16)</f>
        <v>20.930232558139537</v>
      </c>
      <c r="FL40" s="60"/>
      <c r="FM40" s="59">
        <f>SUM(FM31/FM16)</f>
        <v>20.930232558139537</v>
      </c>
      <c r="FN40" s="62">
        <f>SUM(FN31/FP16)</f>
        <v>22.826601322263979</v>
      </c>
      <c r="FO40" s="71"/>
      <c r="FP40" s="62">
        <f>SUM(FP31/FP16)</f>
        <v>22.826601322263979</v>
      </c>
      <c r="FQ40" s="62" t="e">
        <f>SUM(FQ31/FS16)</f>
        <v>#DIV/0!</v>
      </c>
      <c r="FR40" s="71"/>
      <c r="FS40" s="62" t="e">
        <f>SUM(FS31/FS16)</f>
        <v>#DIV/0!</v>
      </c>
      <c r="FT40" s="62">
        <f>SUM(FT31/FV16)</f>
        <v>20.929347826086957</v>
      </c>
      <c r="FU40" s="71"/>
      <c r="FV40" s="62">
        <f>SUM(FV31/FV16)</f>
        <v>20.929347826086957</v>
      </c>
      <c r="FW40" s="68" t="e">
        <f t="shared" si="307"/>
        <v>#DIV/0!</v>
      </c>
      <c r="FX40" s="68">
        <f t="shared" si="307"/>
        <v>0</v>
      </c>
      <c r="FY40" s="68" t="e">
        <f t="shared" si="307"/>
        <v>#DIV/0!</v>
      </c>
      <c r="FZ40" s="62">
        <f>SUM(FZ31/GB16)</f>
        <v>21.878325945358096</v>
      </c>
      <c r="GA40" s="71"/>
      <c r="GB40" s="62">
        <f>SUM(GB31/GB16)</f>
        <v>21.878325945358096</v>
      </c>
      <c r="GC40" s="62">
        <f>SUM(GC31/GE16)</f>
        <v>20.929203539823007</v>
      </c>
      <c r="GD40" s="71"/>
      <c r="GE40" s="62">
        <f>SUM(GE31/GE16)</f>
        <v>20.929203539823007</v>
      </c>
      <c r="GF40" s="62">
        <f>SUM(GF31/GH16)</f>
        <v>18.975498721227623</v>
      </c>
      <c r="GG40" s="71"/>
      <c r="GH40" s="62">
        <f>SUM(GH31/GH16)</f>
        <v>18.975498721227623</v>
      </c>
      <c r="GI40" s="68">
        <f t="shared" si="310"/>
        <v>-0.94912240553508909</v>
      </c>
      <c r="GJ40" s="68">
        <f t="shared" si="310"/>
        <v>0</v>
      </c>
      <c r="GK40" s="68">
        <f t="shared" si="310"/>
        <v>-0.94912240553508909</v>
      </c>
      <c r="GL40" s="4"/>
      <c r="GM40" s="75"/>
    </row>
    <row r="41" spans="1:195" ht="19.5" customHeight="1" x14ac:dyDescent="0.3">
      <c r="A41" s="56" t="s">
        <v>58</v>
      </c>
      <c r="B41" s="21"/>
      <c r="C41" s="22"/>
      <c r="D41" s="22"/>
      <c r="E41" s="21">
        <f t="shared" ref="E41" si="358">SUM(F41:G41)</f>
        <v>40.872999999999998</v>
      </c>
      <c r="F41" s="49">
        <v>40.872999999999998</v>
      </c>
      <c r="G41" s="49"/>
      <c r="H41" s="50">
        <f>SUM(I41:J41)</f>
        <v>15.166</v>
      </c>
      <c r="I41" s="49">
        <v>15.166</v>
      </c>
      <c r="J41" s="49"/>
      <c r="K41" s="23"/>
      <c r="L41" s="51"/>
      <c r="M41" s="51"/>
      <c r="N41" s="23">
        <f t="shared" ref="N41" si="359">SUM(O41:P41)</f>
        <v>38.665999999999997</v>
      </c>
      <c r="O41" s="52">
        <v>38.665999999999997</v>
      </c>
      <c r="P41" s="52"/>
      <c r="Q41" s="53">
        <f>SUM(R41:S41)</f>
        <v>15.478999999999999</v>
      </c>
      <c r="R41" s="52">
        <v>15.478999999999999</v>
      </c>
      <c r="S41" s="52"/>
      <c r="T41" s="23"/>
      <c r="U41" s="51"/>
      <c r="V41" s="51"/>
      <c r="W41" s="23">
        <f t="shared" ref="W41" si="360">SUM(X41:Y41)</f>
        <v>848.16499999999996</v>
      </c>
      <c r="X41" s="52">
        <v>848.16499999999996</v>
      </c>
      <c r="Y41" s="52"/>
      <c r="Z41" s="24">
        <f t="shared" ref="Z41" si="361">SUM(AA41:AB41)</f>
        <v>15.180999999999999</v>
      </c>
      <c r="AA41" s="52">
        <v>15.180999999999999</v>
      </c>
      <c r="AB41" s="52"/>
      <c r="AC41" s="54">
        <f t="shared" ref="AC41" si="362">SUM(B41+K41+T41)</f>
        <v>0</v>
      </c>
      <c r="AD41" s="54">
        <f t="shared" ref="AD41:AK41" si="363">SUM(C41+L41+U41)</f>
        <v>0</v>
      </c>
      <c r="AE41" s="54">
        <f t="shared" si="363"/>
        <v>0</v>
      </c>
      <c r="AF41" s="54">
        <f t="shared" si="363"/>
        <v>927.70399999999995</v>
      </c>
      <c r="AG41" s="54">
        <f t="shared" si="363"/>
        <v>927.70399999999995</v>
      </c>
      <c r="AH41" s="54">
        <f t="shared" si="363"/>
        <v>0</v>
      </c>
      <c r="AI41" s="54">
        <f t="shared" si="363"/>
        <v>45.826000000000001</v>
      </c>
      <c r="AJ41" s="54">
        <f t="shared" si="363"/>
        <v>45.826000000000001</v>
      </c>
      <c r="AK41" s="54">
        <f t="shared" si="363"/>
        <v>0</v>
      </c>
      <c r="AL41" s="55">
        <f t="shared" si="279"/>
        <v>927.70399999999995</v>
      </c>
      <c r="AM41" s="55">
        <f t="shared" si="279"/>
        <v>927.70399999999995</v>
      </c>
      <c r="AN41" s="55">
        <f t="shared" si="279"/>
        <v>0</v>
      </c>
      <c r="AO41" s="23"/>
      <c r="AP41" s="51"/>
      <c r="AQ41" s="51"/>
      <c r="AR41" s="23">
        <f t="shared" ref="AR41" si="364">SUM(AS41:AT41)</f>
        <v>933.90800000000002</v>
      </c>
      <c r="AS41" s="52">
        <v>933.90800000000002</v>
      </c>
      <c r="AT41" s="52"/>
      <c r="AU41" s="53">
        <f>SUM(AV41:AW41)</f>
        <v>15.307</v>
      </c>
      <c r="AV41" s="52">
        <v>15.307</v>
      </c>
      <c r="AW41" s="52"/>
      <c r="AX41" s="23"/>
      <c r="AY41" s="51"/>
      <c r="AZ41" s="51"/>
      <c r="BA41" s="23">
        <f t="shared" ref="BA41" si="365">SUM(BB41:BC41)</f>
        <v>872.79</v>
      </c>
      <c r="BB41" s="52">
        <v>872.79</v>
      </c>
      <c r="BC41" s="52"/>
      <c r="BD41" s="53">
        <f>SUM(BE41:BF41)</f>
        <v>15.459</v>
      </c>
      <c r="BE41" s="52">
        <v>15.459</v>
      </c>
      <c r="BF41" s="52"/>
      <c r="BG41" s="23"/>
      <c r="BH41" s="51"/>
      <c r="BI41" s="51"/>
      <c r="BJ41" s="23">
        <f t="shared" ref="BJ41" si="366">SUM(BK41:BL41)</f>
        <v>829.399</v>
      </c>
      <c r="BK41" s="52">
        <v>829.399</v>
      </c>
      <c r="BL41" s="52"/>
      <c r="BM41" s="53">
        <f>SUM(BN41:BO41)</f>
        <v>15.247999999999999</v>
      </c>
      <c r="BN41" s="52">
        <v>15.247999999999999</v>
      </c>
      <c r="BO41" s="52"/>
      <c r="BP41" s="54">
        <f t="shared" ref="BP41:BX41" si="367">SUM(AO41+AX41+BG41)</f>
        <v>0</v>
      </c>
      <c r="BQ41" s="54">
        <f t="shared" si="367"/>
        <v>0</v>
      </c>
      <c r="BR41" s="54">
        <f t="shared" si="367"/>
        <v>0</v>
      </c>
      <c r="BS41" s="54">
        <f t="shared" si="367"/>
        <v>2636.0969999999998</v>
      </c>
      <c r="BT41" s="54">
        <f t="shared" si="367"/>
        <v>2636.0969999999998</v>
      </c>
      <c r="BU41" s="54">
        <f t="shared" si="367"/>
        <v>0</v>
      </c>
      <c r="BV41" s="54">
        <f t="shared" si="367"/>
        <v>46.013999999999996</v>
      </c>
      <c r="BW41" s="54">
        <f t="shared" si="367"/>
        <v>46.013999999999996</v>
      </c>
      <c r="BX41" s="54">
        <f t="shared" si="367"/>
        <v>0</v>
      </c>
      <c r="BY41" s="55">
        <f t="shared" si="287"/>
        <v>2636.0969999999998</v>
      </c>
      <c r="BZ41" s="55">
        <f t="shared" si="287"/>
        <v>2636.0969999999998</v>
      </c>
      <c r="CA41" s="55">
        <f t="shared" si="287"/>
        <v>0</v>
      </c>
      <c r="CB41" s="54">
        <f t="shared" ref="CB41:CJ42" si="368">SUM(AC41+BP41)</f>
        <v>0</v>
      </c>
      <c r="CC41" s="54">
        <f t="shared" si="368"/>
        <v>0</v>
      </c>
      <c r="CD41" s="54">
        <f t="shared" si="368"/>
        <v>0</v>
      </c>
      <c r="CE41" s="26">
        <f t="shared" si="368"/>
        <v>3563.8009999999995</v>
      </c>
      <c r="CF41" s="54">
        <f t="shared" si="368"/>
        <v>3563.8009999999995</v>
      </c>
      <c r="CG41" s="54">
        <f t="shared" si="368"/>
        <v>0</v>
      </c>
      <c r="CH41" s="54">
        <f t="shared" si="368"/>
        <v>91.84</v>
      </c>
      <c r="CI41" s="54">
        <f t="shared" si="368"/>
        <v>91.84</v>
      </c>
      <c r="CJ41" s="54">
        <f t="shared" si="368"/>
        <v>0</v>
      </c>
      <c r="CK41" s="55">
        <f t="shared" si="289"/>
        <v>3563.8009999999995</v>
      </c>
      <c r="CL41" s="55">
        <f t="shared" si="289"/>
        <v>3563.8009999999995</v>
      </c>
      <c r="CM41" s="55">
        <f t="shared" si="289"/>
        <v>0</v>
      </c>
      <c r="CN41" s="23"/>
      <c r="CO41" s="51"/>
      <c r="CP41" s="51"/>
      <c r="CQ41" s="23">
        <f t="shared" ref="CQ41" si="369">SUM(CR41:CS41)</f>
        <v>835.16700000000003</v>
      </c>
      <c r="CR41" s="52">
        <v>835.16700000000003</v>
      </c>
      <c r="CS41" s="52"/>
      <c r="CT41" s="53">
        <f>SUM(CU41:CV41)</f>
        <v>16.831</v>
      </c>
      <c r="CU41" s="52">
        <v>16.831</v>
      </c>
      <c r="CV41" s="52"/>
      <c r="CW41" s="23"/>
      <c r="CX41" s="51"/>
      <c r="CY41" s="51"/>
      <c r="CZ41" s="23">
        <f t="shared" ref="CZ41" si="370">SUM(DA41:DB41)</f>
        <v>815.47199999999998</v>
      </c>
      <c r="DA41" s="49">
        <v>815.47199999999998</v>
      </c>
      <c r="DB41" s="52"/>
      <c r="DC41" s="53">
        <f>SUM(DD41:DE41)</f>
        <v>14.961</v>
      </c>
      <c r="DD41" s="52">
        <v>14.961</v>
      </c>
      <c r="DE41" s="52"/>
      <c r="DF41" s="23"/>
      <c r="DG41" s="51"/>
      <c r="DH41" s="51"/>
      <c r="DI41" s="23">
        <f t="shared" ref="DI41" si="371">SUM(DJ41:DK41)</f>
        <v>810.47822499999995</v>
      </c>
      <c r="DJ41" s="52">
        <v>810.47822499999995</v>
      </c>
      <c r="DK41" s="52"/>
      <c r="DL41" s="53">
        <f>SUM(DM41:DN41)</f>
        <v>15.169</v>
      </c>
      <c r="DM41" s="52">
        <v>15.169</v>
      </c>
      <c r="DN41" s="52"/>
      <c r="DO41" s="54">
        <f>SUM(CN41+CW41+DF41)</f>
        <v>0</v>
      </c>
      <c r="DP41" s="54">
        <f t="shared" ref="DP41:DW41" si="372">SUM(CO41+CX41+DG41)</f>
        <v>0</v>
      </c>
      <c r="DQ41" s="54">
        <f t="shared" si="372"/>
        <v>0</v>
      </c>
      <c r="DR41" s="54">
        <f t="shared" si="372"/>
        <v>2461.117225</v>
      </c>
      <c r="DS41" s="54">
        <f t="shared" si="372"/>
        <v>2461.117225</v>
      </c>
      <c r="DT41" s="54">
        <f t="shared" si="372"/>
        <v>0</v>
      </c>
      <c r="DU41" s="54">
        <f t="shared" si="372"/>
        <v>46.960999999999999</v>
      </c>
      <c r="DV41" s="54">
        <f t="shared" si="372"/>
        <v>46.960999999999999</v>
      </c>
      <c r="DW41" s="54">
        <f t="shared" si="372"/>
        <v>0</v>
      </c>
      <c r="DX41" s="55">
        <f t="shared" si="297"/>
        <v>2461.117225</v>
      </c>
      <c r="DY41" s="55">
        <f t="shared" si="297"/>
        <v>2461.117225</v>
      </c>
      <c r="DZ41" s="55">
        <f t="shared" si="297"/>
        <v>0</v>
      </c>
      <c r="EA41" s="54">
        <f t="shared" ref="EA41:EI42" si="373">SUM(CB41+DO41)</f>
        <v>0</v>
      </c>
      <c r="EB41" s="54">
        <f t="shared" si="373"/>
        <v>0</v>
      </c>
      <c r="EC41" s="54">
        <f t="shared" si="373"/>
        <v>0</v>
      </c>
      <c r="ED41" s="54">
        <f t="shared" si="373"/>
        <v>6024.9182249999994</v>
      </c>
      <c r="EE41" s="54">
        <f t="shared" si="373"/>
        <v>6024.9182249999994</v>
      </c>
      <c r="EF41" s="54">
        <f t="shared" si="373"/>
        <v>0</v>
      </c>
      <c r="EG41" s="54">
        <f t="shared" si="373"/>
        <v>138.80099999999999</v>
      </c>
      <c r="EH41" s="54">
        <f t="shared" si="373"/>
        <v>138.80099999999999</v>
      </c>
      <c r="EI41" s="54">
        <f t="shared" si="373"/>
        <v>0</v>
      </c>
      <c r="EJ41" s="55">
        <f t="shared" si="299"/>
        <v>6024.9182249999994</v>
      </c>
      <c r="EK41" s="55">
        <f t="shared" si="299"/>
        <v>6024.9182249999994</v>
      </c>
      <c r="EL41" s="55">
        <f t="shared" si="299"/>
        <v>0</v>
      </c>
      <c r="EM41" s="23"/>
      <c r="EN41" s="51"/>
      <c r="EO41" s="51"/>
      <c r="EP41" s="23">
        <f t="shared" ref="EP41" si="374">SUM(EQ41:ER41)</f>
        <v>792.59500000000003</v>
      </c>
      <c r="EQ41" s="52">
        <v>792.59500000000003</v>
      </c>
      <c r="ER41" s="52"/>
      <c r="ES41" s="53">
        <f>SUM(ET41:EU41)</f>
        <v>14.75</v>
      </c>
      <c r="ET41" s="53">
        <v>14.75</v>
      </c>
      <c r="EU41" s="53"/>
      <c r="EV41" s="23"/>
      <c r="EW41" s="51"/>
      <c r="EX41" s="51"/>
      <c r="EY41" s="23">
        <f t="shared" ref="EY41" si="375">SUM(EZ41:FA41)</f>
        <v>779.78629999999998</v>
      </c>
      <c r="EZ41" s="52">
        <v>779.78629999999998</v>
      </c>
      <c r="FA41" s="52"/>
      <c r="FB41" s="53">
        <f>SUM(FC41:FD41)</f>
        <v>18.149999999999999</v>
      </c>
      <c r="FC41" s="53">
        <v>18.149999999999999</v>
      </c>
      <c r="FD41" s="53"/>
      <c r="FE41" s="23"/>
      <c r="FF41" s="51"/>
      <c r="FG41" s="51"/>
      <c r="FH41" s="23">
        <f t="shared" ref="FH41" si="376">SUM(FI41:FJ41)</f>
        <v>835.33154999999999</v>
      </c>
      <c r="FI41" s="52">
        <v>835.33154999999999</v>
      </c>
      <c r="FJ41" s="52"/>
      <c r="FK41" s="53">
        <f>SUM(FL41:FM41)</f>
        <v>41.643999999999998</v>
      </c>
      <c r="FL41" s="53">
        <v>41.643999999999998</v>
      </c>
      <c r="FM41" s="53"/>
      <c r="FN41" s="54">
        <f t="shared" ref="FN41:FV41" si="377">SUM(EM41+EV41+FE41)</f>
        <v>0</v>
      </c>
      <c r="FO41" s="54">
        <f t="shared" si="377"/>
        <v>0</v>
      </c>
      <c r="FP41" s="54">
        <f t="shared" si="377"/>
        <v>0</v>
      </c>
      <c r="FQ41" s="54">
        <f t="shared" si="377"/>
        <v>2407.7128499999999</v>
      </c>
      <c r="FR41" s="54">
        <f t="shared" si="377"/>
        <v>2407.7128499999999</v>
      </c>
      <c r="FS41" s="54">
        <f t="shared" si="377"/>
        <v>0</v>
      </c>
      <c r="FT41" s="54">
        <f t="shared" si="377"/>
        <v>74.543999999999997</v>
      </c>
      <c r="FU41" s="54">
        <f t="shared" si="377"/>
        <v>74.543999999999997</v>
      </c>
      <c r="FV41" s="54">
        <f t="shared" si="377"/>
        <v>0</v>
      </c>
      <c r="FW41" s="55">
        <f t="shared" si="307"/>
        <v>2407.7128499999999</v>
      </c>
      <c r="FX41" s="55">
        <f t="shared" si="307"/>
        <v>2407.7128499999999</v>
      </c>
      <c r="FY41" s="55">
        <f t="shared" si="307"/>
        <v>0</v>
      </c>
      <c r="FZ41" s="54">
        <f t="shared" ref="FZ41:GA42" si="378">SUM(EA41+FN41)</f>
        <v>0</v>
      </c>
      <c r="GA41" s="54">
        <f>SUM(EB41+FO41)</f>
        <v>0</v>
      </c>
      <c r="GB41" s="54">
        <f t="shared" ref="GB41:GH42" si="379">SUM(EC41+FP41)</f>
        <v>0</v>
      </c>
      <c r="GC41" s="54">
        <f t="shared" si="379"/>
        <v>8432.6310749999993</v>
      </c>
      <c r="GD41" s="54">
        <f t="shared" si="379"/>
        <v>8432.6310749999993</v>
      </c>
      <c r="GE41" s="54">
        <f t="shared" si="379"/>
        <v>0</v>
      </c>
      <c r="GF41" s="54">
        <f t="shared" si="379"/>
        <v>213.34499999999997</v>
      </c>
      <c r="GG41" s="54">
        <f t="shared" si="379"/>
        <v>213.34499999999997</v>
      </c>
      <c r="GH41" s="54">
        <f t="shared" si="379"/>
        <v>0</v>
      </c>
      <c r="GI41" s="55">
        <f t="shared" si="310"/>
        <v>8432.6310749999993</v>
      </c>
      <c r="GJ41" s="55">
        <f t="shared" si="310"/>
        <v>8432.6310749999993</v>
      </c>
      <c r="GK41" s="55">
        <f t="shared" si="310"/>
        <v>0</v>
      </c>
      <c r="GL41" s="4"/>
      <c r="GM41" s="75"/>
    </row>
    <row r="42" spans="1:195" ht="19.5" customHeight="1" x14ac:dyDescent="0.3">
      <c r="A42" s="48" t="s">
        <v>59</v>
      </c>
      <c r="B42" s="51"/>
      <c r="C42" s="51"/>
      <c r="D42" s="51"/>
      <c r="E42" s="51">
        <f>SUM(F42:G42)</f>
        <v>13010.661999999998</v>
      </c>
      <c r="F42" s="51">
        <f>SUM(F35+F41)</f>
        <v>13008.924999999999</v>
      </c>
      <c r="G42" s="51">
        <f>SUM(G35+G41)</f>
        <v>1.7370000000000001</v>
      </c>
      <c r="H42" s="51">
        <f>SUM(I42:J42)</f>
        <v>12028.731444000001</v>
      </c>
      <c r="I42" s="51">
        <f>SUM(I35+I41)</f>
        <v>12027.869444000002</v>
      </c>
      <c r="J42" s="51">
        <f>SUM(J35+J41)</f>
        <v>0.86199999999999999</v>
      </c>
      <c r="K42" s="51"/>
      <c r="L42" s="51"/>
      <c r="M42" s="51"/>
      <c r="N42" s="51">
        <f>SUM(O42:P42)</f>
        <v>12830.832999999999</v>
      </c>
      <c r="O42" s="51">
        <f>SUM(O35+O41)</f>
        <v>12829.304999999998</v>
      </c>
      <c r="P42" s="51">
        <f>SUM(P35+P41)</f>
        <v>1.528</v>
      </c>
      <c r="Q42" s="51">
        <f>SUM(R42:S42)</f>
        <v>12167.62484</v>
      </c>
      <c r="R42" s="51">
        <f>SUM(R35+R41)</f>
        <v>12167.349</v>
      </c>
      <c r="S42" s="51">
        <f>SUM(S35+S41)</f>
        <v>0.27583999999999997</v>
      </c>
      <c r="T42" s="51"/>
      <c r="U42" s="51"/>
      <c r="V42" s="51"/>
      <c r="W42" s="51">
        <f>SUM(X42:Y42)</f>
        <v>13087.651000000002</v>
      </c>
      <c r="X42" s="51">
        <f>SUM(X35+X41)</f>
        <v>13085.558000000001</v>
      </c>
      <c r="Y42" s="51">
        <f>SUM(Y35+Y41)</f>
        <v>2.093</v>
      </c>
      <c r="Z42" s="51">
        <f>SUM(AA42:AB42)</f>
        <v>11697.45</v>
      </c>
      <c r="AA42" s="51">
        <f>SUM(AA35+AA41)</f>
        <v>11697.071</v>
      </c>
      <c r="AB42" s="51">
        <f>SUM(AB35+AB41)</f>
        <v>0.379</v>
      </c>
      <c r="AC42" s="54">
        <f t="shared" ref="AC42:AK42" si="380">SUM(B42+K42+T42)</f>
        <v>0</v>
      </c>
      <c r="AD42" s="54">
        <f t="shared" si="380"/>
        <v>0</v>
      </c>
      <c r="AE42" s="54">
        <f t="shared" si="380"/>
        <v>0</v>
      </c>
      <c r="AF42" s="54">
        <f t="shared" si="380"/>
        <v>38929.145999999993</v>
      </c>
      <c r="AG42" s="54">
        <f t="shared" si="380"/>
        <v>38923.788</v>
      </c>
      <c r="AH42" s="54">
        <f t="shared" si="380"/>
        <v>5.3580000000000005</v>
      </c>
      <c r="AI42" s="54">
        <f t="shared" si="380"/>
        <v>35893.806284000006</v>
      </c>
      <c r="AJ42" s="54">
        <f t="shared" si="380"/>
        <v>35892.289444000002</v>
      </c>
      <c r="AK42" s="54">
        <f t="shared" si="380"/>
        <v>1.51684</v>
      </c>
      <c r="AL42" s="55">
        <f t="shared" si="279"/>
        <v>38929.145999999993</v>
      </c>
      <c r="AM42" s="55">
        <f t="shared" si="279"/>
        <v>38923.788</v>
      </c>
      <c r="AN42" s="55">
        <f t="shared" si="279"/>
        <v>5.3580000000000005</v>
      </c>
      <c r="AO42" s="51"/>
      <c r="AP42" s="51"/>
      <c r="AQ42" s="51"/>
      <c r="AR42" s="51">
        <f>SUM(AS42:AT42)</f>
        <v>14391.936</v>
      </c>
      <c r="AS42" s="51">
        <f>SUM(AS35+AS41)</f>
        <v>14381.471</v>
      </c>
      <c r="AT42" s="51">
        <f>SUM(AT35+AT41)</f>
        <v>10.465</v>
      </c>
      <c r="AU42" s="51">
        <f>SUM(AV42:AW42)</f>
        <v>12278.034000000003</v>
      </c>
      <c r="AV42" s="51">
        <f>SUM(AV35+AV41)</f>
        <v>12275.379000000003</v>
      </c>
      <c r="AW42" s="51">
        <f>SUM(AW35+AW41)</f>
        <v>2.6549999999999998</v>
      </c>
      <c r="AX42" s="51"/>
      <c r="AY42" s="51"/>
      <c r="AZ42" s="51"/>
      <c r="BA42" s="51">
        <f>SUM(BB42:BC42)</f>
        <v>13372.012999999999</v>
      </c>
      <c r="BB42" s="51">
        <f>SUM(BB35+BB41)</f>
        <v>13371.280999999999</v>
      </c>
      <c r="BC42" s="51">
        <f>SUM(BC35+BC41)</f>
        <v>0.73199999999999998</v>
      </c>
      <c r="BD42" s="51">
        <f>SUM(BE42:BF42)</f>
        <v>11720.865000000002</v>
      </c>
      <c r="BE42" s="51">
        <f>SUM(BE35+BE41)</f>
        <v>11719.710000000001</v>
      </c>
      <c r="BF42" s="51">
        <f>SUM(BF35+BF41)</f>
        <v>1.155</v>
      </c>
      <c r="BG42" s="51"/>
      <c r="BH42" s="51"/>
      <c r="BI42" s="51"/>
      <c r="BJ42" s="51">
        <f>SUM(BK42:BL42)</f>
        <v>12509.116999999998</v>
      </c>
      <c r="BK42" s="51">
        <f>SUM(BK35+BK41)</f>
        <v>12509.116999999998</v>
      </c>
      <c r="BL42" s="51">
        <f>SUM(BL35+BL41)</f>
        <v>0</v>
      </c>
      <c r="BM42" s="51">
        <f>SUM(BN42:BO42)</f>
        <v>11758.468999999999</v>
      </c>
      <c r="BN42" s="51">
        <f>SUM(BN35+BN41)</f>
        <v>11756.659</v>
      </c>
      <c r="BO42" s="51">
        <f>SUM(BO35+BO41)</f>
        <v>1.81</v>
      </c>
      <c r="BP42" s="54">
        <f t="shared" ref="BP42:BX42" si="381">SUM(AO42+AX42+BG42)</f>
        <v>0</v>
      </c>
      <c r="BQ42" s="54">
        <f t="shared" si="381"/>
        <v>0</v>
      </c>
      <c r="BR42" s="54">
        <f t="shared" si="381"/>
        <v>0</v>
      </c>
      <c r="BS42" s="54">
        <f t="shared" si="381"/>
        <v>40273.065999999999</v>
      </c>
      <c r="BT42" s="54">
        <f t="shared" si="381"/>
        <v>40261.868999999999</v>
      </c>
      <c r="BU42" s="54">
        <f t="shared" si="381"/>
        <v>11.196999999999999</v>
      </c>
      <c r="BV42" s="54">
        <f t="shared" si="381"/>
        <v>35757.368000000002</v>
      </c>
      <c r="BW42" s="54">
        <f t="shared" si="381"/>
        <v>35751.748000000007</v>
      </c>
      <c r="BX42" s="54">
        <f t="shared" si="381"/>
        <v>5.6199999999999992</v>
      </c>
      <c r="BY42" s="55">
        <f t="shared" si="287"/>
        <v>40273.065999999999</v>
      </c>
      <c r="BZ42" s="55">
        <f t="shared" si="287"/>
        <v>40261.868999999999</v>
      </c>
      <c r="CA42" s="55">
        <f t="shared" si="287"/>
        <v>11.196999999999999</v>
      </c>
      <c r="CB42" s="54">
        <f t="shared" si="368"/>
        <v>0</v>
      </c>
      <c r="CC42" s="54">
        <f t="shared" si="368"/>
        <v>0</v>
      </c>
      <c r="CD42" s="54">
        <f t="shared" si="368"/>
        <v>0</v>
      </c>
      <c r="CE42" s="54">
        <f t="shared" si="368"/>
        <v>79202.212</v>
      </c>
      <c r="CF42" s="54">
        <f t="shared" si="368"/>
        <v>79185.657000000007</v>
      </c>
      <c r="CG42" s="54">
        <f t="shared" si="368"/>
        <v>16.555</v>
      </c>
      <c r="CH42" s="54">
        <f t="shared" si="368"/>
        <v>71651.174284000008</v>
      </c>
      <c r="CI42" s="54">
        <f t="shared" si="368"/>
        <v>71644.037444000016</v>
      </c>
      <c r="CJ42" s="54">
        <f t="shared" si="368"/>
        <v>7.1368399999999994</v>
      </c>
      <c r="CK42" s="55">
        <f t="shared" si="289"/>
        <v>79202.212</v>
      </c>
      <c r="CL42" s="55">
        <f t="shared" si="289"/>
        <v>79185.657000000007</v>
      </c>
      <c r="CM42" s="55">
        <f t="shared" si="289"/>
        <v>16.555</v>
      </c>
      <c r="CN42" s="51"/>
      <c r="CO42" s="51"/>
      <c r="CP42" s="51"/>
      <c r="CQ42" s="51">
        <f>SUM(CR42:CS42)</f>
        <v>13571.472000000002</v>
      </c>
      <c r="CR42" s="51">
        <f>SUM(CR35+CR41)</f>
        <v>13571.472000000002</v>
      </c>
      <c r="CS42" s="51">
        <f>SUM(CS35+CS41)</f>
        <v>0</v>
      </c>
      <c r="CT42" s="51">
        <f>SUM(CU42:CV42)</f>
        <v>11383.475999999999</v>
      </c>
      <c r="CU42" s="51">
        <f>SUM(CU35+CU41)</f>
        <v>11381.717999999999</v>
      </c>
      <c r="CV42" s="51">
        <f>SUM(CV35+CV41)</f>
        <v>1.758</v>
      </c>
      <c r="CW42" s="51"/>
      <c r="CX42" s="51"/>
      <c r="CY42" s="51"/>
      <c r="CZ42" s="51">
        <f>SUM(DA42:DB42)</f>
        <v>14388.405999999999</v>
      </c>
      <c r="DA42" s="51">
        <f>SUM(DA35+DA41)</f>
        <v>14388.405999999999</v>
      </c>
      <c r="DB42" s="51">
        <f>SUM(DB35+DB41)</f>
        <v>0</v>
      </c>
      <c r="DC42" s="51">
        <f>SUM(DD42:DE42)</f>
        <v>12001.514999999999</v>
      </c>
      <c r="DD42" s="51">
        <f>SUM(DD35+DD41)</f>
        <v>11999.945</v>
      </c>
      <c r="DE42" s="51">
        <f>SUM(DE35+DE41)</f>
        <v>1.57</v>
      </c>
      <c r="DF42" s="51"/>
      <c r="DG42" s="51"/>
      <c r="DH42" s="51"/>
      <c r="DI42" s="51">
        <f>SUM(DJ42:DK42)</f>
        <v>15127.892500000002</v>
      </c>
      <c r="DJ42" s="51">
        <f>SUM(DJ35+DJ41)</f>
        <v>15127.892500000002</v>
      </c>
      <c r="DK42" s="51">
        <f>SUM(DK35+DK41)</f>
        <v>0</v>
      </c>
      <c r="DL42" s="51">
        <f>SUM(DM42:DN42)</f>
        <v>12403.042000000001</v>
      </c>
      <c r="DM42" s="51">
        <f>SUM(DM35+DM41)</f>
        <v>12402.519000000002</v>
      </c>
      <c r="DN42" s="51">
        <f>SUM(DN35+DN41)</f>
        <v>0.52300000000000002</v>
      </c>
      <c r="DO42" s="54">
        <f t="shared" ref="DO42:DW42" si="382">SUM(CN42+CW42+DF42)</f>
        <v>0</v>
      </c>
      <c r="DP42" s="54">
        <f t="shared" si="382"/>
        <v>0</v>
      </c>
      <c r="DQ42" s="54">
        <f t="shared" si="382"/>
        <v>0</v>
      </c>
      <c r="DR42" s="54">
        <f t="shared" si="382"/>
        <v>43087.770499999999</v>
      </c>
      <c r="DS42" s="54">
        <f t="shared" si="382"/>
        <v>43087.770499999999</v>
      </c>
      <c r="DT42" s="54">
        <f t="shared" si="382"/>
        <v>0</v>
      </c>
      <c r="DU42" s="54">
        <f t="shared" si="382"/>
        <v>35788.032999999996</v>
      </c>
      <c r="DV42" s="54">
        <f t="shared" si="382"/>
        <v>35784.182000000001</v>
      </c>
      <c r="DW42" s="54">
        <f t="shared" si="382"/>
        <v>3.8510000000000004</v>
      </c>
      <c r="DX42" s="55">
        <f t="shared" si="297"/>
        <v>43087.770499999999</v>
      </c>
      <c r="DY42" s="55">
        <f t="shared" si="297"/>
        <v>43087.770499999999</v>
      </c>
      <c r="DZ42" s="55">
        <f t="shared" si="297"/>
        <v>0</v>
      </c>
      <c r="EA42" s="54">
        <f t="shared" si="373"/>
        <v>0</v>
      </c>
      <c r="EB42" s="54">
        <f t="shared" si="373"/>
        <v>0</v>
      </c>
      <c r="EC42" s="54">
        <f t="shared" si="373"/>
        <v>0</v>
      </c>
      <c r="ED42" s="54">
        <f t="shared" si="373"/>
        <v>122289.9825</v>
      </c>
      <c r="EE42" s="54">
        <f t="shared" si="373"/>
        <v>122273.42750000001</v>
      </c>
      <c r="EF42" s="54">
        <f t="shared" si="373"/>
        <v>16.555</v>
      </c>
      <c r="EG42" s="54">
        <f t="shared" si="373"/>
        <v>107439.207284</v>
      </c>
      <c r="EH42" s="54">
        <f t="shared" si="373"/>
        <v>107428.21944400002</v>
      </c>
      <c r="EI42" s="54">
        <f t="shared" si="373"/>
        <v>10.98784</v>
      </c>
      <c r="EJ42" s="55">
        <f t="shared" si="299"/>
        <v>122289.9825</v>
      </c>
      <c r="EK42" s="55">
        <f t="shared" si="299"/>
        <v>122273.42750000001</v>
      </c>
      <c r="EL42" s="55">
        <f t="shared" si="299"/>
        <v>16.555</v>
      </c>
      <c r="EM42" s="51"/>
      <c r="EN42" s="51"/>
      <c r="EO42" s="51"/>
      <c r="EP42" s="51">
        <f>SUM(EQ42:ER42)</f>
        <v>15022.313999999998</v>
      </c>
      <c r="EQ42" s="51">
        <f>SUM(EQ35+EQ41)</f>
        <v>15022.313999999998</v>
      </c>
      <c r="ER42" s="51">
        <f>SUM(ER35+ER41)</f>
        <v>0</v>
      </c>
      <c r="ES42" s="51">
        <f>SUM(ET42:EU42)</f>
        <v>12696.300000000001</v>
      </c>
      <c r="ET42" s="51">
        <f>SUM(ET35+ET41)</f>
        <v>12695.735000000001</v>
      </c>
      <c r="EU42" s="51">
        <f>SUM(EU35+EU41)</f>
        <v>0.56499999999999995</v>
      </c>
      <c r="EV42" s="51"/>
      <c r="EW42" s="51"/>
      <c r="EX42" s="51"/>
      <c r="EY42" s="51">
        <f>SUM(EZ42:FA42)</f>
        <v>15376.547770999998</v>
      </c>
      <c r="EZ42" s="51">
        <f>SUM(EZ35+EZ41)</f>
        <v>15376.547770999998</v>
      </c>
      <c r="FA42" s="51">
        <f>SUM(FA35+FA41)</f>
        <v>0</v>
      </c>
      <c r="FB42" s="51">
        <f>SUM(FC42:FD42)</f>
        <v>12598.415999999999</v>
      </c>
      <c r="FC42" s="51">
        <f>SUM(FC35+FC41)</f>
        <v>12596.929999999998</v>
      </c>
      <c r="FD42" s="51">
        <f>SUM(FD35+FD41)</f>
        <v>1.486</v>
      </c>
      <c r="FE42" s="51"/>
      <c r="FF42" s="51"/>
      <c r="FG42" s="51"/>
      <c r="FH42" s="51">
        <f>SUM(FI42:FJ42)</f>
        <v>16733.320863000001</v>
      </c>
      <c r="FI42" s="51">
        <f>SUM(FI35+FI41)</f>
        <v>16733.320863000001</v>
      </c>
      <c r="FJ42" s="51">
        <f>SUM(FJ35+FJ41)</f>
        <v>0</v>
      </c>
      <c r="FK42" s="51">
        <f>SUM(FL42:FM42)</f>
        <v>12721.632</v>
      </c>
      <c r="FL42" s="51">
        <f>SUM(FL35+FL41)</f>
        <v>12719.832</v>
      </c>
      <c r="FM42" s="51">
        <f>SUM(FM35+FM41)</f>
        <v>1.8</v>
      </c>
      <c r="FN42" s="54">
        <f t="shared" ref="FN42:FV42" si="383">SUM(EM42+EV42+FE42)</f>
        <v>0</v>
      </c>
      <c r="FO42" s="54">
        <f t="shared" si="383"/>
        <v>0</v>
      </c>
      <c r="FP42" s="54">
        <f t="shared" si="383"/>
        <v>0</v>
      </c>
      <c r="FQ42" s="54">
        <f t="shared" si="383"/>
        <v>47132.182633999997</v>
      </c>
      <c r="FR42" s="54">
        <f t="shared" si="383"/>
        <v>47132.182633999997</v>
      </c>
      <c r="FS42" s="54">
        <f t="shared" si="383"/>
        <v>0</v>
      </c>
      <c r="FT42" s="54">
        <f t="shared" si="383"/>
        <v>38016.347999999998</v>
      </c>
      <c r="FU42" s="54">
        <f t="shared" si="383"/>
        <v>38012.497000000003</v>
      </c>
      <c r="FV42" s="54">
        <f t="shared" si="383"/>
        <v>3.851</v>
      </c>
      <c r="FW42" s="55">
        <f t="shared" si="307"/>
        <v>47132.182633999997</v>
      </c>
      <c r="FX42" s="55">
        <f t="shared" si="307"/>
        <v>47132.182633999997</v>
      </c>
      <c r="FY42" s="55">
        <f t="shared" si="307"/>
        <v>0</v>
      </c>
      <c r="FZ42" s="26">
        <f t="shared" si="378"/>
        <v>0</v>
      </c>
      <c r="GA42" s="26">
        <f t="shared" si="378"/>
        <v>0</v>
      </c>
      <c r="GB42" s="26">
        <f t="shared" si="379"/>
        <v>0</v>
      </c>
      <c r="GC42" s="54">
        <f t="shared" si="379"/>
        <v>169422.16513400001</v>
      </c>
      <c r="GD42" s="54">
        <f t="shared" si="379"/>
        <v>169405.61013400002</v>
      </c>
      <c r="GE42" s="54">
        <f t="shared" si="379"/>
        <v>16.555</v>
      </c>
      <c r="GF42" s="54">
        <f t="shared" si="379"/>
        <v>145455.555284</v>
      </c>
      <c r="GG42" s="54">
        <f t="shared" si="379"/>
        <v>145440.71644400002</v>
      </c>
      <c r="GH42" s="54">
        <f t="shared" si="379"/>
        <v>14.838840000000001</v>
      </c>
      <c r="GI42" s="55">
        <f t="shared" si="310"/>
        <v>169422.16513400001</v>
      </c>
      <c r="GJ42" s="55">
        <f t="shared" si="310"/>
        <v>169405.61013400002</v>
      </c>
      <c r="GK42" s="55">
        <f t="shared" si="310"/>
        <v>16.555</v>
      </c>
      <c r="GL42" s="4"/>
      <c r="GM42" s="75"/>
    </row>
    <row r="43" spans="1:195" ht="18" customHeight="1" x14ac:dyDescent="0.3">
      <c r="A43" s="6" t="s">
        <v>60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7"/>
      <c r="AP43" s="77"/>
      <c r="AQ43" s="77"/>
      <c r="AR43" s="77"/>
      <c r="AS43" s="77"/>
      <c r="AT43" s="77"/>
      <c r="AU43" s="77"/>
      <c r="AV43" s="77"/>
      <c r="AW43" s="77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8"/>
      <c r="GL43" s="4"/>
    </row>
    <row r="44" spans="1:195" ht="20.25" customHeight="1" x14ac:dyDescent="0.2">
      <c r="A44" s="199" t="s">
        <v>3</v>
      </c>
      <c r="B44" s="196" t="s">
        <v>4</v>
      </c>
      <c r="C44" s="197"/>
      <c r="D44" s="197"/>
      <c r="E44" s="198"/>
      <c r="F44" s="198"/>
      <c r="G44" s="198"/>
      <c r="H44" s="198"/>
      <c r="I44" s="194"/>
      <c r="J44" s="195"/>
      <c r="K44" s="196" t="s">
        <v>5</v>
      </c>
      <c r="L44" s="197"/>
      <c r="M44" s="197"/>
      <c r="N44" s="198"/>
      <c r="O44" s="198"/>
      <c r="P44" s="198"/>
      <c r="Q44" s="198"/>
      <c r="R44" s="194"/>
      <c r="S44" s="195"/>
      <c r="T44" s="196" t="s">
        <v>6</v>
      </c>
      <c r="U44" s="197"/>
      <c r="V44" s="197"/>
      <c r="W44" s="198"/>
      <c r="X44" s="198"/>
      <c r="Y44" s="198"/>
      <c r="Z44" s="198"/>
      <c r="AA44" s="200"/>
      <c r="AB44" s="201"/>
      <c r="AC44" s="191" t="s">
        <v>7</v>
      </c>
      <c r="AD44" s="192"/>
      <c r="AE44" s="192"/>
      <c r="AF44" s="193"/>
      <c r="AG44" s="193"/>
      <c r="AH44" s="193"/>
      <c r="AI44" s="193"/>
      <c r="AJ44" s="193"/>
      <c r="AK44" s="193"/>
      <c r="AL44" s="193"/>
      <c r="AM44" s="193"/>
      <c r="AN44" s="193"/>
      <c r="AO44" s="229" t="s">
        <v>8</v>
      </c>
      <c r="AP44" s="230"/>
      <c r="AQ44" s="230"/>
      <c r="AR44" s="231"/>
      <c r="AS44" s="231"/>
      <c r="AT44" s="231"/>
      <c r="AU44" s="231"/>
      <c r="AV44" s="232"/>
      <c r="AW44" s="233"/>
      <c r="AX44" s="196" t="s">
        <v>9</v>
      </c>
      <c r="AY44" s="197"/>
      <c r="AZ44" s="197"/>
      <c r="BA44" s="198"/>
      <c r="BB44" s="198"/>
      <c r="BC44" s="198"/>
      <c r="BD44" s="198"/>
      <c r="BE44" s="194"/>
      <c r="BF44" s="195"/>
      <c r="BG44" s="196" t="s">
        <v>10</v>
      </c>
      <c r="BH44" s="197"/>
      <c r="BI44" s="197"/>
      <c r="BJ44" s="198"/>
      <c r="BK44" s="198"/>
      <c r="BL44" s="198"/>
      <c r="BM44" s="198"/>
      <c r="BN44" s="194"/>
      <c r="BO44" s="195"/>
      <c r="BP44" s="191" t="s">
        <v>11</v>
      </c>
      <c r="BQ44" s="192"/>
      <c r="BR44" s="192"/>
      <c r="BS44" s="193"/>
      <c r="BT44" s="193"/>
      <c r="BU44" s="193"/>
      <c r="BV44" s="193"/>
      <c r="BW44" s="193"/>
      <c r="BX44" s="193"/>
      <c r="BY44" s="194"/>
      <c r="BZ44" s="194"/>
      <c r="CA44" s="194"/>
      <c r="CB44" s="191" t="s">
        <v>12</v>
      </c>
      <c r="CC44" s="192"/>
      <c r="CD44" s="192"/>
      <c r="CE44" s="193"/>
      <c r="CF44" s="193"/>
      <c r="CG44" s="193"/>
      <c r="CH44" s="193"/>
      <c r="CI44" s="193"/>
      <c r="CJ44" s="193"/>
      <c r="CK44" s="194"/>
      <c r="CL44" s="194"/>
      <c r="CM44" s="194"/>
      <c r="CN44" s="196" t="s">
        <v>13</v>
      </c>
      <c r="CO44" s="197"/>
      <c r="CP44" s="197"/>
      <c r="CQ44" s="198"/>
      <c r="CR44" s="198"/>
      <c r="CS44" s="198"/>
      <c r="CT44" s="198"/>
      <c r="CU44" s="194"/>
      <c r="CV44" s="195"/>
      <c r="CW44" s="196" t="s">
        <v>14</v>
      </c>
      <c r="CX44" s="197"/>
      <c r="CY44" s="197"/>
      <c r="CZ44" s="198"/>
      <c r="DA44" s="198"/>
      <c r="DB44" s="198"/>
      <c r="DC44" s="198"/>
      <c r="DD44" s="194"/>
      <c r="DE44" s="195"/>
      <c r="DF44" s="196" t="s">
        <v>15</v>
      </c>
      <c r="DG44" s="197"/>
      <c r="DH44" s="197"/>
      <c r="DI44" s="198"/>
      <c r="DJ44" s="198"/>
      <c r="DK44" s="198"/>
      <c r="DL44" s="198"/>
      <c r="DM44" s="194"/>
      <c r="DN44" s="195"/>
      <c r="DO44" s="191" t="s">
        <v>16</v>
      </c>
      <c r="DP44" s="192"/>
      <c r="DQ44" s="192"/>
      <c r="DR44" s="193"/>
      <c r="DS44" s="193"/>
      <c r="DT44" s="193"/>
      <c r="DU44" s="193"/>
      <c r="DV44" s="193"/>
      <c r="DW44" s="193"/>
      <c r="DX44" s="194"/>
      <c r="DY44" s="194"/>
      <c r="DZ44" s="194"/>
      <c r="EA44" s="191" t="s">
        <v>17</v>
      </c>
      <c r="EB44" s="192"/>
      <c r="EC44" s="192"/>
      <c r="ED44" s="193"/>
      <c r="EE44" s="193"/>
      <c r="EF44" s="193"/>
      <c r="EG44" s="193"/>
      <c r="EH44" s="193"/>
      <c r="EI44" s="193"/>
      <c r="EJ44" s="194"/>
      <c r="EK44" s="194"/>
      <c r="EL44" s="194"/>
      <c r="EM44" s="196" t="s">
        <v>18</v>
      </c>
      <c r="EN44" s="197"/>
      <c r="EO44" s="197"/>
      <c r="EP44" s="198"/>
      <c r="EQ44" s="198"/>
      <c r="ER44" s="198"/>
      <c r="ES44" s="198"/>
      <c r="ET44" s="194"/>
      <c r="EU44" s="195"/>
      <c r="EV44" s="196" t="s">
        <v>19</v>
      </c>
      <c r="EW44" s="197"/>
      <c r="EX44" s="197"/>
      <c r="EY44" s="198"/>
      <c r="EZ44" s="198"/>
      <c r="FA44" s="198"/>
      <c r="FB44" s="198"/>
      <c r="FC44" s="194"/>
      <c r="FD44" s="195"/>
      <c r="FE44" s="196" t="s">
        <v>20</v>
      </c>
      <c r="FF44" s="197"/>
      <c r="FG44" s="197"/>
      <c r="FH44" s="198"/>
      <c r="FI44" s="198"/>
      <c r="FJ44" s="198"/>
      <c r="FK44" s="198"/>
      <c r="FL44" s="194"/>
      <c r="FM44" s="195"/>
      <c r="FN44" s="191" t="s">
        <v>21</v>
      </c>
      <c r="FO44" s="192"/>
      <c r="FP44" s="192"/>
      <c r="FQ44" s="193"/>
      <c r="FR44" s="193"/>
      <c r="FS44" s="193"/>
      <c r="FT44" s="193"/>
      <c r="FU44" s="193"/>
      <c r="FV44" s="193"/>
      <c r="FW44" s="194"/>
      <c r="FX44" s="194"/>
      <c r="FY44" s="194"/>
      <c r="FZ44" s="191" t="s">
        <v>22</v>
      </c>
      <c r="GA44" s="192"/>
      <c r="GB44" s="192"/>
      <c r="GC44" s="193"/>
      <c r="GD44" s="193"/>
      <c r="GE44" s="193"/>
      <c r="GF44" s="193"/>
      <c r="GG44" s="193"/>
      <c r="GH44" s="193"/>
      <c r="GI44" s="194"/>
      <c r="GJ44" s="194"/>
      <c r="GK44" s="195"/>
      <c r="GL44" s="4"/>
    </row>
    <row r="45" spans="1:195" ht="20.25" customHeight="1" x14ac:dyDescent="0.3">
      <c r="A45" s="199"/>
      <c r="B45" s="188" t="s">
        <v>23</v>
      </c>
      <c r="C45" s="189"/>
      <c r="D45" s="190"/>
      <c r="E45" s="188" t="s">
        <v>24</v>
      </c>
      <c r="F45" s="189"/>
      <c r="G45" s="190"/>
      <c r="H45" s="188" t="s">
        <v>25</v>
      </c>
      <c r="I45" s="189"/>
      <c r="J45" s="190"/>
      <c r="K45" s="188" t="s">
        <v>23</v>
      </c>
      <c r="L45" s="189"/>
      <c r="M45" s="190"/>
      <c r="N45" s="188" t="s">
        <v>24</v>
      </c>
      <c r="O45" s="189"/>
      <c r="P45" s="190"/>
      <c r="Q45" s="188" t="s">
        <v>25</v>
      </c>
      <c r="R45" s="189"/>
      <c r="S45" s="190"/>
      <c r="T45" s="188" t="s">
        <v>23</v>
      </c>
      <c r="U45" s="189"/>
      <c r="V45" s="190"/>
      <c r="W45" s="188" t="s">
        <v>24</v>
      </c>
      <c r="X45" s="189"/>
      <c r="Y45" s="190"/>
      <c r="Z45" s="188" t="s">
        <v>25</v>
      </c>
      <c r="AA45" s="189"/>
      <c r="AB45" s="190"/>
      <c r="AC45" s="182" t="s">
        <v>23</v>
      </c>
      <c r="AD45" s="183"/>
      <c r="AE45" s="184"/>
      <c r="AF45" s="185" t="s">
        <v>24</v>
      </c>
      <c r="AG45" s="186"/>
      <c r="AH45" s="187"/>
      <c r="AI45" s="185" t="s">
        <v>25</v>
      </c>
      <c r="AJ45" s="186"/>
      <c r="AK45" s="187"/>
      <c r="AL45" s="182" t="s">
        <v>26</v>
      </c>
      <c r="AM45" s="183"/>
      <c r="AN45" s="184"/>
      <c r="AO45" s="226" t="s">
        <v>23</v>
      </c>
      <c r="AP45" s="227"/>
      <c r="AQ45" s="228"/>
      <c r="AR45" s="226" t="s">
        <v>24</v>
      </c>
      <c r="AS45" s="227"/>
      <c r="AT45" s="228"/>
      <c r="AU45" s="226" t="s">
        <v>25</v>
      </c>
      <c r="AV45" s="227"/>
      <c r="AW45" s="228"/>
      <c r="AX45" s="188" t="s">
        <v>23</v>
      </c>
      <c r="AY45" s="189"/>
      <c r="AZ45" s="190"/>
      <c r="BA45" s="188" t="s">
        <v>24</v>
      </c>
      <c r="BB45" s="189"/>
      <c r="BC45" s="190"/>
      <c r="BD45" s="188" t="s">
        <v>25</v>
      </c>
      <c r="BE45" s="189"/>
      <c r="BF45" s="190"/>
      <c r="BG45" s="188" t="s">
        <v>23</v>
      </c>
      <c r="BH45" s="189"/>
      <c r="BI45" s="190"/>
      <c r="BJ45" s="188" t="s">
        <v>24</v>
      </c>
      <c r="BK45" s="189"/>
      <c r="BL45" s="190"/>
      <c r="BM45" s="188" t="s">
        <v>25</v>
      </c>
      <c r="BN45" s="189"/>
      <c r="BO45" s="190"/>
      <c r="BP45" s="182" t="s">
        <v>23</v>
      </c>
      <c r="BQ45" s="183"/>
      <c r="BR45" s="184"/>
      <c r="BS45" s="185" t="s">
        <v>24</v>
      </c>
      <c r="BT45" s="186"/>
      <c r="BU45" s="187"/>
      <c r="BV45" s="185" t="s">
        <v>25</v>
      </c>
      <c r="BW45" s="186"/>
      <c r="BX45" s="187"/>
      <c r="BY45" s="182" t="s">
        <v>26</v>
      </c>
      <c r="BZ45" s="183"/>
      <c r="CA45" s="184"/>
      <c r="CB45" s="182" t="s">
        <v>23</v>
      </c>
      <c r="CC45" s="183"/>
      <c r="CD45" s="184"/>
      <c r="CE45" s="185" t="s">
        <v>24</v>
      </c>
      <c r="CF45" s="186"/>
      <c r="CG45" s="187"/>
      <c r="CH45" s="185" t="s">
        <v>25</v>
      </c>
      <c r="CI45" s="186"/>
      <c r="CJ45" s="187"/>
      <c r="CK45" s="182" t="s">
        <v>26</v>
      </c>
      <c r="CL45" s="183"/>
      <c r="CM45" s="184"/>
      <c r="CN45" s="188" t="s">
        <v>23</v>
      </c>
      <c r="CO45" s="189"/>
      <c r="CP45" s="190"/>
      <c r="CQ45" s="188" t="s">
        <v>24</v>
      </c>
      <c r="CR45" s="189"/>
      <c r="CS45" s="190"/>
      <c r="CT45" s="188" t="s">
        <v>25</v>
      </c>
      <c r="CU45" s="189"/>
      <c r="CV45" s="190"/>
      <c r="CW45" s="188" t="s">
        <v>23</v>
      </c>
      <c r="CX45" s="189"/>
      <c r="CY45" s="190"/>
      <c r="CZ45" s="188" t="s">
        <v>24</v>
      </c>
      <c r="DA45" s="189"/>
      <c r="DB45" s="190"/>
      <c r="DC45" s="188" t="s">
        <v>25</v>
      </c>
      <c r="DD45" s="189"/>
      <c r="DE45" s="190"/>
      <c r="DF45" s="188" t="s">
        <v>23</v>
      </c>
      <c r="DG45" s="189"/>
      <c r="DH45" s="190"/>
      <c r="DI45" s="188" t="s">
        <v>24</v>
      </c>
      <c r="DJ45" s="189"/>
      <c r="DK45" s="190"/>
      <c r="DL45" s="188" t="s">
        <v>25</v>
      </c>
      <c r="DM45" s="189"/>
      <c r="DN45" s="190"/>
      <c r="DO45" s="182" t="s">
        <v>23</v>
      </c>
      <c r="DP45" s="183"/>
      <c r="DQ45" s="184"/>
      <c r="DR45" s="185" t="s">
        <v>24</v>
      </c>
      <c r="DS45" s="186"/>
      <c r="DT45" s="187"/>
      <c r="DU45" s="185" t="s">
        <v>25</v>
      </c>
      <c r="DV45" s="186"/>
      <c r="DW45" s="187"/>
      <c r="DX45" s="182" t="s">
        <v>26</v>
      </c>
      <c r="DY45" s="183"/>
      <c r="DZ45" s="184"/>
      <c r="EA45" s="182" t="s">
        <v>23</v>
      </c>
      <c r="EB45" s="183"/>
      <c r="EC45" s="184"/>
      <c r="ED45" s="185" t="s">
        <v>24</v>
      </c>
      <c r="EE45" s="186"/>
      <c r="EF45" s="187"/>
      <c r="EG45" s="185" t="s">
        <v>25</v>
      </c>
      <c r="EH45" s="186"/>
      <c r="EI45" s="187"/>
      <c r="EJ45" s="182" t="s">
        <v>26</v>
      </c>
      <c r="EK45" s="183"/>
      <c r="EL45" s="184"/>
      <c r="EM45" s="188" t="s">
        <v>23</v>
      </c>
      <c r="EN45" s="189"/>
      <c r="EO45" s="190"/>
      <c r="EP45" s="188" t="s">
        <v>24</v>
      </c>
      <c r="EQ45" s="189"/>
      <c r="ER45" s="190"/>
      <c r="ES45" s="188" t="s">
        <v>25</v>
      </c>
      <c r="ET45" s="189"/>
      <c r="EU45" s="190"/>
      <c r="EV45" s="188" t="s">
        <v>23</v>
      </c>
      <c r="EW45" s="189"/>
      <c r="EX45" s="190"/>
      <c r="EY45" s="188" t="s">
        <v>24</v>
      </c>
      <c r="EZ45" s="189"/>
      <c r="FA45" s="190"/>
      <c r="FB45" s="188" t="s">
        <v>25</v>
      </c>
      <c r="FC45" s="189"/>
      <c r="FD45" s="190"/>
      <c r="FE45" s="188" t="s">
        <v>23</v>
      </c>
      <c r="FF45" s="189"/>
      <c r="FG45" s="190"/>
      <c r="FH45" s="188" t="s">
        <v>24</v>
      </c>
      <c r="FI45" s="189"/>
      <c r="FJ45" s="190"/>
      <c r="FK45" s="188" t="s">
        <v>25</v>
      </c>
      <c r="FL45" s="189"/>
      <c r="FM45" s="190"/>
      <c r="FN45" s="182" t="s">
        <v>23</v>
      </c>
      <c r="FO45" s="183"/>
      <c r="FP45" s="184"/>
      <c r="FQ45" s="185" t="s">
        <v>24</v>
      </c>
      <c r="FR45" s="186"/>
      <c r="FS45" s="187"/>
      <c r="FT45" s="185" t="s">
        <v>25</v>
      </c>
      <c r="FU45" s="186"/>
      <c r="FV45" s="187"/>
      <c r="FW45" s="182" t="s">
        <v>26</v>
      </c>
      <c r="FX45" s="183"/>
      <c r="FY45" s="184"/>
      <c r="FZ45" s="182" t="s">
        <v>23</v>
      </c>
      <c r="GA45" s="183"/>
      <c r="GB45" s="184"/>
      <c r="GC45" s="185" t="s">
        <v>24</v>
      </c>
      <c r="GD45" s="186"/>
      <c r="GE45" s="187"/>
      <c r="GF45" s="185" t="s">
        <v>25</v>
      </c>
      <c r="GG45" s="186"/>
      <c r="GH45" s="187"/>
      <c r="GI45" s="182" t="s">
        <v>26</v>
      </c>
      <c r="GJ45" s="183"/>
      <c r="GK45" s="184"/>
      <c r="GL45" s="78"/>
    </row>
    <row r="46" spans="1:195" ht="25.5" customHeight="1" x14ac:dyDescent="0.3">
      <c r="A46" s="199"/>
      <c r="B46" s="10" t="s">
        <v>27</v>
      </c>
      <c r="C46" s="10" t="s">
        <v>28</v>
      </c>
      <c r="D46" s="10" t="s">
        <v>29</v>
      </c>
      <c r="E46" s="10" t="s">
        <v>27</v>
      </c>
      <c r="F46" s="10" t="s">
        <v>28</v>
      </c>
      <c r="G46" s="10" t="s">
        <v>29</v>
      </c>
      <c r="H46" s="10" t="s">
        <v>27</v>
      </c>
      <c r="I46" s="10" t="s">
        <v>28</v>
      </c>
      <c r="J46" s="10" t="s">
        <v>29</v>
      </c>
      <c r="K46" s="10" t="s">
        <v>27</v>
      </c>
      <c r="L46" s="10" t="s">
        <v>28</v>
      </c>
      <c r="M46" s="10" t="s">
        <v>29</v>
      </c>
      <c r="N46" s="10" t="s">
        <v>27</v>
      </c>
      <c r="O46" s="10" t="s">
        <v>28</v>
      </c>
      <c r="P46" s="10" t="s">
        <v>29</v>
      </c>
      <c r="Q46" s="10" t="s">
        <v>27</v>
      </c>
      <c r="R46" s="10" t="s">
        <v>28</v>
      </c>
      <c r="S46" s="10" t="s">
        <v>29</v>
      </c>
      <c r="T46" s="10" t="s">
        <v>27</v>
      </c>
      <c r="U46" s="10" t="s">
        <v>28</v>
      </c>
      <c r="V46" s="10" t="s">
        <v>29</v>
      </c>
      <c r="W46" s="10" t="s">
        <v>27</v>
      </c>
      <c r="X46" s="10" t="s">
        <v>28</v>
      </c>
      <c r="Y46" s="10" t="s">
        <v>29</v>
      </c>
      <c r="Z46" s="10" t="s">
        <v>27</v>
      </c>
      <c r="AA46" s="10" t="s">
        <v>28</v>
      </c>
      <c r="AB46" s="10" t="s">
        <v>29</v>
      </c>
      <c r="AC46" s="11" t="s">
        <v>27</v>
      </c>
      <c r="AD46" s="11" t="s">
        <v>28</v>
      </c>
      <c r="AE46" s="11" t="s">
        <v>29</v>
      </c>
      <c r="AF46" s="11" t="s">
        <v>27</v>
      </c>
      <c r="AG46" s="11" t="s">
        <v>28</v>
      </c>
      <c r="AH46" s="11" t="s">
        <v>29</v>
      </c>
      <c r="AI46" s="11" t="s">
        <v>27</v>
      </c>
      <c r="AJ46" s="11" t="s">
        <v>28</v>
      </c>
      <c r="AK46" s="11" t="s">
        <v>29</v>
      </c>
      <c r="AL46" s="11" t="s">
        <v>27</v>
      </c>
      <c r="AM46" s="11" t="s">
        <v>28</v>
      </c>
      <c r="AN46" s="11" t="s">
        <v>29</v>
      </c>
      <c r="AO46" s="79" t="s">
        <v>27</v>
      </c>
      <c r="AP46" s="79" t="s">
        <v>28</v>
      </c>
      <c r="AQ46" s="79" t="s">
        <v>29</v>
      </c>
      <c r="AR46" s="79" t="s">
        <v>27</v>
      </c>
      <c r="AS46" s="79" t="s">
        <v>28</v>
      </c>
      <c r="AT46" s="79" t="s">
        <v>29</v>
      </c>
      <c r="AU46" s="79" t="s">
        <v>27</v>
      </c>
      <c r="AV46" s="79" t="s">
        <v>28</v>
      </c>
      <c r="AW46" s="79" t="s">
        <v>29</v>
      </c>
      <c r="AX46" s="10" t="s">
        <v>27</v>
      </c>
      <c r="AY46" s="10" t="s">
        <v>28</v>
      </c>
      <c r="AZ46" s="10" t="s">
        <v>29</v>
      </c>
      <c r="BA46" s="10" t="s">
        <v>27</v>
      </c>
      <c r="BB46" s="10" t="s">
        <v>28</v>
      </c>
      <c r="BC46" s="10" t="s">
        <v>29</v>
      </c>
      <c r="BD46" s="10" t="s">
        <v>27</v>
      </c>
      <c r="BE46" s="10" t="s">
        <v>28</v>
      </c>
      <c r="BF46" s="10" t="s">
        <v>29</v>
      </c>
      <c r="BG46" s="10" t="s">
        <v>27</v>
      </c>
      <c r="BH46" s="10" t="s">
        <v>28</v>
      </c>
      <c r="BI46" s="10" t="s">
        <v>29</v>
      </c>
      <c r="BJ46" s="10" t="s">
        <v>27</v>
      </c>
      <c r="BK46" s="10" t="s">
        <v>28</v>
      </c>
      <c r="BL46" s="10" t="s">
        <v>29</v>
      </c>
      <c r="BM46" s="10" t="s">
        <v>27</v>
      </c>
      <c r="BN46" s="10" t="s">
        <v>28</v>
      </c>
      <c r="BO46" s="10" t="s">
        <v>29</v>
      </c>
      <c r="BP46" s="11" t="s">
        <v>27</v>
      </c>
      <c r="BQ46" s="11" t="s">
        <v>28</v>
      </c>
      <c r="BR46" s="11" t="s">
        <v>29</v>
      </c>
      <c r="BS46" s="11" t="s">
        <v>27</v>
      </c>
      <c r="BT46" s="11" t="s">
        <v>28</v>
      </c>
      <c r="BU46" s="11" t="s">
        <v>29</v>
      </c>
      <c r="BV46" s="11" t="s">
        <v>27</v>
      </c>
      <c r="BW46" s="11" t="s">
        <v>28</v>
      </c>
      <c r="BX46" s="11" t="s">
        <v>29</v>
      </c>
      <c r="BY46" s="11" t="s">
        <v>27</v>
      </c>
      <c r="BZ46" s="11" t="s">
        <v>28</v>
      </c>
      <c r="CA46" s="11" t="s">
        <v>29</v>
      </c>
      <c r="CB46" s="11" t="s">
        <v>27</v>
      </c>
      <c r="CC46" s="11" t="s">
        <v>28</v>
      </c>
      <c r="CD46" s="11" t="s">
        <v>29</v>
      </c>
      <c r="CE46" s="11" t="s">
        <v>27</v>
      </c>
      <c r="CF46" s="11" t="s">
        <v>28</v>
      </c>
      <c r="CG46" s="11" t="s">
        <v>29</v>
      </c>
      <c r="CH46" s="11" t="s">
        <v>27</v>
      </c>
      <c r="CI46" s="11" t="s">
        <v>28</v>
      </c>
      <c r="CJ46" s="11" t="s">
        <v>29</v>
      </c>
      <c r="CK46" s="11" t="s">
        <v>27</v>
      </c>
      <c r="CL46" s="11" t="s">
        <v>28</v>
      </c>
      <c r="CM46" s="11" t="s">
        <v>29</v>
      </c>
      <c r="CN46" s="10" t="s">
        <v>27</v>
      </c>
      <c r="CO46" s="10" t="s">
        <v>28</v>
      </c>
      <c r="CP46" s="10" t="s">
        <v>29</v>
      </c>
      <c r="CQ46" s="10" t="s">
        <v>27</v>
      </c>
      <c r="CR46" s="10" t="s">
        <v>28</v>
      </c>
      <c r="CS46" s="10" t="s">
        <v>29</v>
      </c>
      <c r="CT46" s="10" t="s">
        <v>27</v>
      </c>
      <c r="CU46" s="10" t="s">
        <v>28</v>
      </c>
      <c r="CV46" s="10" t="s">
        <v>29</v>
      </c>
      <c r="CW46" s="10" t="s">
        <v>27</v>
      </c>
      <c r="CX46" s="10" t="s">
        <v>28</v>
      </c>
      <c r="CY46" s="10" t="s">
        <v>29</v>
      </c>
      <c r="CZ46" s="10" t="s">
        <v>27</v>
      </c>
      <c r="DA46" s="10" t="s">
        <v>28</v>
      </c>
      <c r="DB46" s="10" t="s">
        <v>29</v>
      </c>
      <c r="DC46" s="10" t="s">
        <v>27</v>
      </c>
      <c r="DD46" s="10" t="s">
        <v>28</v>
      </c>
      <c r="DE46" s="10" t="s">
        <v>29</v>
      </c>
      <c r="DF46" s="10" t="s">
        <v>27</v>
      </c>
      <c r="DG46" s="10" t="s">
        <v>28</v>
      </c>
      <c r="DH46" s="10" t="s">
        <v>29</v>
      </c>
      <c r="DI46" s="10" t="s">
        <v>27</v>
      </c>
      <c r="DJ46" s="10" t="s">
        <v>28</v>
      </c>
      <c r="DK46" s="10" t="s">
        <v>29</v>
      </c>
      <c r="DL46" s="10" t="s">
        <v>27</v>
      </c>
      <c r="DM46" s="10" t="s">
        <v>28</v>
      </c>
      <c r="DN46" s="10" t="s">
        <v>29</v>
      </c>
      <c r="DO46" s="11" t="s">
        <v>27</v>
      </c>
      <c r="DP46" s="11" t="s">
        <v>28</v>
      </c>
      <c r="DQ46" s="11" t="s">
        <v>29</v>
      </c>
      <c r="DR46" s="11" t="s">
        <v>27</v>
      </c>
      <c r="DS46" s="11" t="s">
        <v>28</v>
      </c>
      <c r="DT46" s="11" t="s">
        <v>29</v>
      </c>
      <c r="DU46" s="11" t="s">
        <v>27</v>
      </c>
      <c r="DV46" s="11" t="s">
        <v>28</v>
      </c>
      <c r="DW46" s="11" t="s">
        <v>29</v>
      </c>
      <c r="DX46" s="11" t="s">
        <v>27</v>
      </c>
      <c r="DY46" s="11" t="s">
        <v>28</v>
      </c>
      <c r="DZ46" s="11" t="s">
        <v>29</v>
      </c>
      <c r="EA46" s="11" t="s">
        <v>27</v>
      </c>
      <c r="EB46" s="11" t="s">
        <v>28</v>
      </c>
      <c r="EC46" s="11" t="s">
        <v>29</v>
      </c>
      <c r="ED46" s="11" t="s">
        <v>27</v>
      </c>
      <c r="EE46" s="11" t="s">
        <v>28</v>
      </c>
      <c r="EF46" s="11" t="s">
        <v>29</v>
      </c>
      <c r="EG46" s="11" t="s">
        <v>27</v>
      </c>
      <c r="EH46" s="11" t="s">
        <v>28</v>
      </c>
      <c r="EI46" s="11" t="s">
        <v>29</v>
      </c>
      <c r="EJ46" s="11" t="s">
        <v>27</v>
      </c>
      <c r="EK46" s="11" t="s">
        <v>28</v>
      </c>
      <c r="EL46" s="11" t="s">
        <v>29</v>
      </c>
      <c r="EM46" s="10" t="s">
        <v>27</v>
      </c>
      <c r="EN46" s="10" t="s">
        <v>28</v>
      </c>
      <c r="EO46" s="10" t="s">
        <v>29</v>
      </c>
      <c r="EP46" s="10" t="s">
        <v>27</v>
      </c>
      <c r="EQ46" s="10" t="s">
        <v>28</v>
      </c>
      <c r="ER46" s="10" t="s">
        <v>29</v>
      </c>
      <c r="ES46" s="10" t="s">
        <v>27</v>
      </c>
      <c r="ET46" s="10" t="s">
        <v>28</v>
      </c>
      <c r="EU46" s="10" t="s">
        <v>29</v>
      </c>
      <c r="EV46" s="10" t="s">
        <v>27</v>
      </c>
      <c r="EW46" s="10" t="s">
        <v>28</v>
      </c>
      <c r="EX46" s="10" t="s">
        <v>29</v>
      </c>
      <c r="EY46" s="10" t="s">
        <v>27</v>
      </c>
      <c r="EZ46" s="10" t="s">
        <v>28</v>
      </c>
      <c r="FA46" s="10" t="s">
        <v>29</v>
      </c>
      <c r="FB46" s="10" t="s">
        <v>27</v>
      </c>
      <c r="FC46" s="10" t="s">
        <v>28</v>
      </c>
      <c r="FD46" s="10" t="s">
        <v>29</v>
      </c>
      <c r="FE46" s="10" t="s">
        <v>27</v>
      </c>
      <c r="FF46" s="10" t="s">
        <v>28</v>
      </c>
      <c r="FG46" s="10" t="s">
        <v>29</v>
      </c>
      <c r="FH46" s="10" t="s">
        <v>27</v>
      </c>
      <c r="FI46" s="10" t="s">
        <v>28</v>
      </c>
      <c r="FJ46" s="10" t="s">
        <v>29</v>
      </c>
      <c r="FK46" s="10" t="s">
        <v>27</v>
      </c>
      <c r="FL46" s="10" t="s">
        <v>28</v>
      </c>
      <c r="FM46" s="10" t="s">
        <v>29</v>
      </c>
      <c r="FN46" s="11" t="s">
        <v>27</v>
      </c>
      <c r="FO46" s="11" t="s">
        <v>28</v>
      </c>
      <c r="FP46" s="11" t="s">
        <v>29</v>
      </c>
      <c r="FQ46" s="11" t="s">
        <v>27</v>
      </c>
      <c r="FR46" s="11" t="s">
        <v>28</v>
      </c>
      <c r="FS46" s="11" t="s">
        <v>29</v>
      </c>
      <c r="FT46" s="11" t="s">
        <v>27</v>
      </c>
      <c r="FU46" s="11" t="s">
        <v>28</v>
      </c>
      <c r="FV46" s="11" t="s">
        <v>29</v>
      </c>
      <c r="FW46" s="11" t="s">
        <v>27</v>
      </c>
      <c r="FX46" s="11" t="s">
        <v>28</v>
      </c>
      <c r="FY46" s="11" t="s">
        <v>29</v>
      </c>
      <c r="FZ46" s="11" t="s">
        <v>27</v>
      </c>
      <c r="GA46" s="11" t="s">
        <v>28</v>
      </c>
      <c r="GB46" s="11" t="s">
        <v>29</v>
      </c>
      <c r="GC46" s="11" t="s">
        <v>27</v>
      </c>
      <c r="GD46" s="11" t="s">
        <v>28</v>
      </c>
      <c r="GE46" s="11" t="s">
        <v>29</v>
      </c>
      <c r="GF46" s="11" t="s">
        <v>27</v>
      </c>
      <c r="GG46" s="11" t="s">
        <v>28</v>
      </c>
      <c r="GH46" s="11" t="s">
        <v>29</v>
      </c>
      <c r="GI46" s="11" t="s">
        <v>27</v>
      </c>
      <c r="GJ46" s="11" t="s">
        <v>28</v>
      </c>
      <c r="GK46" s="11" t="s">
        <v>29</v>
      </c>
      <c r="GL46" s="78"/>
    </row>
    <row r="47" spans="1:195" ht="18.75" x14ac:dyDescent="0.3">
      <c r="A47" s="80" t="s">
        <v>61</v>
      </c>
      <c r="B47" s="81">
        <f>SUM(C47:D47)</f>
        <v>1022.7013850496182</v>
      </c>
      <c r="C47" s="81">
        <f>SUM('[20]ПОЛНАЯ СЕБЕСТОИМОСТЬ ВОДА 2022'!C195)/3</f>
        <v>1022.5808956751107</v>
      </c>
      <c r="D47" s="81">
        <f>SUM('[20]ПОЛНАЯ СЕБЕСТОИМОСТЬ ВОДА 2022'!D195)/3</f>
        <v>0.1204893745075349</v>
      </c>
      <c r="E47" s="81">
        <f>SUM(F47:G47)</f>
        <v>1012.2550000000001</v>
      </c>
      <c r="F47" s="81">
        <f>SUM('[20]ПОЛНАЯ СЕБЕСТОИМОСТЬ ВОДА 2022'!F195)</f>
        <v>1012.1880000000001</v>
      </c>
      <c r="G47" s="81">
        <f>SUM('[20]ПОЛНАЯ СЕБЕСТОИМОСТЬ ВОДА 2022'!G195)</f>
        <v>6.7000000000000004E-2</v>
      </c>
      <c r="H47" s="82">
        <f>SUM(I47:J47)</f>
        <v>1008.81</v>
      </c>
      <c r="I47" s="82">
        <v>1008.77</v>
      </c>
      <c r="J47" s="82">
        <v>0.04</v>
      </c>
      <c r="K47" s="81">
        <f>SUM(L47:M47)</f>
        <v>1022.7013850496182</v>
      </c>
      <c r="L47" s="81">
        <f>SUM(C47)</f>
        <v>1022.5808956751107</v>
      </c>
      <c r="M47" s="81">
        <f>SUM(D47)</f>
        <v>0.1204893745075349</v>
      </c>
      <c r="N47" s="83">
        <f>SUM(O47:P47)</f>
        <v>863.76900000000001</v>
      </c>
      <c r="O47" s="83">
        <f>SUM('[20]ПОЛНАЯ СЕБЕСТОИМОСТЬ ВОДА 2022'!I195)</f>
        <v>863.71</v>
      </c>
      <c r="P47" s="83">
        <f>SUM('[20]ПОЛНАЯ СЕБЕСТОИМОСТЬ ВОДА 2022'!J195)</f>
        <v>5.8999999999999997E-2</v>
      </c>
      <c r="Q47" s="84">
        <f>SUM(R47:S47)</f>
        <v>862.73</v>
      </c>
      <c r="R47" s="84">
        <v>862.72</v>
      </c>
      <c r="S47" s="84">
        <v>0.01</v>
      </c>
      <c r="T47" s="81">
        <f>SUM(U47:V47)</f>
        <v>1022.7013850496182</v>
      </c>
      <c r="U47" s="81">
        <f t="shared" ref="U47:V47" si="384">SUM(L47)</f>
        <v>1022.5808956751107</v>
      </c>
      <c r="V47" s="81">
        <f t="shared" si="384"/>
        <v>0.1204893745075349</v>
      </c>
      <c r="W47" s="83">
        <f>SUM(X47:Y47)</f>
        <v>917.20600000000002</v>
      </c>
      <c r="X47" s="83">
        <f>SUM('[20]ПОЛНАЯ СЕБЕСТОИМОСТЬ ВОДА 2022'!L195)</f>
        <v>917.12599999999998</v>
      </c>
      <c r="Y47" s="83">
        <f>SUM('[20]ПОЛНАЯ СЕБЕСТОИМОСТЬ ВОДА 2022'!M195)</f>
        <v>0.08</v>
      </c>
      <c r="Z47" s="84">
        <f>SUM(AA47:AB47)</f>
        <v>899.52</v>
      </c>
      <c r="AA47" s="84">
        <v>899.5</v>
      </c>
      <c r="AB47" s="84">
        <v>0.02</v>
      </c>
      <c r="AC47" s="26">
        <f t="shared" ref="AC47:AK53" si="385">SUM(B47+K47+T47)</f>
        <v>3068.1041551488547</v>
      </c>
      <c r="AD47" s="26">
        <f t="shared" si="385"/>
        <v>3067.7426870253321</v>
      </c>
      <c r="AE47" s="26">
        <f t="shared" si="385"/>
        <v>0.36146812352260471</v>
      </c>
      <c r="AF47" s="54">
        <f t="shared" si="385"/>
        <v>2793.23</v>
      </c>
      <c r="AG47" s="54">
        <f t="shared" si="385"/>
        <v>2793.0240000000003</v>
      </c>
      <c r="AH47" s="54">
        <f t="shared" si="385"/>
        <v>0.20600000000000002</v>
      </c>
      <c r="AI47" s="54">
        <f t="shared" si="385"/>
        <v>2771.06</v>
      </c>
      <c r="AJ47" s="54">
        <f t="shared" si="385"/>
        <v>2770.99</v>
      </c>
      <c r="AK47" s="54">
        <f t="shared" si="385"/>
        <v>7.0000000000000007E-2</v>
      </c>
      <c r="AL47" s="55">
        <f t="shared" ref="AL47:AN62" si="386">SUM(AF47-AC47)</f>
        <v>-274.8741551488547</v>
      </c>
      <c r="AM47" s="55">
        <f t="shared" si="386"/>
        <v>-274.71868702533175</v>
      </c>
      <c r="AN47" s="55">
        <f t="shared" si="386"/>
        <v>-0.1554681235226047</v>
      </c>
      <c r="AO47" s="81">
        <f>SUM(AP47:AQ47)</f>
        <v>1022.7013850496182</v>
      </c>
      <c r="AP47" s="81">
        <f>SUM('[20]ПОЛНАЯ СЕБЕСТОИМОСТЬ ВОДА 2022'!R195)/3</f>
        <v>1022.5808956751107</v>
      </c>
      <c r="AQ47" s="81">
        <f>SUM('[20]ПОЛНАЯ СЕБЕСТОИМОСТЬ ВОДА 2022'!S195)/3</f>
        <v>0.1204893745075349</v>
      </c>
      <c r="AR47" s="81">
        <f>SUM(AS47:AT47)</f>
        <v>977.85799999999995</v>
      </c>
      <c r="AS47" s="81">
        <f>SUM('[20]ПОЛНАЯ СЕБЕСТОИМОСТЬ ВОДА 2022'!U195)</f>
        <v>977.45699999999999</v>
      </c>
      <c r="AT47" s="81">
        <f>SUM('[20]ПОЛНАЯ СЕБЕСТОИМОСТЬ ВОДА 2022'!V195)</f>
        <v>0.40100000000000002</v>
      </c>
      <c r="AU47" s="84">
        <f>SUM(AV47:AW47)</f>
        <v>1047.6199999999999</v>
      </c>
      <c r="AV47" s="84">
        <v>1047.5</v>
      </c>
      <c r="AW47" s="84">
        <v>0.12</v>
      </c>
      <c r="AX47" s="81">
        <f>SUM(AY47:AZ47)</f>
        <v>1022.7013850496182</v>
      </c>
      <c r="AY47" s="81">
        <f>SUM(AP47)</f>
        <v>1022.5808956751107</v>
      </c>
      <c r="AZ47" s="81">
        <f>SUM(AQ47)</f>
        <v>0.1204893745075349</v>
      </c>
      <c r="BA47" s="81">
        <f>SUM(BB47:BC47)</f>
        <v>1209.2811199999999</v>
      </c>
      <c r="BB47" s="81">
        <f>SUM('[20]ПОЛНАЯ СЕБЕСТОИМОСТЬ ВОДА 2022'!X195)</f>
        <v>1209.2529999999999</v>
      </c>
      <c r="BC47" s="81">
        <f>SUM('[20]ПОЛНАЯ СЕБЕСТОИМОСТЬ ВОДА 2022'!Y195)</f>
        <v>2.8119999999999999E-2</v>
      </c>
      <c r="BD47" s="84">
        <f>SUM(BE47:BF47)</f>
        <v>1206.3589999999999</v>
      </c>
      <c r="BE47" s="84">
        <v>1206.307</v>
      </c>
      <c r="BF47" s="84">
        <v>5.1999999999999998E-2</v>
      </c>
      <c r="BG47" s="81">
        <f>SUM(BH47:BI47)</f>
        <v>1022.7013850496182</v>
      </c>
      <c r="BH47" s="81">
        <f>SUM(AY47)</f>
        <v>1022.5808956751107</v>
      </c>
      <c r="BI47" s="81">
        <f>SUM(AZ47)</f>
        <v>0.1204893745075349</v>
      </c>
      <c r="BJ47" s="83">
        <f>SUM(BK47:BL47)</f>
        <v>1087.0079999999998</v>
      </c>
      <c r="BK47" s="83">
        <f>SUM('[20]ПОЛНАЯ СЕБЕСТОИМОСТЬ ВОДА 2022'!AA195)</f>
        <v>1087.0079999999998</v>
      </c>
      <c r="BL47" s="83">
        <f>SUM('[20]ПОЛНАЯ СЕБЕСТОИМОСТЬ ВОДА 2022'!AB195)</f>
        <v>0</v>
      </c>
      <c r="BM47" s="84">
        <f>SUM(BN47:BO47)</f>
        <v>950.29500000000007</v>
      </c>
      <c r="BN47" s="84">
        <v>950.21500000000003</v>
      </c>
      <c r="BO47" s="84">
        <v>0.08</v>
      </c>
      <c r="BP47" s="26">
        <f t="shared" ref="BP47:BX53" si="387">SUM(AO47+AX47+BG47)</f>
        <v>3068.1041551488547</v>
      </c>
      <c r="BQ47" s="26">
        <f t="shared" si="387"/>
        <v>3067.7426870253321</v>
      </c>
      <c r="BR47" s="26">
        <f t="shared" si="387"/>
        <v>0.36146812352260471</v>
      </c>
      <c r="BS47" s="54">
        <f t="shared" si="387"/>
        <v>3274.1471199999996</v>
      </c>
      <c r="BT47" s="54">
        <f t="shared" si="387"/>
        <v>3273.7179999999998</v>
      </c>
      <c r="BU47" s="54">
        <f t="shared" si="387"/>
        <v>0.42912</v>
      </c>
      <c r="BV47" s="54">
        <f t="shared" si="387"/>
        <v>3204.2739999999999</v>
      </c>
      <c r="BW47" s="54">
        <f t="shared" si="387"/>
        <v>3204.0219999999999</v>
      </c>
      <c r="BX47" s="54">
        <f t="shared" si="387"/>
        <v>0.252</v>
      </c>
      <c r="BY47" s="55">
        <f t="shared" ref="BY47:CA78" si="388">SUM(BS47-BP47)</f>
        <v>206.04296485114492</v>
      </c>
      <c r="BZ47" s="55">
        <f t="shared" si="388"/>
        <v>205.97531297466776</v>
      </c>
      <c r="CA47" s="55">
        <f t="shared" si="388"/>
        <v>6.765187647739529E-2</v>
      </c>
      <c r="CB47" s="26">
        <f t="shared" ref="CB47:CJ53" si="389">SUM(AC47+BP47)</f>
        <v>6136.2083102977094</v>
      </c>
      <c r="CC47" s="26">
        <f t="shared" si="389"/>
        <v>6135.4853740506642</v>
      </c>
      <c r="CD47" s="26">
        <f t="shared" si="389"/>
        <v>0.72293624704520942</v>
      </c>
      <c r="CE47" s="54">
        <f t="shared" si="389"/>
        <v>6067.3771199999992</v>
      </c>
      <c r="CF47" s="54">
        <f t="shared" si="389"/>
        <v>6066.7420000000002</v>
      </c>
      <c r="CG47" s="54">
        <f t="shared" si="389"/>
        <v>0.63512000000000002</v>
      </c>
      <c r="CH47" s="54">
        <f t="shared" si="389"/>
        <v>5975.3339999999998</v>
      </c>
      <c r="CI47" s="54">
        <f t="shared" si="389"/>
        <v>5975.0119999999997</v>
      </c>
      <c r="CJ47" s="54">
        <f t="shared" si="389"/>
        <v>0.32200000000000001</v>
      </c>
      <c r="CK47" s="55">
        <f t="shared" ref="CK47:CM78" si="390">SUM(CE47-CB47)</f>
        <v>-68.831190297710236</v>
      </c>
      <c r="CL47" s="55">
        <f t="shared" si="390"/>
        <v>-68.743374050663988</v>
      </c>
      <c r="CM47" s="55">
        <f t="shared" si="390"/>
        <v>-8.7816247045209406E-2</v>
      </c>
      <c r="CN47" s="81">
        <f>SUM(CO47:CP47)</f>
        <v>1062.2426929400451</v>
      </c>
      <c r="CO47" s="81">
        <f>SUM('[20]ПОЛНАЯ СЕБЕСТОИМОСТЬ ВОДА 2022'!AP195)/3</f>
        <v>1062.1150946924417</v>
      </c>
      <c r="CP47" s="81">
        <f>SUM('[20]ПОЛНАЯ СЕБЕСТОИМОСТЬ ВОДА 2022'!AQ195)/3</f>
        <v>0.12759824760347949</v>
      </c>
      <c r="CQ47" s="83">
        <f>SUM(CR47:CS47)</f>
        <v>907.5</v>
      </c>
      <c r="CR47" s="83">
        <f>SUM('[20]ПОЛНАЯ СЕБЕСТОИМОСТЬ ВОДА 2022'!AS195)</f>
        <v>907.5</v>
      </c>
      <c r="CS47" s="83">
        <f>SUM('[20]ПОЛНАЯ СЕБЕСТОИМОСТЬ ВОДА 2022'!AT195)</f>
        <v>0</v>
      </c>
      <c r="CT47" s="84">
        <f>SUM(CU47:CV47)</f>
        <v>911.1</v>
      </c>
      <c r="CU47" s="84">
        <v>911.03</v>
      </c>
      <c r="CV47" s="84">
        <v>7.0000000000000007E-2</v>
      </c>
      <c r="CW47" s="81">
        <f>SUM(CX47:CY47)</f>
        <v>1062.2426929400451</v>
      </c>
      <c r="CX47" s="81">
        <f>SUM(CO47)</f>
        <v>1062.1150946924417</v>
      </c>
      <c r="CY47" s="81">
        <f>SUM(CP47)</f>
        <v>0.12759824760347949</v>
      </c>
      <c r="CZ47" s="83">
        <f>SUM(DA47:DB47)</f>
        <v>1000.4209999999999</v>
      </c>
      <c r="DA47" s="83">
        <f>SUM('[20]ПОЛНАЯ СЕБЕСТОИМОСТЬ ВОДА 2022'!AV195)</f>
        <v>1000.4209999999999</v>
      </c>
      <c r="DB47" s="83">
        <f>SUM('[20]ПОЛНАЯ СЕБЕСТОИМОСТЬ ВОДА 2022'!AW195)</f>
        <v>0</v>
      </c>
      <c r="DC47" s="84">
        <f>SUM(DD47:DE47)</f>
        <v>863.84999999999991</v>
      </c>
      <c r="DD47" s="84">
        <v>863.79</v>
      </c>
      <c r="DE47" s="84">
        <v>0.06</v>
      </c>
      <c r="DF47" s="81">
        <f>SUM(DG47:DH47)</f>
        <v>1062.2426929400451</v>
      </c>
      <c r="DG47" s="81">
        <f>SUM(CX47)</f>
        <v>1062.1150946924417</v>
      </c>
      <c r="DH47" s="81">
        <f>SUM(CY47)</f>
        <v>0.12759824760347949</v>
      </c>
      <c r="DI47" s="83">
        <f>SUM(DJ47:DK47)</f>
        <v>957.09400000000005</v>
      </c>
      <c r="DJ47" s="83">
        <f>SUM('[20]ПОЛНАЯ СЕБЕСТОИМОСТЬ ВОДА 2022'!AY195)</f>
        <v>957.09400000000005</v>
      </c>
      <c r="DK47" s="83">
        <f>SUM('[20]ПОЛНАЯ СЕБЕСТОИМОСТЬ ВОДА 2022'!AZ195)</f>
        <v>0</v>
      </c>
      <c r="DL47" s="84">
        <f>SUM(DM47:DN47)</f>
        <v>916.81</v>
      </c>
      <c r="DM47" s="84">
        <v>916.79</v>
      </c>
      <c r="DN47" s="84">
        <v>0.02</v>
      </c>
      <c r="DO47" s="26">
        <f t="shared" ref="DO47:DW53" si="391">SUM(CN47+CW47+DF47)</f>
        <v>3186.7280788201351</v>
      </c>
      <c r="DP47" s="26">
        <f t="shared" si="391"/>
        <v>3186.3452840773252</v>
      </c>
      <c r="DQ47" s="26">
        <f t="shared" si="391"/>
        <v>0.38279474281043846</v>
      </c>
      <c r="DR47" s="54">
        <f t="shared" si="391"/>
        <v>2865.0149999999999</v>
      </c>
      <c r="DS47" s="54">
        <f t="shared" si="391"/>
        <v>2865.0149999999999</v>
      </c>
      <c r="DT47" s="54">
        <f t="shared" si="391"/>
        <v>0</v>
      </c>
      <c r="DU47" s="54">
        <f t="shared" si="391"/>
        <v>2691.7599999999998</v>
      </c>
      <c r="DV47" s="54">
        <f t="shared" si="391"/>
        <v>2691.6099999999997</v>
      </c>
      <c r="DW47" s="54">
        <f t="shared" si="391"/>
        <v>0.15</v>
      </c>
      <c r="DX47" s="55">
        <f t="shared" ref="DX47:DZ78" si="392">SUM(DR47-DO47)</f>
        <v>-321.71307882013525</v>
      </c>
      <c r="DY47" s="55">
        <f t="shared" si="392"/>
        <v>-321.33028407732536</v>
      </c>
      <c r="DZ47" s="55">
        <f t="shared" si="392"/>
        <v>-0.38279474281043846</v>
      </c>
      <c r="EA47" s="26">
        <f t="shared" ref="EA47:EI53" si="393">SUM(CB47+DO47)</f>
        <v>9322.9363891178436</v>
      </c>
      <c r="EB47" s="26">
        <f t="shared" si="393"/>
        <v>9321.8306581279903</v>
      </c>
      <c r="EC47" s="26">
        <f t="shared" si="393"/>
        <v>1.105730989855648</v>
      </c>
      <c r="ED47" s="54">
        <f t="shared" si="393"/>
        <v>8932.3921199999986</v>
      </c>
      <c r="EE47" s="54">
        <f t="shared" si="393"/>
        <v>8931.7569999999996</v>
      </c>
      <c r="EF47" s="54">
        <f t="shared" si="393"/>
        <v>0.63512000000000002</v>
      </c>
      <c r="EG47" s="54">
        <f t="shared" si="393"/>
        <v>8667.0939999999991</v>
      </c>
      <c r="EH47" s="54">
        <f t="shared" si="393"/>
        <v>8666.6219999999994</v>
      </c>
      <c r="EI47" s="54">
        <f t="shared" si="393"/>
        <v>0.47199999999999998</v>
      </c>
      <c r="EJ47" s="55">
        <f t="shared" ref="EJ47:EL78" si="394">SUM(ED47-EA47)</f>
        <v>-390.54426911784503</v>
      </c>
      <c r="EK47" s="55">
        <f t="shared" si="394"/>
        <v>-390.07365812799071</v>
      </c>
      <c r="EL47" s="55">
        <f t="shared" si="394"/>
        <v>-0.47061098985564798</v>
      </c>
      <c r="EM47" s="81">
        <f>SUM(EN47:EO47)</f>
        <v>1062.2426929400451</v>
      </c>
      <c r="EN47" s="81">
        <f>SUM('[20]ПОЛНАЯ СЕБЕСТОИМОСТЬ ВОДА 2022'!BN195)/3</f>
        <v>1062.1150946924417</v>
      </c>
      <c r="EO47" s="81">
        <f>SUM('[20]ПОЛНАЯ СЕБЕСТОИМОСТЬ ВОДА 2022'!BO195)/3</f>
        <v>0.12759824760347949</v>
      </c>
      <c r="EP47" s="83">
        <f>SUM(EQ47:ER47)</f>
        <v>980.15800000000013</v>
      </c>
      <c r="EQ47" s="83">
        <f>SUM('[20]ПОЛНАЯ СЕБЕСТОИМОСТЬ ВОДА 2022'!BQ195)</f>
        <v>980.15800000000013</v>
      </c>
      <c r="ER47" s="83">
        <f>SUM('[20]ПОЛНАЯ СЕБЕСТОИМОСТЬ ВОДА 2022'!BR195)</f>
        <v>0</v>
      </c>
      <c r="ES47" s="84">
        <f>SUM(ET47:EU47)</f>
        <v>1019.0699999999999</v>
      </c>
      <c r="ET47" s="84">
        <v>1019.05</v>
      </c>
      <c r="EU47" s="84">
        <v>0.02</v>
      </c>
      <c r="EV47" s="81">
        <f>SUM(EW47:EX47)</f>
        <v>1062.2426929400451</v>
      </c>
      <c r="EW47" s="81">
        <f>SUM(EN47)</f>
        <v>1062.1150946924417</v>
      </c>
      <c r="EX47" s="81">
        <f>SUM(EO47)</f>
        <v>0.12759824760347949</v>
      </c>
      <c r="EY47" s="83">
        <f>SUM(EZ47:FA47)</f>
        <v>1053.0535</v>
      </c>
      <c r="EZ47" s="83">
        <f>SUM('[20]ПОЛНАЯ СЕБЕСТОИМОСТЬ ВОДА 2022'!BT195)</f>
        <v>1053.0535</v>
      </c>
      <c r="FA47" s="83">
        <f>SUM('[20]ПОЛНАЯ СЕБЕСТОИМОСТЬ ВОДА 2022'!BU195)</f>
        <v>0</v>
      </c>
      <c r="FB47" s="84">
        <f>SUM(FC47:FD47)</f>
        <v>1356.03</v>
      </c>
      <c r="FC47" s="84">
        <v>1355.97</v>
      </c>
      <c r="FD47" s="84">
        <v>0.06</v>
      </c>
      <c r="FE47" s="81">
        <f>SUM(FF47:FG47)</f>
        <v>1062.2426929400451</v>
      </c>
      <c r="FF47" s="81">
        <f>SUM(EW47)</f>
        <v>1062.1150946924417</v>
      </c>
      <c r="FG47" s="81">
        <f>SUM(EX47)</f>
        <v>0.12759824760347949</v>
      </c>
      <c r="FH47" s="83">
        <f>SUM(FI47:FJ47)</f>
        <v>1025.6570000000002</v>
      </c>
      <c r="FI47" s="83">
        <f>SUM('[20]ПОЛНАЯ СЕБЕСТОИМОСТЬ ВОДА 2022'!BW195)</f>
        <v>1025.6570000000002</v>
      </c>
      <c r="FJ47" s="83">
        <f>SUM('[20]ПОЛНАЯ СЕБЕСТОИМОСТЬ ВОДА 2022'!BX195)</f>
        <v>0</v>
      </c>
      <c r="FK47" s="84">
        <f>SUM(FL47:FM47)</f>
        <v>1006.34</v>
      </c>
      <c r="FL47" s="84">
        <v>1006.27</v>
      </c>
      <c r="FM47" s="84">
        <v>7.0000000000000007E-2</v>
      </c>
      <c r="FN47" s="26">
        <f t="shared" ref="FN47:FV53" si="395">SUM(EM47+EV47+FE47)</f>
        <v>3186.7280788201351</v>
      </c>
      <c r="FO47" s="26">
        <f t="shared" si="395"/>
        <v>3186.3452840773252</v>
      </c>
      <c r="FP47" s="26">
        <f t="shared" si="395"/>
        <v>0.38279474281043846</v>
      </c>
      <c r="FQ47" s="54">
        <f t="shared" si="395"/>
        <v>3058.8685000000005</v>
      </c>
      <c r="FR47" s="54">
        <f t="shared" si="395"/>
        <v>3058.8685000000005</v>
      </c>
      <c r="FS47" s="54">
        <f t="shared" si="395"/>
        <v>0</v>
      </c>
      <c r="FT47" s="54">
        <f t="shared" si="395"/>
        <v>3381.44</v>
      </c>
      <c r="FU47" s="54">
        <f t="shared" si="395"/>
        <v>3381.29</v>
      </c>
      <c r="FV47" s="54">
        <f t="shared" si="395"/>
        <v>0.15000000000000002</v>
      </c>
      <c r="FW47" s="55">
        <f t="shared" ref="FW47:FY78" si="396">SUM(FQ47-FN47)</f>
        <v>-127.85957882013463</v>
      </c>
      <c r="FX47" s="55">
        <f t="shared" si="396"/>
        <v>-127.47678407732474</v>
      </c>
      <c r="FY47" s="55">
        <f t="shared" si="396"/>
        <v>-0.38279474281043846</v>
      </c>
      <c r="FZ47" s="26">
        <f t="shared" ref="FZ47:GH53" si="397">SUM(EA47+FN47)</f>
        <v>12509.664467937979</v>
      </c>
      <c r="GA47" s="26">
        <f t="shared" si="397"/>
        <v>12508.175942205315</v>
      </c>
      <c r="GB47" s="26">
        <f t="shared" si="397"/>
        <v>1.4885257326660866</v>
      </c>
      <c r="GC47" s="54">
        <f t="shared" si="397"/>
        <v>11991.260619999999</v>
      </c>
      <c r="GD47" s="54">
        <f t="shared" si="397"/>
        <v>11990.6255</v>
      </c>
      <c r="GE47" s="54">
        <f t="shared" si="397"/>
        <v>0.63512000000000002</v>
      </c>
      <c r="GF47" s="54">
        <f t="shared" si="397"/>
        <v>12048.534</v>
      </c>
      <c r="GG47" s="54">
        <f t="shared" si="397"/>
        <v>12047.912</v>
      </c>
      <c r="GH47" s="54">
        <f t="shared" si="397"/>
        <v>0.622</v>
      </c>
      <c r="GI47" s="55">
        <f t="shared" ref="GI47:GK84" si="398">SUM(GC47-FZ47)</f>
        <v>-518.40384793797966</v>
      </c>
      <c r="GJ47" s="55">
        <f t="shared" si="398"/>
        <v>-517.55044220531454</v>
      </c>
      <c r="GK47" s="55">
        <f t="shared" si="398"/>
        <v>-0.85340573266608655</v>
      </c>
      <c r="GL47" s="78"/>
      <c r="GM47" s="64">
        <f t="shared" ref="GM47:GM79" si="399">SUM(B47+K47+T47+AO47+AX47+BG47+CN47+CW47+DF47+EM47+EV47+FE47)</f>
        <v>12509.664467937979</v>
      </c>
    </row>
    <row r="48" spans="1:195" ht="18.75" x14ac:dyDescent="0.3">
      <c r="A48" s="80" t="s">
        <v>62</v>
      </c>
      <c r="B48" s="81">
        <f t="shared" ref="B48:B53" si="400">SUM(C48:D48)</f>
        <v>963.09833333333336</v>
      </c>
      <c r="C48" s="81">
        <f>SUM('[20]ПОЛНАЯ СЕБЕСТОИМОСТЬ ВОДА 2022'!C196)/3</f>
        <v>963.09833333333336</v>
      </c>
      <c r="D48" s="81">
        <f>SUM('[20]ПОЛНАЯ СЕБЕСТОИМОСТЬ ВОДА 2022'!D196)/3</f>
        <v>0</v>
      </c>
      <c r="E48" s="81">
        <f t="shared" ref="E48:E53" si="401">SUM(F48:G48)</f>
        <v>705.46199999999999</v>
      </c>
      <c r="F48" s="81">
        <f>SUM('[20]ПОЛНАЯ СЕБЕСТОИМОСТЬ ВОДА 2022'!F196)</f>
        <v>705.46199999999999</v>
      </c>
      <c r="G48" s="81">
        <f>SUM('[20]ПОЛНАЯ СЕБЕСТОИМОСТЬ ВОДА 2022'!G196)</f>
        <v>0</v>
      </c>
      <c r="H48" s="82">
        <f t="shared" ref="H48:H53" si="402">SUM(I48:J48)</f>
        <v>1302.04</v>
      </c>
      <c r="I48" s="82">
        <v>1302.04</v>
      </c>
      <c r="J48" s="82">
        <v>0</v>
      </c>
      <c r="K48" s="81">
        <f t="shared" ref="K48:K53" si="403">SUM(L48:M48)</f>
        <v>963.09833333333336</v>
      </c>
      <c r="L48" s="81">
        <f t="shared" ref="L48:L53" si="404">SUM(C48)</f>
        <v>963.09833333333336</v>
      </c>
      <c r="M48" s="81">
        <f t="shared" ref="M48:M53" si="405">SUM(D48)</f>
        <v>0</v>
      </c>
      <c r="N48" s="83">
        <f t="shared" ref="N48:N53" si="406">SUM(O48:P48)</f>
        <v>705.30799999999999</v>
      </c>
      <c r="O48" s="83">
        <f>SUM('[20]ПОЛНАЯ СЕБЕСТОИМОСТЬ ВОДА 2022'!I196)</f>
        <v>705.30799999999999</v>
      </c>
      <c r="P48" s="83">
        <f>SUM('[20]ПОЛНАЯ СЕБЕСТОИМОСТЬ ВОДА 2022'!J196)</f>
        <v>0</v>
      </c>
      <c r="Q48" s="84">
        <f t="shared" ref="Q48:Q53" si="407">SUM(R48:S48)</f>
        <v>1301.95</v>
      </c>
      <c r="R48" s="84">
        <v>1301.95</v>
      </c>
      <c r="S48" s="84">
        <v>0</v>
      </c>
      <c r="T48" s="81">
        <f t="shared" ref="T48:T53" si="408">SUM(U48:V48)</f>
        <v>963.09833333333336</v>
      </c>
      <c r="U48" s="81">
        <f t="shared" ref="U48:U53" si="409">SUM(L48)</f>
        <v>963.09833333333336</v>
      </c>
      <c r="V48" s="81">
        <f t="shared" ref="V48:V53" si="410">SUM(M48)</f>
        <v>0</v>
      </c>
      <c r="W48" s="83">
        <f t="shared" ref="W48:W53" si="411">SUM(X48:Y48)</f>
        <v>2165.39</v>
      </c>
      <c r="X48" s="83">
        <f>SUM('[20]ПОЛНАЯ СЕБЕСТОИМОСТЬ ВОДА 2022'!L196)</f>
        <v>2165.39</v>
      </c>
      <c r="Y48" s="83">
        <f>SUM('[20]ПОЛНАЯ СЕБЕСТОИМОСТЬ ВОДА 2022'!M196)</f>
        <v>0</v>
      </c>
      <c r="Z48" s="84">
        <f t="shared" ref="Z48:Z53" si="412">SUM(AA48:AB48)</f>
        <v>1308.895</v>
      </c>
      <c r="AA48" s="84">
        <v>1308.895</v>
      </c>
      <c r="AB48" s="84">
        <v>0</v>
      </c>
      <c r="AC48" s="26">
        <f t="shared" si="385"/>
        <v>2889.2950000000001</v>
      </c>
      <c r="AD48" s="26">
        <f t="shared" si="385"/>
        <v>2889.2950000000001</v>
      </c>
      <c r="AE48" s="26">
        <f t="shared" si="385"/>
        <v>0</v>
      </c>
      <c r="AF48" s="54">
        <f t="shared" si="385"/>
        <v>3576.16</v>
      </c>
      <c r="AG48" s="54">
        <f t="shared" si="385"/>
        <v>3576.16</v>
      </c>
      <c r="AH48" s="54">
        <f t="shared" si="385"/>
        <v>0</v>
      </c>
      <c r="AI48" s="54">
        <f t="shared" si="385"/>
        <v>3912.8849999999998</v>
      </c>
      <c r="AJ48" s="54">
        <f t="shared" si="385"/>
        <v>3912.8849999999998</v>
      </c>
      <c r="AK48" s="54">
        <f t="shared" si="385"/>
        <v>0</v>
      </c>
      <c r="AL48" s="55">
        <f t="shared" si="386"/>
        <v>686.86499999999978</v>
      </c>
      <c r="AM48" s="55">
        <f t="shared" si="386"/>
        <v>686.86499999999978</v>
      </c>
      <c r="AN48" s="55">
        <f t="shared" si="386"/>
        <v>0</v>
      </c>
      <c r="AO48" s="81">
        <f t="shared" ref="AO48:AO53" si="413">SUM(AP48:AQ48)</f>
        <v>963.09833333333336</v>
      </c>
      <c r="AP48" s="81">
        <f>SUM('[20]ПОЛНАЯ СЕБЕСТОИМОСТЬ ВОДА 2022'!R196)/3</f>
        <v>963.09833333333336</v>
      </c>
      <c r="AQ48" s="81">
        <f>SUM('[20]ПОЛНАЯ СЕБЕСТОИМОСТЬ ВОДА 2022'!S196)/3</f>
        <v>0</v>
      </c>
      <c r="AR48" s="81">
        <f t="shared" ref="AR48:AR53" si="414">SUM(AS48:AT48)</f>
        <v>1189.4680000000001</v>
      </c>
      <c r="AS48" s="81">
        <f>SUM('[20]ПОЛНАЯ СЕБЕСТОИМОСТЬ ВОДА 2022'!U196)</f>
        <v>1189.4680000000001</v>
      </c>
      <c r="AT48" s="81">
        <f>SUM('[20]ПОЛНАЯ СЕБЕСТОИМОСТЬ ВОДА 2022'!V196)</f>
        <v>0</v>
      </c>
      <c r="AU48" s="84">
        <f t="shared" ref="AU48:AU53" si="415">SUM(AV48:AW48)</f>
        <v>1308.83</v>
      </c>
      <c r="AV48" s="84">
        <v>1308.83</v>
      </c>
      <c r="AW48" s="84">
        <v>0</v>
      </c>
      <c r="AX48" s="81">
        <f t="shared" ref="AX48:AX53" si="416">SUM(AY48:AZ48)</f>
        <v>963.09833333333336</v>
      </c>
      <c r="AY48" s="81">
        <f t="shared" ref="AY48:AY53" si="417">SUM(AP48)</f>
        <v>963.09833333333336</v>
      </c>
      <c r="AZ48" s="81">
        <f t="shared" ref="AZ48:AZ53" si="418">SUM(AQ48)</f>
        <v>0</v>
      </c>
      <c r="BA48" s="81">
        <f t="shared" ref="BA48:BA53" si="419">SUM(BB48:BC48)</f>
        <v>1195.3389999999999</v>
      </c>
      <c r="BB48" s="81">
        <f>SUM('[20]ПОЛНАЯ СЕБЕСТОИМОСТЬ ВОДА 2022'!X196)</f>
        <v>1195.3389999999999</v>
      </c>
      <c r="BC48" s="81">
        <f>SUM('[20]ПОЛНАЯ СЕБЕСТОИМОСТЬ ВОДА 2022'!Y196)</f>
        <v>0</v>
      </c>
      <c r="BD48" s="84">
        <f t="shared" ref="BD48:BD53" si="420">SUM(BE48:BF48)</f>
        <v>969.57</v>
      </c>
      <c r="BE48" s="84">
        <v>969.57</v>
      </c>
      <c r="BF48" s="84">
        <v>0</v>
      </c>
      <c r="BG48" s="81">
        <f t="shared" ref="BG48:BG53" si="421">SUM(BH48:BI48)</f>
        <v>963.09833333333336</v>
      </c>
      <c r="BH48" s="81">
        <f t="shared" ref="BH48:BH53" si="422">SUM(AY48)</f>
        <v>963.09833333333336</v>
      </c>
      <c r="BI48" s="81">
        <f t="shared" ref="BI48:BI53" si="423">SUM(AZ48)</f>
        <v>0</v>
      </c>
      <c r="BJ48" s="83">
        <f t="shared" ref="BJ48:BJ53" si="424">SUM(BK48:BL48)</f>
        <v>1185.3030000000001</v>
      </c>
      <c r="BK48" s="83">
        <f>SUM('[20]ПОЛНАЯ СЕБЕСТОИМОСТЬ ВОДА 2022'!AA196)</f>
        <v>1185.3030000000001</v>
      </c>
      <c r="BL48" s="83">
        <f>SUM('[20]ПОЛНАЯ СЕБЕСТОИМОСТЬ ВОДА 2022'!AB196)</f>
        <v>0</v>
      </c>
      <c r="BM48" s="84">
        <f t="shared" ref="BM48:BM53" si="425">SUM(BN48:BO48)</f>
        <v>1239.72</v>
      </c>
      <c r="BN48" s="84">
        <v>1239.72</v>
      </c>
      <c r="BO48" s="84">
        <v>0</v>
      </c>
      <c r="BP48" s="26">
        <f t="shared" si="387"/>
        <v>2889.2950000000001</v>
      </c>
      <c r="BQ48" s="26">
        <f t="shared" si="387"/>
        <v>2889.2950000000001</v>
      </c>
      <c r="BR48" s="26">
        <f t="shared" si="387"/>
        <v>0</v>
      </c>
      <c r="BS48" s="54">
        <f t="shared" si="387"/>
        <v>3570.1099999999997</v>
      </c>
      <c r="BT48" s="54">
        <f t="shared" si="387"/>
        <v>3570.1099999999997</v>
      </c>
      <c r="BU48" s="54">
        <f t="shared" si="387"/>
        <v>0</v>
      </c>
      <c r="BV48" s="54">
        <f t="shared" si="387"/>
        <v>3518.12</v>
      </c>
      <c r="BW48" s="54">
        <f t="shared" si="387"/>
        <v>3518.12</v>
      </c>
      <c r="BX48" s="54">
        <f t="shared" si="387"/>
        <v>0</v>
      </c>
      <c r="BY48" s="55">
        <f t="shared" si="388"/>
        <v>680.8149999999996</v>
      </c>
      <c r="BZ48" s="55">
        <f t="shared" si="388"/>
        <v>680.8149999999996</v>
      </c>
      <c r="CA48" s="55">
        <f t="shared" si="388"/>
        <v>0</v>
      </c>
      <c r="CB48" s="26">
        <f t="shared" si="389"/>
        <v>5778.59</v>
      </c>
      <c r="CC48" s="26">
        <f t="shared" si="389"/>
        <v>5778.59</v>
      </c>
      <c r="CD48" s="26">
        <f t="shared" si="389"/>
        <v>0</v>
      </c>
      <c r="CE48" s="54">
        <f t="shared" si="389"/>
        <v>7146.2699999999995</v>
      </c>
      <c r="CF48" s="54">
        <f t="shared" si="389"/>
        <v>7146.2699999999995</v>
      </c>
      <c r="CG48" s="54">
        <f t="shared" si="389"/>
        <v>0</v>
      </c>
      <c r="CH48" s="54">
        <f t="shared" si="389"/>
        <v>7431.0049999999992</v>
      </c>
      <c r="CI48" s="54">
        <f t="shared" si="389"/>
        <v>7431.0049999999992</v>
      </c>
      <c r="CJ48" s="54">
        <f t="shared" si="389"/>
        <v>0</v>
      </c>
      <c r="CK48" s="55">
        <f t="shared" si="390"/>
        <v>1367.6799999999994</v>
      </c>
      <c r="CL48" s="55">
        <f t="shared" si="390"/>
        <v>1367.6799999999994</v>
      </c>
      <c r="CM48" s="55">
        <f t="shared" si="390"/>
        <v>0</v>
      </c>
      <c r="CN48" s="81">
        <f t="shared" ref="CN48:CN53" si="426">SUM(CO48:CP48)</f>
        <v>963.09833333333336</v>
      </c>
      <c r="CO48" s="81">
        <f>SUM('[20]ПОЛНАЯ СЕБЕСТОИМОСТЬ ВОДА 2022'!AP196)/3</f>
        <v>963.09833333333336</v>
      </c>
      <c r="CP48" s="81">
        <f>SUM('[20]ПОЛНАЯ СЕБЕСТОИМОСТЬ ВОДА 2022'!AQ196)/3</f>
        <v>0</v>
      </c>
      <c r="CQ48" s="83">
        <f t="shared" ref="CQ48:CQ53" si="427">SUM(CR48:CS48)</f>
        <v>1194.0740000000001</v>
      </c>
      <c r="CR48" s="83">
        <f>SUM('[20]ПОЛНАЯ СЕБЕСТОИМОСТЬ ВОДА 2022'!AS196)</f>
        <v>1194.0740000000001</v>
      </c>
      <c r="CS48" s="83">
        <f>SUM('[20]ПОЛНАЯ СЕБЕСТОИМОСТЬ ВОДА 2022'!AT196)</f>
        <v>0</v>
      </c>
      <c r="CT48" s="84">
        <f t="shared" ref="CT48:CT53" si="428">SUM(CU48:CV48)</f>
        <v>1148.8900000000001</v>
      </c>
      <c r="CU48" s="84">
        <v>1148.8900000000001</v>
      </c>
      <c r="CV48" s="84">
        <v>0</v>
      </c>
      <c r="CW48" s="81">
        <f t="shared" ref="CW48:CW53" si="429">SUM(CX48:CY48)</f>
        <v>963.09833333333336</v>
      </c>
      <c r="CX48" s="81">
        <f t="shared" ref="CX48:CX53" si="430">SUM(CO48)</f>
        <v>963.09833333333336</v>
      </c>
      <c r="CY48" s="81">
        <f t="shared" ref="CY48:CY53" si="431">SUM(CP48)</f>
        <v>0</v>
      </c>
      <c r="CZ48" s="83">
        <f t="shared" ref="CZ48:CZ53" si="432">SUM(DA48:DB48)</f>
        <v>1208.5520000000001</v>
      </c>
      <c r="DA48" s="83">
        <f>SUM('[20]ПОЛНАЯ СЕБЕСТОИМОСТЬ ВОДА 2022'!AV196)</f>
        <v>1208.5520000000001</v>
      </c>
      <c r="DB48" s="83">
        <f>SUM('[20]ПОЛНАЯ СЕБЕСТОИМОСТЬ ВОДА 2022'!AW196)</f>
        <v>0</v>
      </c>
      <c r="DC48" s="84">
        <f t="shared" ref="DC48:DC53" si="433">SUM(DD48:DE48)</f>
        <v>1136.18</v>
      </c>
      <c r="DD48" s="84">
        <v>1136.18</v>
      </c>
      <c r="DE48" s="84">
        <v>0</v>
      </c>
      <c r="DF48" s="81">
        <f t="shared" ref="DF48:DF53" si="434">SUM(DG48:DH48)</f>
        <v>963.09833333333336</v>
      </c>
      <c r="DG48" s="81">
        <f t="shared" ref="DG48:DG53" si="435">SUM(CX48)</f>
        <v>963.09833333333336</v>
      </c>
      <c r="DH48" s="81">
        <f t="shared" ref="DH48:DH53" si="436">SUM(CY48)</f>
        <v>0</v>
      </c>
      <c r="DI48" s="83">
        <f t="shared" ref="DI48:DI53" si="437">SUM(DJ48:DK48)</f>
        <v>1208.002</v>
      </c>
      <c r="DJ48" s="83">
        <f>SUM('[20]ПОЛНАЯ СЕБЕСТОИМОСТЬ ВОДА 2022'!AY196)</f>
        <v>1208.002</v>
      </c>
      <c r="DK48" s="83">
        <f>SUM('[20]ПОЛНАЯ СЕБЕСТОИМОСТЬ ВОДА 2022'!AZ196)</f>
        <v>0</v>
      </c>
      <c r="DL48" s="84">
        <f t="shared" ref="DL48:DL53" si="438">SUM(DM48:DN48)</f>
        <v>1184.98</v>
      </c>
      <c r="DM48" s="84">
        <v>1184.98</v>
      </c>
      <c r="DN48" s="84">
        <v>0</v>
      </c>
      <c r="DO48" s="26">
        <f t="shared" si="391"/>
        <v>2889.2950000000001</v>
      </c>
      <c r="DP48" s="26">
        <f t="shared" si="391"/>
        <v>2889.2950000000001</v>
      </c>
      <c r="DQ48" s="26">
        <f t="shared" si="391"/>
        <v>0</v>
      </c>
      <c r="DR48" s="54">
        <f t="shared" si="391"/>
        <v>3610.6280000000002</v>
      </c>
      <c r="DS48" s="54">
        <f t="shared" si="391"/>
        <v>3610.6280000000002</v>
      </c>
      <c r="DT48" s="54">
        <f t="shared" si="391"/>
        <v>0</v>
      </c>
      <c r="DU48" s="54">
        <f t="shared" si="391"/>
        <v>3470.05</v>
      </c>
      <c r="DV48" s="54">
        <f t="shared" si="391"/>
        <v>3470.05</v>
      </c>
      <c r="DW48" s="54">
        <f t="shared" si="391"/>
        <v>0</v>
      </c>
      <c r="DX48" s="55">
        <f t="shared" si="392"/>
        <v>721.33300000000008</v>
      </c>
      <c r="DY48" s="55">
        <f t="shared" si="392"/>
        <v>721.33300000000008</v>
      </c>
      <c r="DZ48" s="55">
        <f t="shared" si="392"/>
        <v>0</v>
      </c>
      <c r="EA48" s="26">
        <f t="shared" si="393"/>
        <v>8667.8850000000002</v>
      </c>
      <c r="EB48" s="26">
        <f t="shared" si="393"/>
        <v>8667.8850000000002</v>
      </c>
      <c r="EC48" s="26">
        <f t="shared" si="393"/>
        <v>0</v>
      </c>
      <c r="ED48" s="54">
        <f t="shared" si="393"/>
        <v>10756.897999999999</v>
      </c>
      <c r="EE48" s="54">
        <f t="shared" si="393"/>
        <v>10756.897999999999</v>
      </c>
      <c r="EF48" s="54">
        <f t="shared" si="393"/>
        <v>0</v>
      </c>
      <c r="EG48" s="54">
        <f t="shared" si="393"/>
        <v>10901.055</v>
      </c>
      <c r="EH48" s="54">
        <f t="shared" si="393"/>
        <v>10901.055</v>
      </c>
      <c r="EI48" s="54">
        <f t="shared" si="393"/>
        <v>0</v>
      </c>
      <c r="EJ48" s="55">
        <f t="shared" si="394"/>
        <v>2089.012999999999</v>
      </c>
      <c r="EK48" s="55">
        <f t="shared" si="394"/>
        <v>2089.012999999999</v>
      </c>
      <c r="EL48" s="55">
        <f t="shared" si="394"/>
        <v>0</v>
      </c>
      <c r="EM48" s="81">
        <f t="shared" ref="EM48:EM53" si="439">SUM(EN48:EO48)</f>
        <v>963.09833333333336</v>
      </c>
      <c r="EN48" s="81">
        <f>SUM('[20]ПОЛНАЯ СЕБЕСТОИМОСТЬ ВОДА 2022'!BN196)/3</f>
        <v>963.09833333333336</v>
      </c>
      <c r="EO48" s="81">
        <f>SUM('[20]ПОЛНАЯ СЕБЕСТОИМОСТЬ ВОДА 2022'!BO196)/3</f>
        <v>0</v>
      </c>
      <c r="EP48" s="83">
        <f t="shared" ref="EP48:EP53" si="440">SUM(EQ48:ER48)</f>
        <v>874.06795999999997</v>
      </c>
      <c r="EQ48" s="83">
        <f>SUM('[20]ПОЛНАЯ СЕБЕСТОИМОСТЬ ВОДА 2022'!BQ196)</f>
        <v>874.06795999999997</v>
      </c>
      <c r="ER48" s="83">
        <f>SUM('[20]ПОЛНАЯ СЕБЕСТОИМОСТЬ ВОДА 2022'!BR196)</f>
        <v>0</v>
      </c>
      <c r="ES48" s="84">
        <f t="shared" ref="ES48:ES53" si="441">SUM(ET48:EU48)</f>
        <v>1185.23</v>
      </c>
      <c r="ET48" s="84">
        <v>1185.23</v>
      </c>
      <c r="EU48" s="84">
        <v>0</v>
      </c>
      <c r="EV48" s="81">
        <f t="shared" ref="EV48:EV53" si="442">SUM(EW48:EX48)</f>
        <v>963.09833333333336</v>
      </c>
      <c r="EW48" s="81">
        <f t="shared" ref="EW48:EW53" si="443">SUM(EN48)</f>
        <v>963.09833333333336</v>
      </c>
      <c r="EX48" s="81">
        <f t="shared" ref="EX48:EX53" si="444">SUM(EO48)</f>
        <v>0</v>
      </c>
      <c r="EY48" s="83">
        <f t="shared" ref="EY48:EY53" si="445">SUM(EZ48:FA48)</f>
        <v>874.46681999999998</v>
      </c>
      <c r="EZ48" s="83">
        <f>SUM('[20]ПОЛНАЯ СЕБЕСТОИМОСТЬ ВОДА 2022'!BT196)</f>
        <v>874.46681999999998</v>
      </c>
      <c r="FA48" s="83">
        <f>SUM('[20]ПОЛНАЯ СЕБЕСТОИМОСТЬ ВОДА 2022'!BU196)</f>
        <v>0</v>
      </c>
      <c r="FB48" s="84">
        <f t="shared" ref="FB48:FB53" si="446">SUM(FC48:FD48)</f>
        <v>1185.72</v>
      </c>
      <c r="FC48" s="84">
        <v>1185.72</v>
      </c>
      <c r="FD48" s="84">
        <v>0</v>
      </c>
      <c r="FE48" s="81">
        <f t="shared" ref="FE48:FE53" si="447">SUM(FF48:FG48)</f>
        <v>963.09833333333336</v>
      </c>
      <c r="FF48" s="81">
        <f t="shared" ref="FF48:FF53" si="448">SUM(EW48)</f>
        <v>963.09833333333336</v>
      </c>
      <c r="FG48" s="81">
        <f t="shared" ref="FG48:FG53" si="449">SUM(EX48)</f>
        <v>0</v>
      </c>
      <c r="FH48" s="83">
        <f t="shared" ref="FH48:FH75" si="450">SUM(FI48:FJ48)</f>
        <v>994.64936999999986</v>
      </c>
      <c r="FI48" s="83">
        <f>SUM('[20]ПОЛНАЯ СЕБЕСТОИМОСТЬ ВОДА 2022'!BW196)</f>
        <v>994.64936999999986</v>
      </c>
      <c r="FJ48" s="83">
        <f>SUM('[20]ПОЛНАЯ СЕБЕСТОИМОСТЬ ВОДА 2022'!BX196)</f>
        <v>0</v>
      </c>
      <c r="FK48" s="84">
        <f t="shared" ref="FK48:FK53" si="451">SUM(FL48:FM48)</f>
        <v>1194.1400000000001</v>
      </c>
      <c r="FL48" s="84">
        <v>1194.1400000000001</v>
      </c>
      <c r="FM48" s="84">
        <v>0</v>
      </c>
      <c r="FN48" s="26">
        <f t="shared" si="395"/>
        <v>2889.2950000000001</v>
      </c>
      <c r="FO48" s="26">
        <f t="shared" si="395"/>
        <v>2889.2950000000001</v>
      </c>
      <c r="FP48" s="26">
        <f t="shared" si="395"/>
        <v>0</v>
      </c>
      <c r="FQ48" s="54">
        <f t="shared" si="395"/>
        <v>2743.18415</v>
      </c>
      <c r="FR48" s="54">
        <f t="shared" si="395"/>
        <v>2743.18415</v>
      </c>
      <c r="FS48" s="54">
        <f t="shared" si="395"/>
        <v>0</v>
      </c>
      <c r="FT48" s="54">
        <f t="shared" si="395"/>
        <v>3565.09</v>
      </c>
      <c r="FU48" s="54">
        <f t="shared" si="395"/>
        <v>3565.09</v>
      </c>
      <c r="FV48" s="54">
        <f t="shared" si="395"/>
        <v>0</v>
      </c>
      <c r="FW48" s="55">
        <f t="shared" si="396"/>
        <v>-146.11085000000003</v>
      </c>
      <c r="FX48" s="55">
        <f t="shared" si="396"/>
        <v>-146.11085000000003</v>
      </c>
      <c r="FY48" s="55">
        <f t="shared" si="396"/>
        <v>0</v>
      </c>
      <c r="FZ48" s="26">
        <f t="shared" si="397"/>
        <v>11557.18</v>
      </c>
      <c r="GA48" s="26">
        <f t="shared" si="397"/>
        <v>11557.18</v>
      </c>
      <c r="GB48" s="26">
        <f t="shared" si="397"/>
        <v>0</v>
      </c>
      <c r="GC48" s="54">
        <f t="shared" si="397"/>
        <v>13500.082149999998</v>
      </c>
      <c r="GD48" s="54">
        <f t="shared" si="397"/>
        <v>13500.082149999998</v>
      </c>
      <c r="GE48" s="54">
        <f t="shared" si="397"/>
        <v>0</v>
      </c>
      <c r="GF48" s="54">
        <f t="shared" si="397"/>
        <v>14466.145</v>
      </c>
      <c r="GG48" s="54">
        <f t="shared" si="397"/>
        <v>14466.145</v>
      </c>
      <c r="GH48" s="54">
        <f t="shared" si="397"/>
        <v>0</v>
      </c>
      <c r="GI48" s="55">
        <f t="shared" si="398"/>
        <v>1942.9021499999981</v>
      </c>
      <c r="GJ48" s="55">
        <f t="shared" si="398"/>
        <v>1942.9021499999981</v>
      </c>
      <c r="GK48" s="55">
        <f t="shared" si="398"/>
        <v>0</v>
      </c>
      <c r="GL48" s="78"/>
      <c r="GM48" s="64">
        <f t="shared" si="399"/>
        <v>11557.18</v>
      </c>
    </row>
    <row r="49" spans="1:195" ht="18.75" x14ac:dyDescent="0.3">
      <c r="A49" s="48" t="s">
        <v>63</v>
      </c>
      <c r="B49" s="81">
        <f t="shared" si="400"/>
        <v>0</v>
      </c>
      <c r="C49" s="81">
        <f>SUM('[20]ПОЛНАЯ СЕБЕСТОИМОСТЬ ВОДА 2022'!C197)/3</f>
        <v>0</v>
      </c>
      <c r="D49" s="81">
        <f>SUM('[20]ПОЛНАЯ СЕБЕСТОИМОСТЬ ВОДА 2022'!D197)/3</f>
        <v>0</v>
      </c>
      <c r="E49" s="81">
        <f t="shared" si="401"/>
        <v>0</v>
      </c>
      <c r="F49" s="81">
        <f>SUM('[20]ПОЛНАЯ СЕБЕСТОИМОСТЬ ВОДА 2022'!F197)</f>
        <v>0</v>
      </c>
      <c r="G49" s="81">
        <f>SUM('[20]ПОЛНАЯ СЕБЕСТОИМОСТЬ ВОДА 2022'!G197)</f>
        <v>0</v>
      </c>
      <c r="H49" s="82">
        <f t="shared" si="402"/>
        <v>0</v>
      </c>
      <c r="I49" s="82">
        <v>0</v>
      </c>
      <c r="J49" s="82">
        <v>0</v>
      </c>
      <c r="K49" s="81">
        <f t="shared" si="403"/>
        <v>0</v>
      </c>
      <c r="L49" s="81">
        <f t="shared" si="404"/>
        <v>0</v>
      </c>
      <c r="M49" s="81">
        <f t="shared" si="405"/>
        <v>0</v>
      </c>
      <c r="N49" s="83">
        <f t="shared" si="406"/>
        <v>0</v>
      </c>
      <c r="O49" s="83">
        <f>SUM('[20]ПОЛНАЯ СЕБЕСТОИМОСТЬ ВОДА 2022'!I197)</f>
        <v>0</v>
      </c>
      <c r="P49" s="83">
        <f>SUM('[20]ПОЛНАЯ СЕБЕСТОИМОСТЬ ВОДА 2022'!J197)</f>
        <v>0</v>
      </c>
      <c r="Q49" s="84">
        <f t="shared" si="407"/>
        <v>0</v>
      </c>
      <c r="R49" s="84">
        <v>0</v>
      </c>
      <c r="S49" s="84">
        <v>0</v>
      </c>
      <c r="T49" s="81">
        <f t="shared" si="408"/>
        <v>0</v>
      </c>
      <c r="U49" s="81">
        <f t="shared" si="409"/>
        <v>0</v>
      </c>
      <c r="V49" s="81">
        <f t="shared" si="410"/>
        <v>0</v>
      </c>
      <c r="W49" s="83">
        <f t="shared" si="411"/>
        <v>0</v>
      </c>
      <c r="X49" s="83">
        <f>SUM('[20]ПОЛНАЯ СЕБЕСТОИМОСТЬ ВОДА 2022'!L197)</f>
        <v>0</v>
      </c>
      <c r="Y49" s="83">
        <f>SUM('[20]ПОЛНАЯ СЕБЕСТОИМОСТЬ ВОДА 2022'!M197)</f>
        <v>0</v>
      </c>
      <c r="Z49" s="84">
        <f t="shared" si="412"/>
        <v>0</v>
      </c>
      <c r="AA49" s="84">
        <v>0</v>
      </c>
      <c r="AB49" s="84">
        <v>0</v>
      </c>
      <c r="AC49" s="26">
        <f t="shared" si="385"/>
        <v>0</v>
      </c>
      <c r="AD49" s="26">
        <f t="shared" si="385"/>
        <v>0</v>
      </c>
      <c r="AE49" s="26">
        <f t="shared" si="385"/>
        <v>0</v>
      </c>
      <c r="AF49" s="54">
        <f t="shared" si="385"/>
        <v>0</v>
      </c>
      <c r="AG49" s="54">
        <f t="shared" si="385"/>
        <v>0</v>
      </c>
      <c r="AH49" s="54">
        <f t="shared" si="385"/>
        <v>0</v>
      </c>
      <c r="AI49" s="54">
        <f t="shared" si="385"/>
        <v>0</v>
      </c>
      <c r="AJ49" s="54">
        <f t="shared" si="385"/>
        <v>0</v>
      </c>
      <c r="AK49" s="54">
        <f t="shared" si="385"/>
        <v>0</v>
      </c>
      <c r="AL49" s="55">
        <f t="shared" si="386"/>
        <v>0</v>
      </c>
      <c r="AM49" s="55">
        <f t="shared" si="386"/>
        <v>0</v>
      </c>
      <c r="AN49" s="55">
        <f t="shared" si="386"/>
        <v>0</v>
      </c>
      <c r="AO49" s="81">
        <f t="shared" si="413"/>
        <v>0</v>
      </c>
      <c r="AP49" s="81">
        <f>SUM('[20]ПОЛНАЯ СЕБЕСТОИМОСТЬ ВОДА 2022'!R197)/3</f>
        <v>0</v>
      </c>
      <c r="AQ49" s="81">
        <f>SUM('[20]ПОЛНАЯ СЕБЕСТОИМОСТЬ ВОДА 2022'!S197)/3</f>
        <v>0</v>
      </c>
      <c r="AR49" s="81">
        <f t="shared" si="414"/>
        <v>0</v>
      </c>
      <c r="AS49" s="81">
        <f>SUM('[20]ПОЛНАЯ СЕБЕСТОИМОСТЬ ВОДА 2022'!U197)</f>
        <v>0</v>
      </c>
      <c r="AT49" s="81">
        <f>SUM('[20]ПОЛНАЯ СЕБЕСТОИМОСТЬ ВОДА 2022'!V197)</f>
        <v>0</v>
      </c>
      <c r="AU49" s="84">
        <f t="shared" si="415"/>
        <v>0</v>
      </c>
      <c r="AV49" s="84">
        <v>0</v>
      </c>
      <c r="AW49" s="84">
        <v>0</v>
      </c>
      <c r="AX49" s="81">
        <f t="shared" si="416"/>
        <v>0</v>
      </c>
      <c r="AY49" s="81">
        <f t="shared" si="417"/>
        <v>0</v>
      </c>
      <c r="AZ49" s="81">
        <f t="shared" si="418"/>
        <v>0</v>
      </c>
      <c r="BA49" s="81">
        <f t="shared" si="419"/>
        <v>389.58699999999999</v>
      </c>
      <c r="BB49" s="81">
        <f>SUM('[20]ПОЛНАЯ СЕБЕСТОИМОСТЬ ВОДА 2022'!X197)</f>
        <v>389.58699999999999</v>
      </c>
      <c r="BC49" s="81">
        <f>SUM('[20]ПОЛНАЯ СЕБЕСТОИМОСТЬ ВОДА 2022'!Y197)</f>
        <v>0</v>
      </c>
      <c r="BD49" s="84">
        <f t="shared" si="420"/>
        <v>0</v>
      </c>
      <c r="BE49" s="84">
        <v>0</v>
      </c>
      <c r="BF49" s="84">
        <v>0</v>
      </c>
      <c r="BG49" s="81">
        <f t="shared" si="421"/>
        <v>0</v>
      </c>
      <c r="BH49" s="81">
        <f t="shared" si="422"/>
        <v>0</v>
      </c>
      <c r="BI49" s="81">
        <f t="shared" si="423"/>
        <v>0</v>
      </c>
      <c r="BJ49" s="83">
        <f t="shared" si="424"/>
        <v>119.239</v>
      </c>
      <c r="BK49" s="83">
        <f>SUM('[20]ПОЛНАЯ СЕБЕСТОИМОСТЬ ВОДА 2022'!AA197)</f>
        <v>119.239</v>
      </c>
      <c r="BL49" s="83">
        <f>SUM('[20]ПОЛНАЯ СЕБЕСТОИМОСТЬ ВОДА 2022'!AB197)</f>
        <v>0</v>
      </c>
      <c r="BM49" s="84">
        <f t="shared" si="425"/>
        <v>0</v>
      </c>
      <c r="BN49" s="84">
        <v>0</v>
      </c>
      <c r="BO49" s="84">
        <v>0</v>
      </c>
      <c r="BP49" s="26">
        <f t="shared" si="387"/>
        <v>0</v>
      </c>
      <c r="BQ49" s="26">
        <f t="shared" si="387"/>
        <v>0</v>
      </c>
      <c r="BR49" s="26">
        <f t="shared" si="387"/>
        <v>0</v>
      </c>
      <c r="BS49" s="54">
        <f t="shared" si="387"/>
        <v>508.82600000000002</v>
      </c>
      <c r="BT49" s="54">
        <f t="shared" si="387"/>
        <v>508.82600000000002</v>
      </c>
      <c r="BU49" s="54">
        <f t="shared" si="387"/>
        <v>0</v>
      </c>
      <c r="BV49" s="54">
        <f t="shared" si="387"/>
        <v>0</v>
      </c>
      <c r="BW49" s="54">
        <f t="shared" si="387"/>
        <v>0</v>
      </c>
      <c r="BX49" s="54">
        <f t="shared" si="387"/>
        <v>0</v>
      </c>
      <c r="BY49" s="55">
        <f t="shared" si="388"/>
        <v>508.82600000000002</v>
      </c>
      <c r="BZ49" s="55">
        <f t="shared" si="388"/>
        <v>508.82600000000002</v>
      </c>
      <c r="CA49" s="55">
        <f t="shared" si="388"/>
        <v>0</v>
      </c>
      <c r="CB49" s="26">
        <f t="shared" si="389"/>
        <v>0</v>
      </c>
      <c r="CC49" s="26">
        <f t="shared" si="389"/>
        <v>0</v>
      </c>
      <c r="CD49" s="26">
        <f t="shared" si="389"/>
        <v>0</v>
      </c>
      <c r="CE49" s="54">
        <f t="shared" si="389"/>
        <v>508.82600000000002</v>
      </c>
      <c r="CF49" s="54">
        <f t="shared" si="389"/>
        <v>508.82600000000002</v>
      </c>
      <c r="CG49" s="54">
        <f t="shared" si="389"/>
        <v>0</v>
      </c>
      <c r="CH49" s="54">
        <f t="shared" si="389"/>
        <v>0</v>
      </c>
      <c r="CI49" s="54">
        <f t="shared" si="389"/>
        <v>0</v>
      </c>
      <c r="CJ49" s="54">
        <f t="shared" si="389"/>
        <v>0</v>
      </c>
      <c r="CK49" s="55">
        <f t="shared" si="390"/>
        <v>508.82600000000002</v>
      </c>
      <c r="CL49" s="55">
        <f t="shared" si="390"/>
        <v>508.82600000000002</v>
      </c>
      <c r="CM49" s="55">
        <f t="shared" si="390"/>
        <v>0</v>
      </c>
      <c r="CN49" s="81">
        <f t="shared" si="426"/>
        <v>0</v>
      </c>
      <c r="CO49" s="81">
        <f>SUM('[20]ПОЛНАЯ СЕБЕСТОИМОСТЬ ВОДА 2022'!AP197)/3</f>
        <v>0</v>
      </c>
      <c r="CP49" s="81">
        <f>SUM('[20]ПОЛНАЯ СЕБЕСТОИМОСТЬ ВОДА 2022'!AQ197)/3</f>
        <v>0</v>
      </c>
      <c r="CQ49" s="83">
        <f t="shared" si="427"/>
        <v>201.93600000000001</v>
      </c>
      <c r="CR49" s="83">
        <f>SUM('[20]ПОЛНАЯ СЕБЕСТОИМОСТЬ ВОДА 2022'!AS197)</f>
        <v>201.93600000000001</v>
      </c>
      <c r="CS49" s="83">
        <f>SUM('[20]ПОЛНАЯ СЕБЕСТОИМОСТЬ ВОДА 2022'!AT197)</f>
        <v>0</v>
      </c>
      <c r="CT49" s="84">
        <f t="shared" si="428"/>
        <v>0</v>
      </c>
      <c r="CU49" s="84">
        <v>0</v>
      </c>
      <c r="CV49" s="84">
        <v>0</v>
      </c>
      <c r="CW49" s="81">
        <f t="shared" si="429"/>
        <v>0</v>
      </c>
      <c r="CX49" s="81">
        <f t="shared" si="430"/>
        <v>0</v>
      </c>
      <c r="CY49" s="81">
        <f t="shared" si="431"/>
        <v>0</v>
      </c>
      <c r="CZ49" s="83">
        <f t="shared" si="432"/>
        <v>0</v>
      </c>
      <c r="DA49" s="83">
        <f>SUM('[20]ПОЛНАЯ СЕБЕСТОИМОСТЬ ВОДА 2022'!AV197)</f>
        <v>0</v>
      </c>
      <c r="DB49" s="83">
        <f>SUM('[20]ПОЛНАЯ СЕБЕСТОИМОСТЬ ВОДА 2022'!AW197)</f>
        <v>0</v>
      </c>
      <c r="DC49" s="84">
        <f t="shared" si="433"/>
        <v>0</v>
      </c>
      <c r="DD49" s="84">
        <v>0</v>
      </c>
      <c r="DE49" s="84">
        <v>0</v>
      </c>
      <c r="DF49" s="81">
        <f t="shared" si="434"/>
        <v>0</v>
      </c>
      <c r="DG49" s="81">
        <f t="shared" si="435"/>
        <v>0</v>
      </c>
      <c r="DH49" s="81">
        <f t="shared" si="436"/>
        <v>0</v>
      </c>
      <c r="DI49" s="83">
        <f t="shared" si="437"/>
        <v>35.817</v>
      </c>
      <c r="DJ49" s="83">
        <f>SUM('[20]ПОЛНАЯ СЕБЕСТОИМОСТЬ ВОДА 2022'!AY197)</f>
        <v>35.817</v>
      </c>
      <c r="DK49" s="83">
        <f>SUM('[20]ПОЛНАЯ СЕБЕСТОИМОСТЬ ВОДА 2022'!AZ197)</f>
        <v>0</v>
      </c>
      <c r="DL49" s="84">
        <f t="shared" si="438"/>
        <v>0</v>
      </c>
      <c r="DM49" s="84">
        <v>0</v>
      </c>
      <c r="DN49" s="84">
        <v>0</v>
      </c>
      <c r="DO49" s="26">
        <f t="shared" si="391"/>
        <v>0</v>
      </c>
      <c r="DP49" s="26">
        <f t="shared" si="391"/>
        <v>0</v>
      </c>
      <c r="DQ49" s="26">
        <f t="shared" si="391"/>
        <v>0</v>
      </c>
      <c r="DR49" s="54">
        <f t="shared" si="391"/>
        <v>237.75300000000001</v>
      </c>
      <c r="DS49" s="54">
        <f t="shared" si="391"/>
        <v>237.75300000000001</v>
      </c>
      <c r="DT49" s="54">
        <f t="shared" si="391"/>
        <v>0</v>
      </c>
      <c r="DU49" s="54">
        <f t="shared" si="391"/>
        <v>0</v>
      </c>
      <c r="DV49" s="54">
        <f t="shared" si="391"/>
        <v>0</v>
      </c>
      <c r="DW49" s="54">
        <f t="shared" si="391"/>
        <v>0</v>
      </c>
      <c r="DX49" s="55">
        <f t="shared" si="392"/>
        <v>237.75300000000001</v>
      </c>
      <c r="DY49" s="55">
        <f t="shared" si="392"/>
        <v>237.75300000000001</v>
      </c>
      <c r="DZ49" s="55">
        <f t="shared" si="392"/>
        <v>0</v>
      </c>
      <c r="EA49" s="26">
        <f t="shared" si="393"/>
        <v>0</v>
      </c>
      <c r="EB49" s="26">
        <f t="shared" si="393"/>
        <v>0</v>
      </c>
      <c r="EC49" s="26">
        <f t="shared" si="393"/>
        <v>0</v>
      </c>
      <c r="ED49" s="54">
        <f t="shared" si="393"/>
        <v>746.57900000000006</v>
      </c>
      <c r="EE49" s="54">
        <f t="shared" si="393"/>
        <v>746.57900000000006</v>
      </c>
      <c r="EF49" s="54">
        <f t="shared" si="393"/>
        <v>0</v>
      </c>
      <c r="EG49" s="54">
        <f t="shared" si="393"/>
        <v>0</v>
      </c>
      <c r="EH49" s="54">
        <f t="shared" si="393"/>
        <v>0</v>
      </c>
      <c r="EI49" s="54">
        <f t="shared" si="393"/>
        <v>0</v>
      </c>
      <c r="EJ49" s="55">
        <f t="shared" si="394"/>
        <v>746.57900000000006</v>
      </c>
      <c r="EK49" s="55">
        <f t="shared" si="394"/>
        <v>746.57900000000006</v>
      </c>
      <c r="EL49" s="55">
        <f t="shared" si="394"/>
        <v>0</v>
      </c>
      <c r="EM49" s="81">
        <f t="shared" si="439"/>
        <v>0</v>
      </c>
      <c r="EN49" s="81">
        <f>SUM('[20]ПОЛНАЯ СЕБЕСТОИМОСТЬ ВОДА 2022'!BN197)/3</f>
        <v>0</v>
      </c>
      <c r="EO49" s="81">
        <f>SUM('[20]ПОЛНАЯ СЕБЕСТОИМОСТЬ ВОДА 2022'!BO197)/3</f>
        <v>0</v>
      </c>
      <c r="EP49" s="83">
        <f t="shared" si="440"/>
        <v>224.25299999999999</v>
      </c>
      <c r="EQ49" s="83">
        <f>SUM('[20]ПОЛНАЯ СЕБЕСТОИМОСТЬ ВОДА 2022'!BQ197)</f>
        <v>224.25299999999999</v>
      </c>
      <c r="ER49" s="83">
        <f>SUM('[20]ПОЛНАЯ СЕБЕСТОИМОСТЬ ВОДА 2022'!BR197)</f>
        <v>0</v>
      </c>
      <c r="ES49" s="84">
        <f t="shared" si="441"/>
        <v>0</v>
      </c>
      <c r="ET49" s="84">
        <v>0</v>
      </c>
      <c r="EU49" s="84">
        <v>0</v>
      </c>
      <c r="EV49" s="81">
        <f t="shared" si="442"/>
        <v>0</v>
      </c>
      <c r="EW49" s="81">
        <f t="shared" si="443"/>
        <v>0</v>
      </c>
      <c r="EX49" s="81">
        <f t="shared" si="444"/>
        <v>0</v>
      </c>
      <c r="EY49" s="83">
        <f t="shared" si="445"/>
        <v>42.19</v>
      </c>
      <c r="EZ49" s="83">
        <f>SUM('[20]ПОЛНАЯ СЕБЕСТОИМОСТЬ ВОДА 2022'!BT197)</f>
        <v>42.19</v>
      </c>
      <c r="FA49" s="83">
        <f>SUM('[20]ПОЛНАЯ СЕБЕСТОИМОСТЬ ВОДА 2022'!BU197)</f>
        <v>0</v>
      </c>
      <c r="FB49" s="84">
        <f t="shared" si="446"/>
        <v>0</v>
      </c>
      <c r="FC49" s="84">
        <v>0</v>
      </c>
      <c r="FD49" s="84">
        <v>0</v>
      </c>
      <c r="FE49" s="81">
        <f t="shared" si="447"/>
        <v>0</v>
      </c>
      <c r="FF49" s="81">
        <f t="shared" si="448"/>
        <v>0</v>
      </c>
      <c r="FG49" s="81">
        <f t="shared" si="449"/>
        <v>0</v>
      </c>
      <c r="FH49" s="83">
        <f t="shared" si="450"/>
        <v>71.064999999999998</v>
      </c>
      <c r="FI49" s="83">
        <f>SUM('[20]ПОЛНАЯ СЕБЕСТОИМОСТЬ ВОДА 2022'!BW197)</f>
        <v>71.064999999999998</v>
      </c>
      <c r="FJ49" s="83">
        <f>SUM('[20]ПОЛНАЯ СЕБЕСТОИМОСТЬ ВОДА 2022'!BX197)</f>
        <v>0</v>
      </c>
      <c r="FK49" s="84">
        <f t="shared" si="451"/>
        <v>0</v>
      </c>
      <c r="FL49" s="84">
        <v>0</v>
      </c>
      <c r="FM49" s="84">
        <v>0</v>
      </c>
      <c r="FN49" s="26">
        <f t="shared" si="395"/>
        <v>0</v>
      </c>
      <c r="FO49" s="26">
        <f t="shared" si="395"/>
        <v>0</v>
      </c>
      <c r="FP49" s="26">
        <f t="shared" si="395"/>
        <v>0</v>
      </c>
      <c r="FQ49" s="54">
        <f t="shared" si="395"/>
        <v>337.50799999999998</v>
      </c>
      <c r="FR49" s="54">
        <f t="shared" si="395"/>
        <v>337.50799999999998</v>
      </c>
      <c r="FS49" s="54">
        <f t="shared" si="395"/>
        <v>0</v>
      </c>
      <c r="FT49" s="54">
        <f t="shared" si="395"/>
        <v>0</v>
      </c>
      <c r="FU49" s="54">
        <f t="shared" si="395"/>
        <v>0</v>
      </c>
      <c r="FV49" s="54">
        <f t="shared" si="395"/>
        <v>0</v>
      </c>
      <c r="FW49" s="55">
        <f t="shared" si="396"/>
        <v>337.50799999999998</v>
      </c>
      <c r="FX49" s="55">
        <f t="shared" si="396"/>
        <v>337.50799999999998</v>
      </c>
      <c r="FY49" s="55">
        <f t="shared" si="396"/>
        <v>0</v>
      </c>
      <c r="FZ49" s="26">
        <f t="shared" si="397"/>
        <v>0</v>
      </c>
      <c r="GA49" s="26">
        <f t="shared" si="397"/>
        <v>0</v>
      </c>
      <c r="GB49" s="26">
        <f t="shared" si="397"/>
        <v>0</v>
      </c>
      <c r="GC49" s="54">
        <f t="shared" si="397"/>
        <v>1084.087</v>
      </c>
      <c r="GD49" s="54">
        <f t="shared" si="397"/>
        <v>1084.087</v>
      </c>
      <c r="GE49" s="54">
        <f t="shared" si="397"/>
        <v>0</v>
      </c>
      <c r="GF49" s="54">
        <f t="shared" si="397"/>
        <v>0</v>
      </c>
      <c r="GG49" s="54">
        <f t="shared" si="397"/>
        <v>0</v>
      </c>
      <c r="GH49" s="54">
        <f t="shared" si="397"/>
        <v>0</v>
      </c>
      <c r="GI49" s="55">
        <f t="shared" si="398"/>
        <v>1084.087</v>
      </c>
      <c r="GJ49" s="55">
        <f t="shared" si="398"/>
        <v>1084.087</v>
      </c>
      <c r="GK49" s="55">
        <f t="shared" si="398"/>
        <v>0</v>
      </c>
      <c r="GL49" s="78"/>
      <c r="GM49" s="64">
        <f t="shared" si="399"/>
        <v>0</v>
      </c>
    </row>
    <row r="50" spans="1:195" ht="18.75" x14ac:dyDescent="0.3">
      <c r="A50" s="80" t="s">
        <v>64</v>
      </c>
      <c r="B50" s="81">
        <f t="shared" si="400"/>
        <v>150.86233215605901</v>
      </c>
      <c r="C50" s="81">
        <f>SUM('[20]ПОЛНАЯ СЕБЕСТОИМОСТЬ ВОДА 2022'!C198)/3</f>
        <v>150.86233215605901</v>
      </c>
      <c r="D50" s="81">
        <f>SUM('[20]ПОЛНАЯ СЕБЕСТОИМОСТЬ ВОДА 2022'!D198)/3</f>
        <v>0</v>
      </c>
      <c r="E50" s="81">
        <f t="shared" si="401"/>
        <v>314.87387999999999</v>
      </c>
      <c r="F50" s="81">
        <f>SUM('[20]ПОЛНАЯ СЕБЕСТОИМОСТЬ ВОДА 2022'!F198)</f>
        <v>314.87387999999999</v>
      </c>
      <c r="G50" s="81">
        <f>SUM('[20]ПОЛНАЯ СЕБЕСТОИМОСТЬ ВОДА 2022'!G198)</f>
        <v>0</v>
      </c>
      <c r="H50" s="82">
        <f t="shared" si="402"/>
        <v>169.02</v>
      </c>
      <c r="I50" s="82">
        <v>169.02</v>
      </c>
      <c r="J50" s="82">
        <v>0</v>
      </c>
      <c r="K50" s="81">
        <f t="shared" si="403"/>
        <v>150.86233215605901</v>
      </c>
      <c r="L50" s="81">
        <f t="shared" si="404"/>
        <v>150.86233215605901</v>
      </c>
      <c r="M50" s="81">
        <f t="shared" si="405"/>
        <v>0</v>
      </c>
      <c r="N50" s="83">
        <f t="shared" si="406"/>
        <v>210.45999999999998</v>
      </c>
      <c r="O50" s="83">
        <f>SUM('[20]ПОЛНАЯ СЕБЕСТОИМОСТЬ ВОДА 2022'!I198)</f>
        <v>210.45999999999998</v>
      </c>
      <c r="P50" s="83">
        <f>SUM('[20]ПОЛНАЯ СЕБЕСТОИМОСТЬ ВОДА 2022'!J198)</f>
        <v>0</v>
      </c>
      <c r="Q50" s="84">
        <f t="shared" si="407"/>
        <v>117.425</v>
      </c>
      <c r="R50" s="84">
        <v>117.425</v>
      </c>
      <c r="S50" s="84">
        <v>0</v>
      </c>
      <c r="T50" s="81">
        <f t="shared" si="408"/>
        <v>150.86233215605901</v>
      </c>
      <c r="U50" s="81">
        <f t="shared" si="409"/>
        <v>150.86233215605901</v>
      </c>
      <c r="V50" s="81">
        <f t="shared" si="410"/>
        <v>0</v>
      </c>
      <c r="W50" s="83">
        <f t="shared" si="411"/>
        <v>883.27399999999977</v>
      </c>
      <c r="X50" s="83">
        <f>SUM('[20]ПОЛНАЯ СЕБЕСТОИМОСТЬ ВОДА 2022'!L198)</f>
        <v>883.27399999999977</v>
      </c>
      <c r="Y50" s="83">
        <f>SUM('[20]ПОЛНАЯ СЕБЕСТОИМОСТЬ ВОДА 2022'!M198)</f>
        <v>0</v>
      </c>
      <c r="Z50" s="84">
        <f t="shared" si="412"/>
        <v>331.47500000000002</v>
      </c>
      <c r="AA50" s="84">
        <v>331.47500000000002</v>
      </c>
      <c r="AB50" s="84">
        <v>0</v>
      </c>
      <c r="AC50" s="26">
        <f t="shared" si="385"/>
        <v>452.58699646817706</v>
      </c>
      <c r="AD50" s="26">
        <f t="shared" si="385"/>
        <v>452.58699646817706</v>
      </c>
      <c r="AE50" s="26">
        <f t="shared" si="385"/>
        <v>0</v>
      </c>
      <c r="AF50" s="54">
        <f t="shared" si="385"/>
        <v>1408.6078799999996</v>
      </c>
      <c r="AG50" s="54">
        <f t="shared" si="385"/>
        <v>1408.6078799999996</v>
      </c>
      <c r="AH50" s="54">
        <f t="shared" si="385"/>
        <v>0</v>
      </c>
      <c r="AI50" s="54">
        <f t="shared" si="385"/>
        <v>617.92000000000007</v>
      </c>
      <c r="AJ50" s="54">
        <f t="shared" si="385"/>
        <v>617.92000000000007</v>
      </c>
      <c r="AK50" s="54">
        <f t="shared" si="385"/>
        <v>0</v>
      </c>
      <c r="AL50" s="55">
        <f t="shared" si="386"/>
        <v>956.02088353182251</v>
      </c>
      <c r="AM50" s="55">
        <f t="shared" si="386"/>
        <v>956.02088353182251</v>
      </c>
      <c r="AN50" s="55">
        <f t="shared" si="386"/>
        <v>0</v>
      </c>
      <c r="AO50" s="81">
        <f t="shared" si="413"/>
        <v>150.86233215605901</v>
      </c>
      <c r="AP50" s="81">
        <f>SUM('[20]ПОЛНАЯ СЕБЕСТОИМОСТЬ ВОДА 2022'!R198)/3</f>
        <v>150.86233215605901</v>
      </c>
      <c r="AQ50" s="81">
        <f>SUM('[20]ПОЛНАЯ СЕБЕСТОИМОСТЬ ВОДА 2022'!S198)/3</f>
        <v>0</v>
      </c>
      <c r="AR50" s="81">
        <f t="shared" si="414"/>
        <v>487.25599999999997</v>
      </c>
      <c r="AS50" s="81">
        <f>SUM('[20]ПОЛНАЯ СЕБЕСТОИМОСТЬ ВОДА 2022'!U198)</f>
        <v>487.25599999999997</v>
      </c>
      <c r="AT50" s="81">
        <f>SUM('[20]ПОЛНАЯ СЕБЕСТОИМОСТЬ ВОДА 2022'!V198)</f>
        <v>0</v>
      </c>
      <c r="AU50" s="84">
        <f t="shared" si="415"/>
        <v>217.79</v>
      </c>
      <c r="AV50" s="84">
        <v>217.79</v>
      </c>
      <c r="AW50" s="84">
        <v>0</v>
      </c>
      <c r="AX50" s="81">
        <f t="shared" si="416"/>
        <v>150.86233215605901</v>
      </c>
      <c r="AY50" s="81">
        <f t="shared" si="417"/>
        <v>150.86233215605901</v>
      </c>
      <c r="AZ50" s="81">
        <f t="shared" si="418"/>
        <v>0</v>
      </c>
      <c r="BA50" s="81">
        <f t="shared" si="419"/>
        <v>1116.0039999999999</v>
      </c>
      <c r="BB50" s="81">
        <f>SUM('[20]ПОЛНАЯ СЕБЕСТОИМОСТЬ ВОДА 2022'!X198)</f>
        <v>1116.0039999999999</v>
      </c>
      <c r="BC50" s="81">
        <f>SUM('[20]ПОЛНАЯ СЕБЕСТОИМОСТЬ ВОДА 2022'!Y198)</f>
        <v>0</v>
      </c>
      <c r="BD50" s="84">
        <f t="shared" si="420"/>
        <v>392.57299999999998</v>
      </c>
      <c r="BE50" s="84">
        <v>392.57299999999998</v>
      </c>
      <c r="BF50" s="84">
        <v>0</v>
      </c>
      <c r="BG50" s="81">
        <f t="shared" si="421"/>
        <v>150.86233215605901</v>
      </c>
      <c r="BH50" s="81">
        <f t="shared" si="422"/>
        <v>150.86233215605901</v>
      </c>
      <c r="BI50" s="81">
        <f t="shared" si="423"/>
        <v>0</v>
      </c>
      <c r="BJ50" s="83">
        <f t="shared" si="424"/>
        <v>327.52499999999998</v>
      </c>
      <c r="BK50" s="83">
        <f>SUM('[20]ПОЛНАЯ СЕБЕСТОИМОСТЬ ВОДА 2022'!AA198)</f>
        <v>327.52499999999998</v>
      </c>
      <c r="BL50" s="83">
        <f>SUM('[20]ПОЛНАЯ СЕБЕСТОИМОСТЬ ВОДА 2022'!AB198)</f>
        <v>0</v>
      </c>
      <c r="BM50" s="84">
        <f t="shared" si="425"/>
        <v>273.24400000000003</v>
      </c>
      <c r="BN50" s="84">
        <v>273.24400000000003</v>
      </c>
      <c r="BO50" s="84">
        <v>0</v>
      </c>
      <c r="BP50" s="26">
        <f t="shared" si="387"/>
        <v>452.58699646817706</v>
      </c>
      <c r="BQ50" s="26">
        <f t="shared" si="387"/>
        <v>452.58699646817706</v>
      </c>
      <c r="BR50" s="26">
        <f t="shared" si="387"/>
        <v>0</v>
      </c>
      <c r="BS50" s="54">
        <f t="shared" si="387"/>
        <v>1930.7849999999999</v>
      </c>
      <c r="BT50" s="54">
        <f t="shared" si="387"/>
        <v>1930.7849999999999</v>
      </c>
      <c r="BU50" s="54">
        <f t="shared" si="387"/>
        <v>0</v>
      </c>
      <c r="BV50" s="54">
        <f t="shared" si="387"/>
        <v>883.60699999999997</v>
      </c>
      <c r="BW50" s="54">
        <f t="shared" si="387"/>
        <v>883.60699999999997</v>
      </c>
      <c r="BX50" s="54">
        <f t="shared" si="387"/>
        <v>0</v>
      </c>
      <c r="BY50" s="55">
        <f t="shared" si="388"/>
        <v>1478.1980035318229</v>
      </c>
      <c r="BZ50" s="55">
        <f t="shared" si="388"/>
        <v>1478.1980035318229</v>
      </c>
      <c r="CA50" s="55">
        <f t="shared" si="388"/>
        <v>0</v>
      </c>
      <c r="CB50" s="26">
        <f t="shared" si="389"/>
        <v>905.17399293635413</v>
      </c>
      <c r="CC50" s="26">
        <f t="shared" si="389"/>
        <v>905.17399293635413</v>
      </c>
      <c r="CD50" s="26">
        <f t="shared" si="389"/>
        <v>0</v>
      </c>
      <c r="CE50" s="54">
        <f t="shared" si="389"/>
        <v>3339.3928799999994</v>
      </c>
      <c r="CF50" s="54">
        <f t="shared" si="389"/>
        <v>3339.3928799999994</v>
      </c>
      <c r="CG50" s="54">
        <f t="shared" si="389"/>
        <v>0</v>
      </c>
      <c r="CH50" s="54">
        <f t="shared" si="389"/>
        <v>1501.527</v>
      </c>
      <c r="CI50" s="54">
        <f t="shared" si="389"/>
        <v>1501.527</v>
      </c>
      <c r="CJ50" s="54">
        <f t="shared" si="389"/>
        <v>0</v>
      </c>
      <c r="CK50" s="55">
        <f t="shared" si="390"/>
        <v>2434.2188870636455</v>
      </c>
      <c r="CL50" s="55">
        <f t="shared" si="390"/>
        <v>2434.2188870636455</v>
      </c>
      <c r="CM50" s="55">
        <f t="shared" si="390"/>
        <v>0</v>
      </c>
      <c r="CN50" s="81">
        <f t="shared" si="426"/>
        <v>150.86233215605901</v>
      </c>
      <c r="CO50" s="81">
        <f>SUM('[20]ПОЛНАЯ СЕБЕСТОИМОСТЬ ВОДА 2022'!AP198)/3</f>
        <v>150.86233215605901</v>
      </c>
      <c r="CP50" s="81">
        <f>SUM('[20]ПОЛНАЯ СЕБЕСТОИМОСТЬ ВОДА 2022'!AQ198)/3</f>
        <v>0</v>
      </c>
      <c r="CQ50" s="83">
        <f t="shared" si="427"/>
        <v>2447.8690000000001</v>
      </c>
      <c r="CR50" s="83">
        <f>SUM('[20]ПОЛНАЯ СЕБЕСТОИМОСТЬ ВОДА 2022'!AS198)</f>
        <v>2447.8690000000001</v>
      </c>
      <c r="CS50" s="83">
        <f>SUM('[20]ПОЛНАЯ СЕБЕСТОИМОСТЬ ВОДА 2022'!AT198)</f>
        <v>0</v>
      </c>
      <c r="CT50" s="84">
        <f t="shared" si="428"/>
        <v>258.55</v>
      </c>
      <c r="CU50" s="84">
        <v>258.55</v>
      </c>
      <c r="CV50" s="84">
        <v>0</v>
      </c>
      <c r="CW50" s="81">
        <f t="shared" si="429"/>
        <v>150.86233215605901</v>
      </c>
      <c r="CX50" s="81">
        <f t="shared" si="430"/>
        <v>150.86233215605901</v>
      </c>
      <c r="CY50" s="81">
        <f t="shared" si="431"/>
        <v>0</v>
      </c>
      <c r="CZ50" s="83">
        <f t="shared" si="432"/>
        <v>4063.701</v>
      </c>
      <c r="DA50" s="83">
        <f>SUM('[20]ПОЛНАЯ СЕБЕСТОИМОСТЬ ВОДА 2022'!AV198)</f>
        <v>4063.701</v>
      </c>
      <c r="DB50" s="83">
        <f>SUM('[20]ПОЛНАЯ СЕБЕСТОИМОСТЬ ВОДА 2022'!AW198)</f>
        <v>0</v>
      </c>
      <c r="DC50" s="84">
        <f t="shared" si="433"/>
        <v>404.92</v>
      </c>
      <c r="DD50" s="84">
        <v>404.92</v>
      </c>
      <c r="DE50" s="84">
        <v>0</v>
      </c>
      <c r="DF50" s="81">
        <f t="shared" si="434"/>
        <v>150.86233215605901</v>
      </c>
      <c r="DG50" s="81">
        <f t="shared" si="435"/>
        <v>150.86233215605901</v>
      </c>
      <c r="DH50" s="81">
        <f t="shared" si="436"/>
        <v>0</v>
      </c>
      <c r="DI50" s="83">
        <f t="shared" si="437"/>
        <v>764.08799999999997</v>
      </c>
      <c r="DJ50" s="83">
        <f>SUM('[20]ПОЛНАЯ СЕБЕСТОИМОСТЬ ВОДА 2022'!AY198)</f>
        <v>764.08799999999997</v>
      </c>
      <c r="DK50" s="83">
        <f>SUM('[20]ПОЛНАЯ СЕБЕСТОИМОСТЬ ВОДА 2022'!AZ198)</f>
        <v>0</v>
      </c>
      <c r="DL50" s="84">
        <f t="shared" si="438"/>
        <v>320.66000000000003</v>
      </c>
      <c r="DM50" s="84">
        <v>320.66000000000003</v>
      </c>
      <c r="DN50" s="84">
        <v>0</v>
      </c>
      <c r="DO50" s="26">
        <f t="shared" si="391"/>
        <v>452.58699646817706</v>
      </c>
      <c r="DP50" s="26">
        <f t="shared" si="391"/>
        <v>452.58699646817706</v>
      </c>
      <c r="DQ50" s="26">
        <f t="shared" si="391"/>
        <v>0</v>
      </c>
      <c r="DR50" s="54">
        <f t="shared" si="391"/>
        <v>7275.6579999999994</v>
      </c>
      <c r="DS50" s="54">
        <f t="shared" si="391"/>
        <v>7275.6579999999994</v>
      </c>
      <c r="DT50" s="54">
        <f t="shared" si="391"/>
        <v>0</v>
      </c>
      <c r="DU50" s="54">
        <f t="shared" si="391"/>
        <v>984.13000000000011</v>
      </c>
      <c r="DV50" s="54">
        <f t="shared" si="391"/>
        <v>984.13000000000011</v>
      </c>
      <c r="DW50" s="54">
        <f t="shared" si="391"/>
        <v>0</v>
      </c>
      <c r="DX50" s="55">
        <f t="shared" si="392"/>
        <v>6823.0710035318225</v>
      </c>
      <c r="DY50" s="55">
        <f t="shared" si="392"/>
        <v>6823.0710035318225</v>
      </c>
      <c r="DZ50" s="55">
        <f t="shared" si="392"/>
        <v>0</v>
      </c>
      <c r="EA50" s="26">
        <f t="shared" si="393"/>
        <v>1357.7609894045313</v>
      </c>
      <c r="EB50" s="26">
        <f t="shared" si="393"/>
        <v>1357.7609894045313</v>
      </c>
      <c r="EC50" s="26">
        <f t="shared" si="393"/>
        <v>0</v>
      </c>
      <c r="ED50" s="54">
        <f t="shared" si="393"/>
        <v>10615.050879999999</v>
      </c>
      <c r="EE50" s="54">
        <f t="shared" si="393"/>
        <v>10615.050879999999</v>
      </c>
      <c r="EF50" s="54">
        <f t="shared" si="393"/>
        <v>0</v>
      </c>
      <c r="EG50" s="54">
        <f t="shared" si="393"/>
        <v>2485.6570000000002</v>
      </c>
      <c r="EH50" s="54">
        <f t="shared" si="393"/>
        <v>2485.6570000000002</v>
      </c>
      <c r="EI50" s="54">
        <f t="shared" si="393"/>
        <v>0</v>
      </c>
      <c r="EJ50" s="55">
        <f t="shared" si="394"/>
        <v>9257.289890595468</v>
      </c>
      <c r="EK50" s="55">
        <f t="shared" si="394"/>
        <v>9257.289890595468</v>
      </c>
      <c r="EL50" s="55">
        <f t="shared" si="394"/>
        <v>0</v>
      </c>
      <c r="EM50" s="81">
        <f t="shared" si="439"/>
        <v>150.86233215605901</v>
      </c>
      <c r="EN50" s="81">
        <f>SUM('[20]ПОЛНАЯ СЕБЕСТОИМОСТЬ ВОДА 2022'!BN198)/3</f>
        <v>150.86233215605901</v>
      </c>
      <c r="EO50" s="81">
        <f>SUM('[20]ПОЛНАЯ СЕБЕСТОИМОСТЬ ВОДА 2022'!BO198)/3</f>
        <v>0</v>
      </c>
      <c r="EP50" s="83">
        <f t="shared" si="440"/>
        <v>1035.56</v>
      </c>
      <c r="EQ50" s="83">
        <f>SUM('[20]ПОЛНАЯ СЕБЕСТОИМОСТЬ ВОДА 2022'!BQ198)</f>
        <v>1035.56</v>
      </c>
      <c r="ER50" s="83">
        <f>SUM('[20]ПОЛНАЯ СЕБЕСТОИМОСТЬ ВОДА 2022'!BR198)</f>
        <v>0</v>
      </c>
      <c r="ES50" s="84">
        <f t="shared" si="441"/>
        <v>422.517</v>
      </c>
      <c r="ET50" s="84">
        <v>422.517</v>
      </c>
      <c r="EU50" s="84">
        <v>0</v>
      </c>
      <c r="EV50" s="81">
        <f t="shared" si="442"/>
        <v>150.86233215605901</v>
      </c>
      <c r="EW50" s="81">
        <f t="shared" si="443"/>
        <v>150.86233215605901</v>
      </c>
      <c r="EX50" s="81">
        <f t="shared" si="444"/>
        <v>0</v>
      </c>
      <c r="EY50" s="83">
        <f t="shared" si="445"/>
        <v>1106.54252</v>
      </c>
      <c r="EZ50" s="83">
        <f>SUM('[20]ПОЛНАЯ СЕБЕСТОИМОСТЬ ВОДА 2022'!BT198)</f>
        <v>1106.54252</v>
      </c>
      <c r="FA50" s="83">
        <f>SUM('[20]ПОЛНАЯ СЕБЕСТОИМОСТЬ ВОДА 2022'!BU198)</f>
        <v>0</v>
      </c>
      <c r="FB50" s="84">
        <f t="shared" si="446"/>
        <v>278.45999999999998</v>
      </c>
      <c r="FC50" s="84">
        <v>278.45999999999998</v>
      </c>
      <c r="FD50" s="84">
        <v>0</v>
      </c>
      <c r="FE50" s="81">
        <f t="shared" si="447"/>
        <v>150.86233215605901</v>
      </c>
      <c r="FF50" s="81">
        <f t="shared" si="448"/>
        <v>150.86233215605901</v>
      </c>
      <c r="FG50" s="81">
        <f t="shared" si="449"/>
        <v>0</v>
      </c>
      <c r="FH50" s="83">
        <f t="shared" si="450"/>
        <v>580.61799999999994</v>
      </c>
      <c r="FI50" s="83">
        <f>SUM('[20]ПОЛНАЯ СЕБЕСТОИМОСТЬ ВОДА 2022'!BW198)</f>
        <v>580.61799999999994</v>
      </c>
      <c r="FJ50" s="83">
        <f>SUM('[20]ПОЛНАЯ СЕБЕСТОИМОСТЬ ВОДА 2022'!BX198)</f>
        <v>0</v>
      </c>
      <c r="FK50" s="84">
        <f t="shared" si="451"/>
        <v>146.81</v>
      </c>
      <c r="FL50" s="84">
        <v>146.81</v>
      </c>
      <c r="FM50" s="84">
        <v>0</v>
      </c>
      <c r="FN50" s="26">
        <f t="shared" si="395"/>
        <v>452.58699646817706</v>
      </c>
      <c r="FO50" s="26">
        <f t="shared" si="395"/>
        <v>452.58699646817706</v>
      </c>
      <c r="FP50" s="26">
        <f t="shared" si="395"/>
        <v>0</v>
      </c>
      <c r="FQ50" s="54">
        <f t="shared" si="395"/>
        <v>2722.7205199999999</v>
      </c>
      <c r="FR50" s="54">
        <f t="shared" si="395"/>
        <v>2722.7205199999999</v>
      </c>
      <c r="FS50" s="54">
        <f t="shared" si="395"/>
        <v>0</v>
      </c>
      <c r="FT50" s="54">
        <f t="shared" si="395"/>
        <v>847.78700000000003</v>
      </c>
      <c r="FU50" s="54">
        <f t="shared" si="395"/>
        <v>847.78700000000003</v>
      </c>
      <c r="FV50" s="54">
        <f t="shared" si="395"/>
        <v>0</v>
      </c>
      <c r="FW50" s="55">
        <f t="shared" si="396"/>
        <v>2270.1335235318229</v>
      </c>
      <c r="FX50" s="55">
        <f t="shared" si="396"/>
        <v>2270.1335235318229</v>
      </c>
      <c r="FY50" s="55">
        <f t="shared" si="396"/>
        <v>0</v>
      </c>
      <c r="FZ50" s="26">
        <f t="shared" si="397"/>
        <v>1810.3479858727083</v>
      </c>
      <c r="GA50" s="26">
        <f t="shared" si="397"/>
        <v>1810.3479858727083</v>
      </c>
      <c r="GB50" s="26">
        <f t="shared" si="397"/>
        <v>0</v>
      </c>
      <c r="GC50" s="54">
        <f t="shared" si="397"/>
        <v>13337.771399999998</v>
      </c>
      <c r="GD50" s="54">
        <f t="shared" si="397"/>
        <v>13337.771399999998</v>
      </c>
      <c r="GE50" s="54">
        <f t="shared" si="397"/>
        <v>0</v>
      </c>
      <c r="GF50" s="54">
        <f t="shared" si="397"/>
        <v>3333.4440000000004</v>
      </c>
      <c r="GG50" s="54">
        <f t="shared" si="397"/>
        <v>3333.4440000000004</v>
      </c>
      <c r="GH50" s="54">
        <f t="shared" si="397"/>
        <v>0</v>
      </c>
      <c r="GI50" s="55">
        <f t="shared" si="398"/>
        <v>11527.42341412729</v>
      </c>
      <c r="GJ50" s="55">
        <f t="shared" si="398"/>
        <v>11527.42341412729</v>
      </c>
      <c r="GK50" s="55">
        <f t="shared" si="398"/>
        <v>0</v>
      </c>
      <c r="GL50" s="78"/>
      <c r="GM50" s="64">
        <f t="shared" si="399"/>
        <v>1810.347985872708</v>
      </c>
    </row>
    <row r="51" spans="1:195" ht="18.75" x14ac:dyDescent="0.3">
      <c r="A51" s="80" t="s">
        <v>65</v>
      </c>
      <c r="B51" s="81">
        <f t="shared" si="400"/>
        <v>1107.5371088757404</v>
      </c>
      <c r="C51" s="81">
        <f>SUM('[20]ПОЛНАЯ СЕБЕСТОИМОСТЬ ВОДА 2022'!C199)/3</f>
        <v>1107.5371088757404</v>
      </c>
      <c r="D51" s="81">
        <f>SUM('[20]ПОЛНАЯ СЕБЕСТОИМОСТЬ ВОДА 2022'!D199)/3</f>
        <v>0</v>
      </c>
      <c r="E51" s="81">
        <f t="shared" si="401"/>
        <v>2464.14</v>
      </c>
      <c r="F51" s="81">
        <f>SUM('[20]ПОЛНАЯ СЕБЕСТОИМОСТЬ ВОДА 2022'!F199)</f>
        <v>2464.14</v>
      </c>
      <c r="G51" s="81">
        <f>SUM('[20]ПОЛНАЯ СЕБЕСТОИМОСТЬ ВОДА 2022'!G199)</f>
        <v>0</v>
      </c>
      <c r="H51" s="82">
        <f t="shared" si="402"/>
        <v>95.14</v>
      </c>
      <c r="I51" s="82">
        <v>95.14</v>
      </c>
      <c r="J51" s="82">
        <v>0</v>
      </c>
      <c r="K51" s="81">
        <f t="shared" si="403"/>
        <v>1107.5371088757404</v>
      </c>
      <c r="L51" s="81">
        <f t="shared" si="404"/>
        <v>1107.5371088757404</v>
      </c>
      <c r="M51" s="81">
        <f t="shared" si="405"/>
        <v>0</v>
      </c>
      <c r="N51" s="83">
        <f t="shared" si="406"/>
        <v>39.83</v>
      </c>
      <c r="O51" s="83">
        <f>SUM('[20]ПОЛНАЯ СЕБЕСТОИМОСТЬ ВОДА 2022'!I199)</f>
        <v>39.83</v>
      </c>
      <c r="P51" s="83">
        <f>SUM('[20]ПОЛНАЯ СЕБЕСТОИМОСТЬ ВОДА 2022'!J199)</f>
        <v>0</v>
      </c>
      <c r="Q51" s="84">
        <f t="shared" si="407"/>
        <v>0</v>
      </c>
      <c r="R51" s="84">
        <v>0</v>
      </c>
      <c r="S51" s="84">
        <v>0</v>
      </c>
      <c r="T51" s="81">
        <f t="shared" si="408"/>
        <v>1107.5371088757404</v>
      </c>
      <c r="U51" s="81">
        <f t="shared" si="409"/>
        <v>1107.5371088757404</v>
      </c>
      <c r="V51" s="81">
        <f t="shared" si="410"/>
        <v>0</v>
      </c>
      <c r="W51" s="83">
        <f t="shared" si="411"/>
        <v>157.18799999999999</v>
      </c>
      <c r="X51" s="83">
        <f>SUM('[20]ПОЛНАЯ СЕБЕСТОИМОСТЬ ВОДА 2022'!L199)</f>
        <v>157.18799999999999</v>
      </c>
      <c r="Y51" s="83">
        <f>SUM('[20]ПОЛНАЯ СЕБЕСТОИМОСТЬ ВОДА 2022'!M199)</f>
        <v>0</v>
      </c>
      <c r="Z51" s="84">
        <f t="shared" si="412"/>
        <v>1577.43</v>
      </c>
      <c r="AA51" s="84">
        <v>1577.43</v>
      </c>
      <c r="AB51" s="84">
        <v>0</v>
      </c>
      <c r="AC51" s="26">
        <f t="shared" si="385"/>
        <v>3322.6113266272214</v>
      </c>
      <c r="AD51" s="26">
        <f t="shared" si="385"/>
        <v>3322.6113266272214</v>
      </c>
      <c r="AE51" s="26">
        <f t="shared" si="385"/>
        <v>0</v>
      </c>
      <c r="AF51" s="54">
        <f t="shared" si="385"/>
        <v>2661.1579999999999</v>
      </c>
      <c r="AG51" s="54">
        <f t="shared" si="385"/>
        <v>2661.1579999999999</v>
      </c>
      <c r="AH51" s="54">
        <f t="shared" si="385"/>
        <v>0</v>
      </c>
      <c r="AI51" s="54">
        <f t="shared" si="385"/>
        <v>1672.5700000000002</v>
      </c>
      <c r="AJ51" s="54">
        <f t="shared" si="385"/>
        <v>1672.5700000000002</v>
      </c>
      <c r="AK51" s="54">
        <f t="shared" si="385"/>
        <v>0</v>
      </c>
      <c r="AL51" s="55">
        <f t="shared" si="386"/>
        <v>-661.45332662722149</v>
      </c>
      <c r="AM51" s="55">
        <f t="shared" si="386"/>
        <v>-661.45332662722149</v>
      </c>
      <c r="AN51" s="55">
        <f t="shared" si="386"/>
        <v>0</v>
      </c>
      <c r="AO51" s="81">
        <f t="shared" si="413"/>
        <v>1107.5371088757404</v>
      </c>
      <c r="AP51" s="81">
        <f>SUM('[20]ПОЛНАЯ СЕБЕСТОИМОСТЬ ВОДА 2022'!R199)/3</f>
        <v>1107.5371088757404</v>
      </c>
      <c r="AQ51" s="81">
        <f>SUM('[20]ПОЛНАЯ СЕБЕСТОИМОСТЬ ВОДА 2022'!S199)/3</f>
        <v>0</v>
      </c>
      <c r="AR51" s="81">
        <f t="shared" si="414"/>
        <v>778.52700000000004</v>
      </c>
      <c r="AS51" s="81">
        <f>SUM('[20]ПОЛНАЯ СЕБЕСТОИМОСТЬ ВОДА 2022'!U199)</f>
        <v>778.52700000000004</v>
      </c>
      <c r="AT51" s="81">
        <f>SUM('[20]ПОЛНАЯ СЕБЕСТОИМОСТЬ ВОДА 2022'!V199)</f>
        <v>0</v>
      </c>
      <c r="AU51" s="84">
        <f t="shared" si="415"/>
        <v>1825.97</v>
      </c>
      <c r="AV51" s="84">
        <v>1825.97</v>
      </c>
      <c r="AW51" s="84">
        <v>0</v>
      </c>
      <c r="AX51" s="81">
        <f t="shared" si="416"/>
        <v>1107.5371088757404</v>
      </c>
      <c r="AY51" s="81">
        <f t="shared" si="417"/>
        <v>1107.5371088757404</v>
      </c>
      <c r="AZ51" s="81">
        <f t="shared" si="418"/>
        <v>0</v>
      </c>
      <c r="BA51" s="81">
        <f t="shared" si="419"/>
        <v>1007.26</v>
      </c>
      <c r="BB51" s="81">
        <f>SUM('[20]ПОЛНАЯ СЕБЕСТОИМОСТЬ ВОДА 2022'!X199)</f>
        <v>1007.26</v>
      </c>
      <c r="BC51" s="81">
        <f>SUM('[20]ПОЛНАЯ СЕБЕСТОИМОСТЬ ВОДА 2022'!Y199)</f>
        <v>0</v>
      </c>
      <c r="BD51" s="84">
        <f t="shared" si="420"/>
        <v>1548.5</v>
      </c>
      <c r="BE51" s="84">
        <v>1548.5</v>
      </c>
      <c r="BF51" s="84">
        <v>0</v>
      </c>
      <c r="BG51" s="81">
        <f t="shared" si="421"/>
        <v>1107.5371088757404</v>
      </c>
      <c r="BH51" s="81">
        <f t="shared" si="422"/>
        <v>1107.5371088757404</v>
      </c>
      <c r="BI51" s="81">
        <f t="shared" si="423"/>
        <v>0</v>
      </c>
      <c r="BJ51" s="83">
        <f t="shared" si="424"/>
        <v>2684.6550000000002</v>
      </c>
      <c r="BK51" s="83">
        <f>SUM('[20]ПОЛНАЯ СЕБЕСТОИМОСТЬ ВОДА 2022'!AA199)</f>
        <v>2684.6550000000002</v>
      </c>
      <c r="BL51" s="83">
        <f>SUM('[20]ПОЛНАЯ СЕБЕСТОИМОСТЬ ВОДА 2022'!AB199)</f>
        <v>0</v>
      </c>
      <c r="BM51" s="84">
        <f t="shared" si="425"/>
        <v>180.27500000000001</v>
      </c>
      <c r="BN51" s="84">
        <v>180.27500000000001</v>
      </c>
      <c r="BO51" s="84">
        <v>0</v>
      </c>
      <c r="BP51" s="26">
        <f t="shared" si="387"/>
        <v>3322.6113266272214</v>
      </c>
      <c r="BQ51" s="26">
        <f t="shared" si="387"/>
        <v>3322.6113266272214</v>
      </c>
      <c r="BR51" s="26">
        <f t="shared" si="387"/>
        <v>0</v>
      </c>
      <c r="BS51" s="54">
        <f t="shared" si="387"/>
        <v>4470.442</v>
      </c>
      <c r="BT51" s="54">
        <f t="shared" si="387"/>
        <v>4470.442</v>
      </c>
      <c r="BU51" s="54">
        <f t="shared" si="387"/>
        <v>0</v>
      </c>
      <c r="BV51" s="54">
        <f t="shared" si="387"/>
        <v>3554.7450000000003</v>
      </c>
      <c r="BW51" s="54">
        <f t="shared" si="387"/>
        <v>3554.7450000000003</v>
      </c>
      <c r="BX51" s="54">
        <f t="shared" si="387"/>
        <v>0</v>
      </c>
      <c r="BY51" s="55">
        <f t="shared" si="388"/>
        <v>1147.8306733727786</v>
      </c>
      <c r="BZ51" s="55">
        <f t="shared" si="388"/>
        <v>1147.8306733727786</v>
      </c>
      <c r="CA51" s="55">
        <f t="shared" si="388"/>
        <v>0</v>
      </c>
      <c r="CB51" s="26">
        <f t="shared" si="389"/>
        <v>6645.2226532544428</v>
      </c>
      <c r="CC51" s="26">
        <f t="shared" si="389"/>
        <v>6645.2226532544428</v>
      </c>
      <c r="CD51" s="26">
        <f t="shared" si="389"/>
        <v>0</v>
      </c>
      <c r="CE51" s="54">
        <f t="shared" si="389"/>
        <v>7131.6</v>
      </c>
      <c r="CF51" s="54">
        <f t="shared" si="389"/>
        <v>7131.6</v>
      </c>
      <c r="CG51" s="54">
        <f t="shared" si="389"/>
        <v>0</v>
      </c>
      <c r="CH51" s="54">
        <f t="shared" si="389"/>
        <v>5227.3150000000005</v>
      </c>
      <c r="CI51" s="54">
        <f t="shared" si="389"/>
        <v>5227.3150000000005</v>
      </c>
      <c r="CJ51" s="54">
        <f t="shared" si="389"/>
        <v>0</v>
      </c>
      <c r="CK51" s="55">
        <f t="shared" si="390"/>
        <v>486.37734674555759</v>
      </c>
      <c r="CL51" s="55">
        <f t="shared" si="390"/>
        <v>486.37734674555759</v>
      </c>
      <c r="CM51" s="55">
        <f t="shared" si="390"/>
        <v>0</v>
      </c>
      <c r="CN51" s="81">
        <f t="shared" si="426"/>
        <v>1107.5371088757404</v>
      </c>
      <c r="CO51" s="81">
        <f>SUM('[20]ПОЛНАЯ СЕБЕСТОИМОСТЬ ВОДА 2022'!AP199)/3</f>
        <v>1107.5371088757404</v>
      </c>
      <c r="CP51" s="81">
        <f>SUM('[20]ПОЛНАЯ СЕБЕСТОИМОСТЬ ВОДА 2022'!AQ199)/3</f>
        <v>0</v>
      </c>
      <c r="CQ51" s="83">
        <f t="shared" si="427"/>
        <v>1972.597</v>
      </c>
      <c r="CR51" s="83">
        <f>SUM('[20]ПОЛНАЯ СЕБЕСТОИМОСТЬ ВОДА 2022'!AS199)</f>
        <v>1972.597</v>
      </c>
      <c r="CS51" s="83">
        <f>SUM('[20]ПОЛНАЯ СЕБЕСТОИМОСТЬ ВОДА 2022'!AT199)</f>
        <v>0</v>
      </c>
      <c r="CT51" s="84">
        <f t="shared" si="428"/>
        <v>1354.56</v>
      </c>
      <c r="CU51" s="84">
        <v>1354.56</v>
      </c>
      <c r="CV51" s="84">
        <v>0</v>
      </c>
      <c r="CW51" s="81">
        <f t="shared" si="429"/>
        <v>1107.5371088757404</v>
      </c>
      <c r="CX51" s="81">
        <f t="shared" si="430"/>
        <v>1107.5371088757404</v>
      </c>
      <c r="CY51" s="81">
        <f t="shared" si="431"/>
        <v>0</v>
      </c>
      <c r="CZ51" s="83">
        <f t="shared" si="432"/>
        <v>550.38499999999999</v>
      </c>
      <c r="DA51" s="83">
        <f>SUM('[20]ПОЛНАЯ СЕБЕСТОИМОСТЬ ВОДА 2022'!AV199)</f>
        <v>550.38499999999999</v>
      </c>
      <c r="DB51" s="83">
        <f>SUM('[20]ПОЛНАЯ СЕБЕСТОИМОСТЬ ВОДА 2022'!AW199)</f>
        <v>0</v>
      </c>
      <c r="DC51" s="84">
        <f t="shared" si="433"/>
        <v>0</v>
      </c>
      <c r="DD51" s="84">
        <v>0</v>
      </c>
      <c r="DE51" s="84">
        <v>0</v>
      </c>
      <c r="DF51" s="81">
        <f t="shared" si="434"/>
        <v>1107.5371088757404</v>
      </c>
      <c r="DG51" s="81">
        <f t="shared" si="435"/>
        <v>1107.5371088757404</v>
      </c>
      <c r="DH51" s="81">
        <f t="shared" si="436"/>
        <v>0</v>
      </c>
      <c r="DI51" s="83">
        <f t="shared" si="437"/>
        <v>1465.4259999999999</v>
      </c>
      <c r="DJ51" s="83">
        <f>SUM('[20]ПОЛНАЯ СЕБЕСТОИМОСТЬ ВОДА 2022'!AY199)</f>
        <v>1465.4259999999999</v>
      </c>
      <c r="DK51" s="83">
        <f>SUM('[20]ПОЛНАЯ СЕБЕСТОИМОСТЬ ВОДА 2022'!AZ199)</f>
        <v>0</v>
      </c>
      <c r="DL51" s="84">
        <f t="shared" si="438"/>
        <v>2032.12</v>
      </c>
      <c r="DM51" s="84">
        <v>2032.12</v>
      </c>
      <c r="DN51" s="84">
        <v>0</v>
      </c>
      <c r="DO51" s="26">
        <f t="shared" si="391"/>
        <v>3322.6113266272214</v>
      </c>
      <c r="DP51" s="26">
        <f t="shared" si="391"/>
        <v>3322.6113266272214</v>
      </c>
      <c r="DQ51" s="26">
        <f t="shared" si="391"/>
        <v>0</v>
      </c>
      <c r="DR51" s="54">
        <f t="shared" si="391"/>
        <v>3988.4079999999999</v>
      </c>
      <c r="DS51" s="54">
        <f t="shared" si="391"/>
        <v>3988.4079999999999</v>
      </c>
      <c r="DT51" s="54">
        <f t="shared" si="391"/>
        <v>0</v>
      </c>
      <c r="DU51" s="54">
        <f t="shared" si="391"/>
        <v>3386.68</v>
      </c>
      <c r="DV51" s="54">
        <f t="shared" si="391"/>
        <v>3386.68</v>
      </c>
      <c r="DW51" s="54">
        <f t="shared" si="391"/>
        <v>0</v>
      </c>
      <c r="DX51" s="55">
        <f t="shared" si="392"/>
        <v>665.79667337277851</v>
      </c>
      <c r="DY51" s="55">
        <f t="shared" si="392"/>
        <v>665.79667337277851</v>
      </c>
      <c r="DZ51" s="55">
        <f t="shared" si="392"/>
        <v>0</v>
      </c>
      <c r="EA51" s="26">
        <f t="shared" si="393"/>
        <v>9967.8339798816633</v>
      </c>
      <c r="EB51" s="26">
        <f t="shared" si="393"/>
        <v>9967.8339798816633</v>
      </c>
      <c r="EC51" s="26">
        <f t="shared" si="393"/>
        <v>0</v>
      </c>
      <c r="ED51" s="54">
        <f t="shared" si="393"/>
        <v>11120.008</v>
      </c>
      <c r="EE51" s="54">
        <f t="shared" si="393"/>
        <v>11120.008</v>
      </c>
      <c r="EF51" s="54">
        <f t="shared" si="393"/>
        <v>0</v>
      </c>
      <c r="EG51" s="54">
        <f t="shared" si="393"/>
        <v>8613.9950000000008</v>
      </c>
      <c r="EH51" s="54">
        <f t="shared" si="393"/>
        <v>8613.9950000000008</v>
      </c>
      <c r="EI51" s="54">
        <f t="shared" si="393"/>
        <v>0</v>
      </c>
      <c r="EJ51" s="55">
        <f t="shared" si="394"/>
        <v>1152.1740201183366</v>
      </c>
      <c r="EK51" s="55">
        <f t="shared" si="394"/>
        <v>1152.1740201183366</v>
      </c>
      <c r="EL51" s="55">
        <f t="shared" si="394"/>
        <v>0</v>
      </c>
      <c r="EM51" s="81">
        <f t="shared" si="439"/>
        <v>1107.5371088757404</v>
      </c>
      <c r="EN51" s="81">
        <f>SUM('[20]ПОЛНАЯ СЕБЕСТОИМОСТЬ ВОДА 2022'!BN199)/3</f>
        <v>1107.5371088757404</v>
      </c>
      <c r="EO51" s="81">
        <f>SUM('[20]ПОЛНАЯ СЕБЕСТОИМОСТЬ ВОДА 2022'!BO199)/3</f>
        <v>0</v>
      </c>
      <c r="EP51" s="83">
        <f t="shared" si="440"/>
        <v>814.96</v>
      </c>
      <c r="EQ51" s="83">
        <f>SUM('[20]ПОЛНАЯ СЕБЕСТОИМОСТЬ ВОДА 2022'!BQ199)</f>
        <v>814.96</v>
      </c>
      <c r="ER51" s="83">
        <f>SUM('[20]ПОЛНАЯ СЕБЕСТОИМОСТЬ ВОДА 2022'!BR199)</f>
        <v>0</v>
      </c>
      <c r="ES51" s="84">
        <f t="shared" si="441"/>
        <v>45.954999999999998</v>
      </c>
      <c r="ET51" s="84">
        <v>45.954999999999998</v>
      </c>
      <c r="EU51" s="84">
        <v>0</v>
      </c>
      <c r="EV51" s="81">
        <f t="shared" si="442"/>
        <v>1107.5371088757404</v>
      </c>
      <c r="EW51" s="81">
        <f t="shared" si="443"/>
        <v>1107.5371088757404</v>
      </c>
      <c r="EX51" s="81">
        <f t="shared" si="444"/>
        <v>0</v>
      </c>
      <c r="EY51" s="83">
        <f t="shared" si="445"/>
        <v>383.26177999999999</v>
      </c>
      <c r="EZ51" s="83">
        <f>SUM('[20]ПОЛНАЯ СЕБЕСТОИМОСТЬ ВОДА 2022'!BT199)</f>
        <v>383.26177999999999</v>
      </c>
      <c r="FA51" s="83">
        <f>SUM('[20]ПОЛНАЯ СЕБЕСТОИМОСТЬ ВОДА 2022'!BU199)</f>
        <v>0</v>
      </c>
      <c r="FB51" s="84">
        <f t="shared" si="446"/>
        <v>1109.3499999999999</v>
      </c>
      <c r="FC51" s="84">
        <v>1109.3499999999999</v>
      </c>
      <c r="FD51" s="84">
        <v>0</v>
      </c>
      <c r="FE51" s="81">
        <f t="shared" si="447"/>
        <v>1107.5371088757404</v>
      </c>
      <c r="FF51" s="81">
        <f t="shared" si="448"/>
        <v>1107.5371088757404</v>
      </c>
      <c r="FG51" s="81">
        <f t="shared" si="449"/>
        <v>0</v>
      </c>
      <c r="FH51" s="83">
        <f t="shared" si="450"/>
        <v>1964.2809999999999</v>
      </c>
      <c r="FI51" s="83">
        <f>SUM('[20]ПОЛНАЯ СЕБЕСТОИМОСТЬ ВОДА 2022'!BW199)</f>
        <v>1964.2809999999999</v>
      </c>
      <c r="FJ51" s="83">
        <f>SUM('[20]ПОЛНАЯ СЕБЕСТОИМОСТЬ ВОДА 2022'!BX199)</f>
        <v>0</v>
      </c>
      <c r="FK51" s="84">
        <f t="shared" si="451"/>
        <v>1200.6099999999999</v>
      </c>
      <c r="FL51" s="84">
        <v>1200.6099999999999</v>
      </c>
      <c r="FM51" s="84">
        <v>0</v>
      </c>
      <c r="FN51" s="26">
        <f t="shared" si="395"/>
        <v>3322.6113266272214</v>
      </c>
      <c r="FO51" s="26">
        <f t="shared" si="395"/>
        <v>3322.6113266272214</v>
      </c>
      <c r="FP51" s="26">
        <f t="shared" si="395"/>
        <v>0</v>
      </c>
      <c r="FQ51" s="54">
        <f t="shared" si="395"/>
        <v>3162.5027799999998</v>
      </c>
      <c r="FR51" s="54">
        <f t="shared" si="395"/>
        <v>3162.5027799999998</v>
      </c>
      <c r="FS51" s="54">
        <f t="shared" si="395"/>
        <v>0</v>
      </c>
      <c r="FT51" s="54">
        <f t="shared" si="395"/>
        <v>2355.915</v>
      </c>
      <c r="FU51" s="54">
        <f t="shared" si="395"/>
        <v>2355.915</v>
      </c>
      <c r="FV51" s="54">
        <f t="shared" si="395"/>
        <v>0</v>
      </c>
      <c r="FW51" s="55">
        <f t="shared" si="396"/>
        <v>-160.10854662722159</v>
      </c>
      <c r="FX51" s="55">
        <f t="shared" si="396"/>
        <v>-160.10854662722159</v>
      </c>
      <c r="FY51" s="55">
        <f t="shared" si="396"/>
        <v>0</v>
      </c>
      <c r="FZ51" s="26">
        <f t="shared" si="397"/>
        <v>13290.445306508886</v>
      </c>
      <c r="GA51" s="26">
        <f t="shared" si="397"/>
        <v>13290.445306508886</v>
      </c>
      <c r="GB51" s="26">
        <f t="shared" si="397"/>
        <v>0</v>
      </c>
      <c r="GC51" s="54">
        <f t="shared" si="397"/>
        <v>14282.510780000001</v>
      </c>
      <c r="GD51" s="54">
        <f t="shared" si="397"/>
        <v>14282.510780000001</v>
      </c>
      <c r="GE51" s="54">
        <f t="shared" si="397"/>
        <v>0</v>
      </c>
      <c r="GF51" s="54">
        <f t="shared" si="397"/>
        <v>10969.91</v>
      </c>
      <c r="GG51" s="54">
        <f t="shared" si="397"/>
        <v>10969.91</v>
      </c>
      <c r="GH51" s="54">
        <f t="shared" si="397"/>
        <v>0</v>
      </c>
      <c r="GI51" s="55">
        <f t="shared" si="398"/>
        <v>992.06547349111497</v>
      </c>
      <c r="GJ51" s="55">
        <f t="shared" si="398"/>
        <v>992.06547349111497</v>
      </c>
      <c r="GK51" s="55">
        <f t="shared" si="398"/>
        <v>0</v>
      </c>
      <c r="GL51" s="78"/>
      <c r="GM51" s="64">
        <f t="shared" si="399"/>
        <v>13290.445306508884</v>
      </c>
    </row>
    <row r="52" spans="1:195" ht="18.75" x14ac:dyDescent="0.3">
      <c r="A52" s="80" t="s">
        <v>66</v>
      </c>
      <c r="B52" s="81">
        <f t="shared" si="400"/>
        <v>5024.1193189580463</v>
      </c>
      <c r="C52" s="81">
        <f>SUM('[20]ПОЛНАЯ СЕБЕСТОИМОСТЬ ВОДА 2022'!C200)/3</f>
        <v>5022.6623648392342</v>
      </c>
      <c r="D52" s="81">
        <f>SUM('[20]ПОЛНАЯ СЕБЕСТОИМОСТЬ ВОДА 2022'!D200)/3</f>
        <v>1.4569541188124997</v>
      </c>
      <c r="E52" s="81">
        <f t="shared" si="401"/>
        <v>4175.0920000000006</v>
      </c>
      <c r="F52" s="81">
        <f>SUM('[20]ПОЛНАЯ СЕБЕСТОИМОСТЬ ВОДА 2022'!F200)</f>
        <v>4173.9730000000009</v>
      </c>
      <c r="G52" s="81">
        <f>SUM('[20]ПОЛНАЯ СЕБЕСТОИМОСТЬ ВОДА 2022'!G200)</f>
        <v>1.119</v>
      </c>
      <c r="H52" s="82">
        <f t="shared" si="402"/>
        <v>3421.77</v>
      </c>
      <c r="I52" s="82">
        <v>3420.98</v>
      </c>
      <c r="J52" s="82">
        <v>0.79</v>
      </c>
      <c r="K52" s="81">
        <f t="shared" si="403"/>
        <v>5024.1193189580463</v>
      </c>
      <c r="L52" s="81">
        <f t="shared" si="404"/>
        <v>5022.6623648392342</v>
      </c>
      <c r="M52" s="81">
        <f t="shared" si="405"/>
        <v>1.4569541188124997</v>
      </c>
      <c r="N52" s="83">
        <f t="shared" si="406"/>
        <v>3951.8750000000005</v>
      </c>
      <c r="O52" s="83">
        <f>SUM('[20]ПОЛНАЯ СЕБЕСТОИМОСТЬ ВОДА 2022'!I200)</f>
        <v>3951.0430000000006</v>
      </c>
      <c r="P52" s="83">
        <f>SUM('[20]ПОЛНАЯ СЕБЕСТОИМОСТЬ ВОДА 2022'!J200)</f>
        <v>0.83199999999999996</v>
      </c>
      <c r="Q52" s="84">
        <f t="shared" si="407"/>
        <v>3674.1750000000002</v>
      </c>
      <c r="R52" s="84">
        <v>3673.1750000000002</v>
      </c>
      <c r="S52" s="84">
        <v>1</v>
      </c>
      <c r="T52" s="81">
        <f t="shared" si="408"/>
        <v>5024.1193189580463</v>
      </c>
      <c r="U52" s="81">
        <f t="shared" si="409"/>
        <v>5022.6623648392342</v>
      </c>
      <c r="V52" s="81">
        <f t="shared" si="410"/>
        <v>1.4569541188124997</v>
      </c>
      <c r="W52" s="83">
        <f t="shared" si="411"/>
        <v>6208.5710000000008</v>
      </c>
      <c r="X52" s="83">
        <f>SUM('[20]ПОЛНАЯ СЕБЕСТОИМОСТЬ ВОДА 2022'!L200)</f>
        <v>6206.7790000000005</v>
      </c>
      <c r="Y52" s="83">
        <f>SUM('[20]ПОЛНАЯ СЕБЕСТОИМОСТЬ ВОДА 2022'!M200)</f>
        <v>1.792</v>
      </c>
      <c r="Z52" s="84">
        <f t="shared" si="412"/>
        <v>4281.0999999999995</v>
      </c>
      <c r="AA52" s="84">
        <v>4279.9399999999996</v>
      </c>
      <c r="AB52" s="84">
        <v>1.1599999999999999</v>
      </c>
      <c r="AC52" s="26">
        <f t="shared" si="385"/>
        <v>15072.357956874139</v>
      </c>
      <c r="AD52" s="26">
        <f t="shared" si="385"/>
        <v>15067.987094517703</v>
      </c>
      <c r="AE52" s="26">
        <f t="shared" si="385"/>
        <v>4.3708623564374989</v>
      </c>
      <c r="AF52" s="54">
        <f t="shared" si="385"/>
        <v>14335.538</v>
      </c>
      <c r="AG52" s="54">
        <f t="shared" si="385"/>
        <v>14331.795000000002</v>
      </c>
      <c r="AH52" s="54">
        <f t="shared" si="385"/>
        <v>3.7430000000000003</v>
      </c>
      <c r="AI52" s="54">
        <f t="shared" si="385"/>
        <v>11377.044999999998</v>
      </c>
      <c r="AJ52" s="54">
        <f t="shared" si="385"/>
        <v>11374.095000000001</v>
      </c>
      <c r="AK52" s="54">
        <f t="shared" si="385"/>
        <v>2.95</v>
      </c>
      <c r="AL52" s="55">
        <f t="shared" si="386"/>
        <v>-736.81995687413837</v>
      </c>
      <c r="AM52" s="55">
        <f t="shared" si="386"/>
        <v>-736.19209451770075</v>
      </c>
      <c r="AN52" s="55">
        <f t="shared" si="386"/>
        <v>-0.62786235643749855</v>
      </c>
      <c r="AO52" s="81">
        <f t="shared" si="413"/>
        <v>5024.1193189580463</v>
      </c>
      <c r="AP52" s="81">
        <f>SUM('[20]ПОЛНАЯ СЕБЕСТОИМОСТЬ ВОДА 2022'!R200)/3</f>
        <v>5022.6623648392342</v>
      </c>
      <c r="AQ52" s="81">
        <f>SUM('[20]ПОЛНАЯ СЕБЕСТОИМОСТЬ ВОДА 2022'!S200)/3</f>
        <v>1.4569541188124997</v>
      </c>
      <c r="AR52" s="81">
        <f t="shared" si="414"/>
        <v>4861.2980000000007</v>
      </c>
      <c r="AS52" s="81">
        <f>SUM('[20]ПОЛНАЯ СЕБЕСТОИМОСТЬ ВОДА 2022'!U200)</f>
        <v>4859.5740000000005</v>
      </c>
      <c r="AT52" s="81">
        <f>SUM('[20]ПОЛНАЯ СЕБЕСТОИМОСТЬ ВОДА 2022'!V200)</f>
        <v>1.724</v>
      </c>
      <c r="AU52" s="84">
        <f t="shared" si="415"/>
        <v>4103.8500000000004</v>
      </c>
      <c r="AV52" s="84">
        <v>4102.67</v>
      </c>
      <c r="AW52" s="84">
        <v>1.18</v>
      </c>
      <c r="AX52" s="81">
        <f t="shared" si="416"/>
        <v>5024.1193189580463</v>
      </c>
      <c r="AY52" s="81">
        <f t="shared" si="417"/>
        <v>5022.6623648392342</v>
      </c>
      <c r="AZ52" s="81">
        <f t="shared" si="418"/>
        <v>1.4569541188124997</v>
      </c>
      <c r="BA52" s="81">
        <f t="shared" si="419"/>
        <v>5444.2179999999998</v>
      </c>
      <c r="BB52" s="81">
        <f>SUM('[20]ПОЛНАЯ СЕБЕСТОИМОСТЬ ВОДА 2022'!X200)</f>
        <v>5443.1080000000002</v>
      </c>
      <c r="BC52" s="81">
        <f>SUM('[20]ПОЛНАЯ СЕБЕСТОИМОСТЬ ВОДА 2022'!Y200)</f>
        <v>1.1100000000000001</v>
      </c>
      <c r="BD52" s="84">
        <f t="shared" si="420"/>
        <v>4436.3620000000001</v>
      </c>
      <c r="BE52" s="84">
        <v>4435.4229999999998</v>
      </c>
      <c r="BF52" s="84">
        <v>0.93899999999999995</v>
      </c>
      <c r="BG52" s="81">
        <f t="shared" si="421"/>
        <v>5024.1193189580463</v>
      </c>
      <c r="BH52" s="81">
        <f t="shared" si="422"/>
        <v>5022.6623648392342</v>
      </c>
      <c r="BI52" s="81">
        <f t="shared" si="423"/>
        <v>1.4569541188124997</v>
      </c>
      <c r="BJ52" s="83">
        <f t="shared" si="424"/>
        <v>4948.5022099999996</v>
      </c>
      <c r="BK52" s="83">
        <f>SUM('[20]ПОЛНАЯ СЕБЕСТОИМОСТЬ ВОДА 2022'!AA200)</f>
        <v>4946.9584199999999</v>
      </c>
      <c r="BL52" s="83">
        <f>SUM('[20]ПОЛНАЯ СЕБЕСТОИМОСТЬ ВОДА 2022'!AB200)</f>
        <v>1.54379</v>
      </c>
      <c r="BM52" s="84">
        <f t="shared" si="425"/>
        <v>4163.7540000000008</v>
      </c>
      <c r="BN52" s="84">
        <v>4163.1090000000004</v>
      </c>
      <c r="BO52" s="84">
        <v>0.64500000000000002</v>
      </c>
      <c r="BP52" s="26">
        <f t="shared" si="387"/>
        <v>15072.357956874139</v>
      </c>
      <c r="BQ52" s="26">
        <f t="shared" si="387"/>
        <v>15067.987094517703</v>
      </c>
      <c r="BR52" s="26">
        <f t="shared" si="387"/>
        <v>4.3708623564374989</v>
      </c>
      <c r="BS52" s="54">
        <f t="shared" si="387"/>
        <v>15254.018209999998</v>
      </c>
      <c r="BT52" s="54">
        <f t="shared" si="387"/>
        <v>15249.64042</v>
      </c>
      <c r="BU52" s="54">
        <f t="shared" si="387"/>
        <v>4.3777900000000001</v>
      </c>
      <c r="BV52" s="54">
        <f t="shared" si="387"/>
        <v>12703.966</v>
      </c>
      <c r="BW52" s="54">
        <f t="shared" si="387"/>
        <v>12701.202000000001</v>
      </c>
      <c r="BX52" s="54">
        <f t="shared" si="387"/>
        <v>2.7639999999999998</v>
      </c>
      <c r="BY52" s="55">
        <f t="shared" si="388"/>
        <v>181.66025312585953</v>
      </c>
      <c r="BZ52" s="55">
        <f t="shared" si="388"/>
        <v>181.65332548229708</v>
      </c>
      <c r="CA52" s="55">
        <f t="shared" si="388"/>
        <v>6.9276435625011956E-3</v>
      </c>
      <c r="CB52" s="26">
        <f t="shared" si="389"/>
        <v>30144.715913748278</v>
      </c>
      <c r="CC52" s="26">
        <f t="shared" si="389"/>
        <v>30135.974189035405</v>
      </c>
      <c r="CD52" s="26">
        <f t="shared" si="389"/>
        <v>8.7417247128749977</v>
      </c>
      <c r="CE52" s="54">
        <f t="shared" si="389"/>
        <v>29589.556209999999</v>
      </c>
      <c r="CF52" s="54">
        <f t="shared" si="389"/>
        <v>29581.435420000002</v>
      </c>
      <c r="CG52" s="54">
        <f t="shared" si="389"/>
        <v>8.1207899999999995</v>
      </c>
      <c r="CH52" s="54">
        <f t="shared" si="389"/>
        <v>24081.010999999999</v>
      </c>
      <c r="CI52" s="54">
        <f t="shared" si="389"/>
        <v>24075.297000000002</v>
      </c>
      <c r="CJ52" s="54">
        <f t="shared" si="389"/>
        <v>5.7140000000000004</v>
      </c>
      <c r="CK52" s="55">
        <f t="shared" si="390"/>
        <v>-555.15970374827884</v>
      </c>
      <c r="CL52" s="55">
        <f t="shared" si="390"/>
        <v>-554.53876903540367</v>
      </c>
      <c r="CM52" s="55">
        <f t="shared" si="390"/>
        <v>-0.62093471287499824</v>
      </c>
      <c r="CN52" s="81">
        <f t="shared" si="426"/>
        <v>5024.1193189580463</v>
      </c>
      <c r="CO52" s="81">
        <f>SUM('[20]ПОЛНАЯ СЕБЕСТОИМОСТЬ ВОДА 2022'!AP200)/3</f>
        <v>5022.6623648392342</v>
      </c>
      <c r="CP52" s="81">
        <f>SUM('[20]ПОЛНАЯ СЕБЕСТОИМОСТЬ ВОДА 2022'!AQ200)/3</f>
        <v>1.4569541188124997</v>
      </c>
      <c r="CQ52" s="83">
        <f t="shared" si="427"/>
        <v>4423.1090000000004</v>
      </c>
      <c r="CR52" s="83">
        <f>SUM('[20]ПОЛНАЯ СЕБЕСТОИМОСТЬ ВОДА 2022'!AS200)</f>
        <v>4421.63</v>
      </c>
      <c r="CS52" s="83">
        <f>SUM('[20]ПОЛНАЯ СЕБЕСТОИМОСТЬ ВОДА 2022'!AT200)</f>
        <v>1.4790000000000001</v>
      </c>
      <c r="CT52" s="84">
        <f t="shared" si="428"/>
        <v>4336.12</v>
      </c>
      <c r="CU52" s="84">
        <v>4335.47</v>
      </c>
      <c r="CV52" s="84">
        <v>0.65</v>
      </c>
      <c r="CW52" s="81">
        <f t="shared" si="429"/>
        <v>5024.1193189580463</v>
      </c>
      <c r="CX52" s="81">
        <f t="shared" si="430"/>
        <v>5022.6623648392342</v>
      </c>
      <c r="CY52" s="81">
        <f t="shared" si="431"/>
        <v>1.4569541188124997</v>
      </c>
      <c r="CZ52" s="83">
        <f t="shared" si="432"/>
        <v>4614.9849999999997</v>
      </c>
      <c r="DA52" s="83">
        <f>SUM('[20]ПОЛНАЯ СЕБЕСТОИМОСТЬ ВОДА 2022'!AV200)</f>
        <v>4614.4449999999997</v>
      </c>
      <c r="DB52" s="83">
        <f>SUM('[20]ПОЛНАЯ СЕБЕСТОИМОСТЬ ВОДА 2022'!AW200)</f>
        <v>0.54</v>
      </c>
      <c r="DC52" s="84">
        <f t="shared" si="433"/>
        <v>4027.42</v>
      </c>
      <c r="DD52" s="84">
        <v>4026.23</v>
      </c>
      <c r="DE52" s="84">
        <v>1.19</v>
      </c>
      <c r="DF52" s="81">
        <f t="shared" si="434"/>
        <v>5024.1193189580463</v>
      </c>
      <c r="DG52" s="81">
        <f t="shared" si="435"/>
        <v>5022.6623648392342</v>
      </c>
      <c r="DH52" s="81">
        <f t="shared" si="436"/>
        <v>1.4569541188124997</v>
      </c>
      <c r="DI52" s="83">
        <f t="shared" si="437"/>
        <v>4780.4390000000012</v>
      </c>
      <c r="DJ52" s="83">
        <f>SUM('[20]ПОЛНАЯ СЕБЕСТОИМОСТЬ ВОДА 2022'!AY200)</f>
        <v>4779.4860000000008</v>
      </c>
      <c r="DK52" s="83">
        <f>SUM('[20]ПОЛНАЯ СЕБЕСТОИМОСТЬ ВОДА 2022'!AZ200)</f>
        <v>0.95299999999999996</v>
      </c>
      <c r="DL52" s="84">
        <f t="shared" si="438"/>
        <v>4090.38</v>
      </c>
      <c r="DM52" s="84">
        <v>4088.77</v>
      </c>
      <c r="DN52" s="84">
        <v>1.61</v>
      </c>
      <c r="DO52" s="26">
        <f t="shared" si="391"/>
        <v>15072.357956874139</v>
      </c>
      <c r="DP52" s="26">
        <f t="shared" si="391"/>
        <v>15067.987094517703</v>
      </c>
      <c r="DQ52" s="26">
        <f t="shared" si="391"/>
        <v>4.3708623564374989</v>
      </c>
      <c r="DR52" s="54">
        <f t="shared" si="391"/>
        <v>13818.533000000003</v>
      </c>
      <c r="DS52" s="54">
        <f t="shared" si="391"/>
        <v>13815.561000000002</v>
      </c>
      <c r="DT52" s="54">
        <f t="shared" si="391"/>
        <v>2.972</v>
      </c>
      <c r="DU52" s="54">
        <f t="shared" si="391"/>
        <v>12453.920000000002</v>
      </c>
      <c r="DV52" s="54">
        <f t="shared" si="391"/>
        <v>12450.470000000001</v>
      </c>
      <c r="DW52" s="54">
        <f t="shared" si="391"/>
        <v>3.45</v>
      </c>
      <c r="DX52" s="55">
        <f t="shared" si="392"/>
        <v>-1253.8249568741358</v>
      </c>
      <c r="DY52" s="55">
        <f t="shared" si="392"/>
        <v>-1252.4260945177011</v>
      </c>
      <c r="DZ52" s="55">
        <f t="shared" si="392"/>
        <v>-1.3988623564374989</v>
      </c>
      <c r="EA52" s="26">
        <f t="shared" si="393"/>
        <v>45217.073870622415</v>
      </c>
      <c r="EB52" s="26">
        <f t="shared" si="393"/>
        <v>45203.961283553108</v>
      </c>
      <c r="EC52" s="26">
        <f t="shared" si="393"/>
        <v>13.112587069312497</v>
      </c>
      <c r="ED52" s="54">
        <f t="shared" si="393"/>
        <v>43408.089210000006</v>
      </c>
      <c r="EE52" s="54">
        <f t="shared" si="393"/>
        <v>43396.996420000003</v>
      </c>
      <c r="EF52" s="54">
        <f t="shared" si="393"/>
        <v>11.092789999999999</v>
      </c>
      <c r="EG52" s="54">
        <f t="shared" si="393"/>
        <v>36534.930999999997</v>
      </c>
      <c r="EH52" s="54">
        <f t="shared" si="393"/>
        <v>36525.767000000007</v>
      </c>
      <c r="EI52" s="54">
        <f t="shared" si="393"/>
        <v>9.1640000000000015</v>
      </c>
      <c r="EJ52" s="55">
        <f t="shared" si="394"/>
        <v>-1808.9846606224091</v>
      </c>
      <c r="EK52" s="55">
        <f t="shared" si="394"/>
        <v>-1806.9648635531048</v>
      </c>
      <c r="EL52" s="55">
        <f t="shared" si="394"/>
        <v>-2.0197970693124976</v>
      </c>
      <c r="EM52" s="81">
        <f t="shared" si="439"/>
        <v>5024.1193189580463</v>
      </c>
      <c r="EN52" s="81">
        <f>SUM('[20]ПОЛНАЯ СЕБЕСТОИМОСТЬ ВОДА 2022'!BN200)/3</f>
        <v>5022.6623648392342</v>
      </c>
      <c r="EO52" s="81">
        <f>SUM('[20]ПОЛНАЯ СЕБЕСТОИМОСТЬ ВОДА 2022'!BO200)/3</f>
        <v>1.4569541188124997</v>
      </c>
      <c r="EP52" s="83">
        <f t="shared" si="440"/>
        <v>4429.6660000000002</v>
      </c>
      <c r="EQ52" s="83">
        <f>SUM('[20]ПОЛНАЯ СЕБЕСТОИМОСТЬ ВОДА 2022'!BQ200)</f>
        <v>4429.6660000000002</v>
      </c>
      <c r="ER52" s="83">
        <f>SUM('[20]ПОЛНАЯ СЕБЕСТОИМОСТЬ ВОДА 2022'!BR200)</f>
        <v>0</v>
      </c>
      <c r="ES52" s="84">
        <f t="shared" si="441"/>
        <v>3731.76</v>
      </c>
      <c r="ET52" s="84">
        <v>3731.03</v>
      </c>
      <c r="EU52" s="84">
        <v>0.73</v>
      </c>
      <c r="EV52" s="81">
        <f t="shared" si="442"/>
        <v>5024.1193189580463</v>
      </c>
      <c r="EW52" s="81">
        <f t="shared" si="443"/>
        <v>5022.6623648392342</v>
      </c>
      <c r="EX52" s="81">
        <f t="shared" si="444"/>
        <v>1.4569541188124997</v>
      </c>
      <c r="EY52" s="83">
        <f t="shared" si="445"/>
        <v>4884.4507300000005</v>
      </c>
      <c r="EZ52" s="83">
        <f>SUM('[20]ПОЛНАЯ СЕБЕСТОИМОСТЬ ВОДА 2022'!BT200)</f>
        <v>4884.4507300000005</v>
      </c>
      <c r="FA52" s="83">
        <f>SUM('[20]ПОЛНАЯ СЕБЕСТОИМОСТЬ ВОДА 2022'!BU200)</f>
        <v>0</v>
      </c>
      <c r="FB52" s="84">
        <f t="shared" si="446"/>
        <v>3999.44</v>
      </c>
      <c r="FC52" s="84">
        <v>3998.33</v>
      </c>
      <c r="FD52" s="84">
        <v>1.1100000000000001</v>
      </c>
      <c r="FE52" s="81">
        <f t="shared" si="447"/>
        <v>5024.1193189580463</v>
      </c>
      <c r="FF52" s="81">
        <f t="shared" si="448"/>
        <v>5022.6623648392342</v>
      </c>
      <c r="FG52" s="81">
        <f t="shared" si="449"/>
        <v>1.4569541188124997</v>
      </c>
      <c r="FH52" s="83">
        <f t="shared" si="450"/>
        <v>4511.6769999999997</v>
      </c>
      <c r="FI52" s="83">
        <f>SUM('[20]ПОЛНАЯ СЕБЕСТОИМОСТЬ ВОДА 2022'!BW200)</f>
        <v>4511.6769999999997</v>
      </c>
      <c r="FJ52" s="83">
        <f>SUM('[20]ПОЛНАЯ СЕБЕСТОИМОСТЬ ВОДА 2022'!BX200)</f>
        <v>0</v>
      </c>
      <c r="FK52" s="84">
        <f t="shared" si="451"/>
        <v>4675.41</v>
      </c>
      <c r="FL52" s="84">
        <v>4674.32</v>
      </c>
      <c r="FM52" s="84">
        <v>1.0900000000000001</v>
      </c>
      <c r="FN52" s="26">
        <f t="shared" si="395"/>
        <v>15072.357956874139</v>
      </c>
      <c r="FO52" s="26">
        <f t="shared" si="395"/>
        <v>15067.987094517703</v>
      </c>
      <c r="FP52" s="26">
        <f t="shared" si="395"/>
        <v>4.3708623564374989</v>
      </c>
      <c r="FQ52" s="54">
        <f t="shared" si="395"/>
        <v>13825.793730000001</v>
      </c>
      <c r="FR52" s="54">
        <f t="shared" si="395"/>
        <v>13825.793730000001</v>
      </c>
      <c r="FS52" s="54">
        <f t="shared" si="395"/>
        <v>0</v>
      </c>
      <c r="FT52" s="54">
        <f t="shared" si="395"/>
        <v>12406.61</v>
      </c>
      <c r="FU52" s="54">
        <f t="shared" si="395"/>
        <v>12403.68</v>
      </c>
      <c r="FV52" s="54">
        <f t="shared" si="395"/>
        <v>2.93</v>
      </c>
      <c r="FW52" s="55">
        <f t="shared" si="396"/>
        <v>-1246.5642268741376</v>
      </c>
      <c r="FX52" s="55">
        <f t="shared" si="396"/>
        <v>-1242.1933645177014</v>
      </c>
      <c r="FY52" s="55">
        <f t="shared" si="396"/>
        <v>-4.3708623564374989</v>
      </c>
      <c r="FZ52" s="26">
        <f t="shared" si="397"/>
        <v>60289.431827496555</v>
      </c>
      <c r="GA52" s="26">
        <f t="shared" si="397"/>
        <v>60271.948378070811</v>
      </c>
      <c r="GB52" s="26">
        <f t="shared" si="397"/>
        <v>17.483449425749995</v>
      </c>
      <c r="GC52" s="54">
        <f t="shared" si="397"/>
        <v>57233.88294000001</v>
      </c>
      <c r="GD52" s="54">
        <f t="shared" si="397"/>
        <v>57222.790150000001</v>
      </c>
      <c r="GE52" s="54">
        <f t="shared" si="397"/>
        <v>11.092789999999999</v>
      </c>
      <c r="GF52" s="54">
        <f t="shared" si="397"/>
        <v>48941.540999999997</v>
      </c>
      <c r="GG52" s="54">
        <f t="shared" si="397"/>
        <v>48929.447000000007</v>
      </c>
      <c r="GH52" s="54">
        <f t="shared" si="397"/>
        <v>12.094000000000001</v>
      </c>
      <c r="GI52" s="55">
        <f t="shared" si="398"/>
        <v>-3055.5488874965449</v>
      </c>
      <c r="GJ52" s="55">
        <f t="shared" si="398"/>
        <v>-3049.1582280708099</v>
      </c>
      <c r="GK52" s="55">
        <f t="shared" si="398"/>
        <v>-6.3906594257499965</v>
      </c>
      <c r="GL52" s="78"/>
      <c r="GM52" s="64">
        <f t="shared" si="399"/>
        <v>60289.431827496541</v>
      </c>
    </row>
    <row r="53" spans="1:195" ht="18.75" x14ac:dyDescent="0.3">
      <c r="A53" s="80" t="s">
        <v>67</v>
      </c>
      <c r="B53" s="81">
        <f t="shared" si="400"/>
        <v>1504.8033315331108</v>
      </c>
      <c r="C53" s="81">
        <f>SUM('[20]ПОЛНАЯ СЕБЕСТОИМОСТЬ ВОДА 2022'!C201)/3</f>
        <v>1504.3647874018031</v>
      </c>
      <c r="D53" s="81">
        <f>SUM('[20]ПОЛНАЯ СЕБЕСТОИМОСТЬ ВОДА 2022'!D201)/3</f>
        <v>0.43854413130768471</v>
      </c>
      <c r="E53" s="81">
        <f t="shared" si="401"/>
        <v>1312.4389999999999</v>
      </c>
      <c r="F53" s="81">
        <f>SUM('[20]ПОЛНАЯ СЕБЕСТОИМОСТЬ ВОДА 2022'!F201)</f>
        <v>1312.1009999999999</v>
      </c>
      <c r="G53" s="81">
        <f>SUM('[20]ПОЛНАЯ СЕБЕСТОИМОСТЬ ВОДА 2022'!G201)</f>
        <v>0.33800000000000002</v>
      </c>
      <c r="H53" s="82">
        <f t="shared" si="402"/>
        <v>1033.22</v>
      </c>
      <c r="I53" s="82">
        <v>1032.98</v>
      </c>
      <c r="J53" s="82">
        <v>0.24</v>
      </c>
      <c r="K53" s="81">
        <f t="shared" si="403"/>
        <v>1504.8033315331108</v>
      </c>
      <c r="L53" s="81">
        <f t="shared" si="404"/>
        <v>1504.3647874018031</v>
      </c>
      <c r="M53" s="81">
        <f t="shared" si="405"/>
        <v>0.43854413130768471</v>
      </c>
      <c r="N53" s="83">
        <f t="shared" si="406"/>
        <v>1175.2839999999999</v>
      </c>
      <c r="O53" s="83">
        <f>SUM('[20]ПОЛНАЯ СЕБЕСТОИМОСТЬ ВОДА 2022'!I201)</f>
        <v>1175.0329999999999</v>
      </c>
      <c r="P53" s="83">
        <f>SUM('[20]ПОЛНАЯ СЕБЕСТОИМОСТЬ ВОДА 2022'!J201)</f>
        <v>0.251</v>
      </c>
      <c r="Q53" s="84">
        <f t="shared" si="407"/>
        <v>1109.885</v>
      </c>
      <c r="R53" s="84">
        <v>1109.585</v>
      </c>
      <c r="S53" s="84">
        <v>0.3</v>
      </c>
      <c r="T53" s="81">
        <f t="shared" si="408"/>
        <v>1504.8033315331108</v>
      </c>
      <c r="U53" s="81">
        <f t="shared" si="409"/>
        <v>1504.3647874018031</v>
      </c>
      <c r="V53" s="81">
        <f t="shared" si="410"/>
        <v>0.43854413130768471</v>
      </c>
      <c r="W53" s="83">
        <f t="shared" si="411"/>
        <v>1876.9009999999998</v>
      </c>
      <c r="X53" s="83">
        <f>SUM('[20]ПОЛНАЯ СЕБЕСТОИМОСТЬ ВОДА 2022'!L201)</f>
        <v>1876.36</v>
      </c>
      <c r="Y53" s="83">
        <f>SUM('[20]ПОЛНАЯ СЕБЕСТОИМОСТЬ ВОДА 2022'!M201)</f>
        <v>0.54100000000000004</v>
      </c>
      <c r="Z53" s="84">
        <f t="shared" si="412"/>
        <v>1295.9299999999998</v>
      </c>
      <c r="AA53" s="84">
        <v>1295.58</v>
      </c>
      <c r="AB53" s="84">
        <v>0.35</v>
      </c>
      <c r="AC53" s="26">
        <f t="shared" si="385"/>
        <v>4514.409994599333</v>
      </c>
      <c r="AD53" s="26">
        <f t="shared" si="385"/>
        <v>4513.0943622054092</v>
      </c>
      <c r="AE53" s="26">
        <f t="shared" si="385"/>
        <v>1.3156323939230541</v>
      </c>
      <c r="AF53" s="54">
        <f t="shared" si="385"/>
        <v>4364.6239999999998</v>
      </c>
      <c r="AG53" s="54">
        <f t="shared" si="385"/>
        <v>4363.4939999999997</v>
      </c>
      <c r="AH53" s="54">
        <f t="shared" si="385"/>
        <v>1.1299999999999999</v>
      </c>
      <c r="AI53" s="54">
        <f t="shared" si="385"/>
        <v>3439.0349999999999</v>
      </c>
      <c r="AJ53" s="54">
        <f t="shared" si="385"/>
        <v>3438.145</v>
      </c>
      <c r="AK53" s="54">
        <f t="shared" si="385"/>
        <v>0.89</v>
      </c>
      <c r="AL53" s="55">
        <f t="shared" si="386"/>
        <v>-149.78599459933321</v>
      </c>
      <c r="AM53" s="55">
        <f t="shared" si="386"/>
        <v>-149.60036220540951</v>
      </c>
      <c r="AN53" s="55">
        <f t="shared" si="386"/>
        <v>-0.1856323939230542</v>
      </c>
      <c r="AO53" s="81">
        <f t="shared" si="413"/>
        <v>1504.8033315331108</v>
      </c>
      <c r="AP53" s="81">
        <f>SUM('[20]ПОЛНАЯ СЕБЕСТОИМОСТЬ ВОДА 2022'!R201)/3</f>
        <v>1504.3647874018031</v>
      </c>
      <c r="AQ53" s="81">
        <f>SUM('[20]ПОЛНАЯ СЕБЕСТОИМОСТЬ ВОДА 2022'!S201)/3</f>
        <v>0.43854413130768471</v>
      </c>
      <c r="AR53" s="81">
        <f t="shared" si="414"/>
        <v>1469.0029999999999</v>
      </c>
      <c r="AS53" s="81">
        <f>SUM('[20]ПОЛНАЯ СЕБЕСТОИМОСТЬ ВОДА 2022'!U201)</f>
        <v>1468.4829999999999</v>
      </c>
      <c r="AT53" s="81">
        <f>SUM('[20]ПОЛНАЯ СЕБЕСТОИМОСТЬ ВОДА 2022'!V201)</f>
        <v>0.52</v>
      </c>
      <c r="AU53" s="84">
        <f t="shared" si="415"/>
        <v>1235.6399999999999</v>
      </c>
      <c r="AV53" s="84">
        <v>1235.28</v>
      </c>
      <c r="AW53" s="84">
        <v>0.36</v>
      </c>
      <c r="AX53" s="81">
        <f t="shared" si="416"/>
        <v>1504.8033315331108</v>
      </c>
      <c r="AY53" s="81">
        <f t="shared" si="417"/>
        <v>1504.3647874018031</v>
      </c>
      <c r="AZ53" s="81">
        <f t="shared" si="418"/>
        <v>0.43854413130768471</v>
      </c>
      <c r="BA53" s="81">
        <f t="shared" si="419"/>
        <v>1505.232</v>
      </c>
      <c r="BB53" s="81">
        <f>SUM('[20]ПОЛНАЯ СЕБЕСТОИМОСТЬ ВОДА 2022'!X201)</f>
        <v>1504.8969999999999</v>
      </c>
      <c r="BC53" s="81">
        <f>SUM('[20]ПОЛНАЯ СЕБЕСТОИМОСТЬ ВОДА 2022'!Y201)</f>
        <v>0.33500000000000002</v>
      </c>
      <c r="BD53" s="84">
        <f t="shared" si="420"/>
        <v>1331.83</v>
      </c>
      <c r="BE53" s="84">
        <v>1331.55</v>
      </c>
      <c r="BF53" s="84">
        <v>0.28000000000000003</v>
      </c>
      <c r="BG53" s="81">
        <f t="shared" si="421"/>
        <v>1504.8033315331108</v>
      </c>
      <c r="BH53" s="81">
        <f t="shared" si="422"/>
        <v>1504.3647874018031</v>
      </c>
      <c r="BI53" s="81">
        <f t="shared" si="423"/>
        <v>0.43854413130768471</v>
      </c>
      <c r="BJ53" s="83">
        <f t="shared" si="424"/>
        <v>1501.1420399999997</v>
      </c>
      <c r="BK53" s="83">
        <f>SUM('[20]ПОЛНАЯ СЕБЕСТОИМОСТЬ ВОДА 2022'!AA201)</f>
        <v>1500.6745199999998</v>
      </c>
      <c r="BL53" s="83">
        <f>SUM('[20]ПОЛНАЯ СЕБЕСТОИМОСТЬ ВОДА 2022'!AB201)</f>
        <v>0.46751999999999999</v>
      </c>
      <c r="BM53" s="84">
        <f t="shared" si="425"/>
        <v>1255.029</v>
      </c>
      <c r="BN53" s="84">
        <v>1254.825</v>
      </c>
      <c r="BO53" s="84">
        <v>0.20399999999999999</v>
      </c>
      <c r="BP53" s="26">
        <f t="shared" si="387"/>
        <v>4514.409994599333</v>
      </c>
      <c r="BQ53" s="26">
        <f t="shared" si="387"/>
        <v>4513.0943622054092</v>
      </c>
      <c r="BR53" s="26">
        <f t="shared" si="387"/>
        <v>1.3156323939230541</v>
      </c>
      <c r="BS53" s="54">
        <f t="shared" si="387"/>
        <v>4475.3770399999994</v>
      </c>
      <c r="BT53" s="54">
        <f t="shared" si="387"/>
        <v>4474.0545199999997</v>
      </c>
      <c r="BU53" s="54">
        <f t="shared" si="387"/>
        <v>1.3225199999999999</v>
      </c>
      <c r="BV53" s="54">
        <f t="shared" si="387"/>
        <v>3822.4989999999998</v>
      </c>
      <c r="BW53" s="54">
        <f t="shared" si="387"/>
        <v>3821.6549999999997</v>
      </c>
      <c r="BX53" s="54">
        <f t="shared" si="387"/>
        <v>0.84399999999999997</v>
      </c>
      <c r="BY53" s="55">
        <f t="shared" si="388"/>
        <v>-39.032954599333607</v>
      </c>
      <c r="BZ53" s="55">
        <f t="shared" si="388"/>
        <v>-39.039842205409514</v>
      </c>
      <c r="CA53" s="55">
        <f t="shared" si="388"/>
        <v>6.8876060769458292E-3</v>
      </c>
      <c r="CB53" s="26">
        <f t="shared" si="389"/>
        <v>9028.819989198666</v>
      </c>
      <c r="CC53" s="26">
        <f t="shared" si="389"/>
        <v>9026.1887244108184</v>
      </c>
      <c r="CD53" s="26">
        <f t="shared" si="389"/>
        <v>2.6312647878461082</v>
      </c>
      <c r="CE53" s="54">
        <f t="shared" si="389"/>
        <v>8840.0010399999992</v>
      </c>
      <c r="CF53" s="54">
        <f t="shared" si="389"/>
        <v>8837.5485200000003</v>
      </c>
      <c r="CG53" s="54">
        <f t="shared" si="389"/>
        <v>2.4525199999999998</v>
      </c>
      <c r="CH53" s="54">
        <f t="shared" si="389"/>
        <v>7261.5339999999997</v>
      </c>
      <c r="CI53" s="54">
        <f t="shared" si="389"/>
        <v>7259.7999999999993</v>
      </c>
      <c r="CJ53" s="54">
        <f t="shared" si="389"/>
        <v>1.734</v>
      </c>
      <c r="CK53" s="55">
        <f t="shared" si="390"/>
        <v>-188.81894919866681</v>
      </c>
      <c r="CL53" s="55">
        <f t="shared" si="390"/>
        <v>-188.64020441081811</v>
      </c>
      <c r="CM53" s="55">
        <f t="shared" si="390"/>
        <v>-0.17874478784610837</v>
      </c>
      <c r="CN53" s="81">
        <f t="shared" si="426"/>
        <v>1504.8033315331108</v>
      </c>
      <c r="CO53" s="81">
        <f>SUM('[20]ПОЛНАЯ СЕБЕСТОИМОСТЬ ВОДА 2022'!AP201)/3</f>
        <v>1504.3647874018031</v>
      </c>
      <c r="CP53" s="81">
        <f>SUM('[20]ПОЛНАЯ СЕБЕСТОИМОСТЬ ВОДА 2022'!AQ201)/3</f>
        <v>0.43854413130768471</v>
      </c>
      <c r="CQ53" s="83">
        <f t="shared" si="427"/>
        <v>1337.67</v>
      </c>
      <c r="CR53" s="83">
        <f>SUM('[20]ПОЛНАЯ СЕБЕСТОИМОСТЬ ВОДА 2022'!AS201)</f>
        <v>1337.2230000000002</v>
      </c>
      <c r="CS53" s="83">
        <f>SUM('[20]ПОЛНАЯ СЕБЕСТОИМОСТЬ ВОДА 2022'!AT201)</f>
        <v>0.44700000000000001</v>
      </c>
      <c r="CT53" s="84">
        <f t="shared" si="428"/>
        <v>1295.44</v>
      </c>
      <c r="CU53" s="84">
        <v>1295.24</v>
      </c>
      <c r="CV53" s="84">
        <v>0.2</v>
      </c>
      <c r="CW53" s="81">
        <f t="shared" si="429"/>
        <v>1504.8033315331108</v>
      </c>
      <c r="CX53" s="81">
        <f t="shared" si="430"/>
        <v>1504.3647874018031</v>
      </c>
      <c r="CY53" s="81">
        <f t="shared" si="431"/>
        <v>0.43854413130768471</v>
      </c>
      <c r="CZ53" s="83">
        <f t="shared" si="432"/>
        <v>1390.0669999999998</v>
      </c>
      <c r="DA53" s="83">
        <f>SUM('[20]ПОЛНАЯ СЕБЕСТОИМОСТЬ ВОДА 2022'!AV201)</f>
        <v>1389.9039999999998</v>
      </c>
      <c r="DB53" s="83">
        <f>SUM('[20]ПОЛНАЯ СЕБЕСТОИМОСТЬ ВОДА 2022'!AW201)</f>
        <v>0.16300000000000001</v>
      </c>
      <c r="DC53" s="84">
        <f t="shared" si="433"/>
        <v>1216.4669999999999</v>
      </c>
      <c r="DD53" s="84">
        <v>1216.1099999999999</v>
      </c>
      <c r="DE53" s="84">
        <v>0.35699999999999998</v>
      </c>
      <c r="DF53" s="81">
        <f t="shared" si="434"/>
        <v>1504.8033315331108</v>
      </c>
      <c r="DG53" s="81">
        <f t="shared" si="435"/>
        <v>1504.3647874018031</v>
      </c>
      <c r="DH53" s="81">
        <f t="shared" si="436"/>
        <v>0.43854413130768471</v>
      </c>
      <c r="DI53" s="83">
        <f t="shared" si="437"/>
        <v>1440.1079999999999</v>
      </c>
      <c r="DJ53" s="83">
        <f>SUM('[20]ПОЛНАЯ СЕБЕСТОИМОСТЬ ВОДА 2022'!AY201)</f>
        <v>1439.82</v>
      </c>
      <c r="DK53" s="83">
        <f>SUM('[20]ПОЛНАЯ СЕБЕСТОИМОСТЬ ВОДА 2022'!AZ201)</f>
        <v>0.28799999999999998</v>
      </c>
      <c r="DL53" s="84">
        <f t="shared" si="438"/>
        <v>1252.82</v>
      </c>
      <c r="DM53" s="84">
        <v>1252.33</v>
      </c>
      <c r="DN53" s="84">
        <v>0.49</v>
      </c>
      <c r="DO53" s="26">
        <f t="shared" si="391"/>
        <v>4514.409994599333</v>
      </c>
      <c r="DP53" s="26">
        <f t="shared" si="391"/>
        <v>4513.0943622054092</v>
      </c>
      <c r="DQ53" s="26">
        <f t="shared" si="391"/>
        <v>1.3156323939230541</v>
      </c>
      <c r="DR53" s="54">
        <f t="shared" si="391"/>
        <v>4167.8450000000003</v>
      </c>
      <c r="DS53" s="54">
        <f t="shared" si="391"/>
        <v>4166.9470000000001</v>
      </c>
      <c r="DT53" s="54">
        <f t="shared" si="391"/>
        <v>0.89799999999999991</v>
      </c>
      <c r="DU53" s="54">
        <f t="shared" si="391"/>
        <v>3764.7269999999999</v>
      </c>
      <c r="DV53" s="54">
        <f t="shared" si="391"/>
        <v>3763.68</v>
      </c>
      <c r="DW53" s="54">
        <f t="shared" si="391"/>
        <v>1.0469999999999999</v>
      </c>
      <c r="DX53" s="55">
        <f t="shared" si="392"/>
        <v>-346.56499459933275</v>
      </c>
      <c r="DY53" s="55">
        <f t="shared" si="392"/>
        <v>-346.14736220540908</v>
      </c>
      <c r="DZ53" s="55">
        <f t="shared" si="392"/>
        <v>-0.41763239392305418</v>
      </c>
      <c r="EA53" s="26">
        <f t="shared" si="393"/>
        <v>13543.229983797999</v>
      </c>
      <c r="EB53" s="26">
        <f t="shared" si="393"/>
        <v>13539.283086616228</v>
      </c>
      <c r="EC53" s="26">
        <f t="shared" si="393"/>
        <v>3.9468971817691623</v>
      </c>
      <c r="ED53" s="54">
        <f t="shared" si="393"/>
        <v>13007.84604</v>
      </c>
      <c r="EE53" s="54">
        <f t="shared" si="393"/>
        <v>13004.49552</v>
      </c>
      <c r="EF53" s="54">
        <f t="shared" si="393"/>
        <v>3.3505199999999995</v>
      </c>
      <c r="EG53" s="54">
        <f t="shared" si="393"/>
        <v>11026.260999999999</v>
      </c>
      <c r="EH53" s="54">
        <f t="shared" si="393"/>
        <v>11023.48</v>
      </c>
      <c r="EI53" s="54">
        <f t="shared" si="393"/>
        <v>2.7809999999999997</v>
      </c>
      <c r="EJ53" s="55">
        <f t="shared" si="394"/>
        <v>-535.38394379799865</v>
      </c>
      <c r="EK53" s="55">
        <f t="shared" si="394"/>
        <v>-534.7875666162272</v>
      </c>
      <c r="EL53" s="55">
        <f t="shared" si="394"/>
        <v>-0.59637718176916277</v>
      </c>
      <c r="EM53" s="81">
        <f t="shared" si="439"/>
        <v>1504.8033315331108</v>
      </c>
      <c r="EN53" s="81">
        <f>SUM('[20]ПОЛНАЯ СЕБЕСТОИМОСТЬ ВОДА 2022'!BN201)/3</f>
        <v>1504.3647874018031</v>
      </c>
      <c r="EO53" s="81">
        <f>SUM('[20]ПОЛНАЯ СЕБЕСТОИМОСТЬ ВОДА 2022'!BO201)/3</f>
        <v>0.43854413130768471</v>
      </c>
      <c r="EP53" s="83">
        <f t="shared" si="440"/>
        <v>1332.24</v>
      </c>
      <c r="EQ53" s="83">
        <f>SUM('[20]ПОЛНАЯ СЕБЕСТОИМОСТЬ ВОДА 2022'!BQ201)</f>
        <v>1332.24</v>
      </c>
      <c r="ER53" s="83">
        <f>SUM('[20]ПОЛНАЯ СЕБЕСТОИМОСТЬ ВОДА 2022'!BR201)</f>
        <v>0</v>
      </c>
      <c r="ES53" s="84">
        <f t="shared" si="441"/>
        <v>1121.47</v>
      </c>
      <c r="ET53" s="84">
        <v>1121.25</v>
      </c>
      <c r="EU53" s="84">
        <v>0.22</v>
      </c>
      <c r="EV53" s="81">
        <f t="shared" si="442"/>
        <v>1504.8033315331108</v>
      </c>
      <c r="EW53" s="81">
        <f t="shared" si="443"/>
        <v>1504.3647874018031</v>
      </c>
      <c r="EX53" s="81">
        <f t="shared" si="444"/>
        <v>0.43854413130768471</v>
      </c>
      <c r="EY53" s="83">
        <f t="shared" si="445"/>
        <v>1480.6565600000001</v>
      </c>
      <c r="EZ53" s="83">
        <f>SUM('[20]ПОЛНАЯ СЕБЕСТОИМОСТЬ ВОДА 2022'!BT201)</f>
        <v>1480.6565600000001</v>
      </c>
      <c r="FA53" s="83">
        <f>SUM('[20]ПОЛНАЯ СЕБЕСТОИМОСТЬ ВОДА 2022'!BU201)</f>
        <v>0</v>
      </c>
      <c r="FB53" s="84">
        <f t="shared" si="446"/>
        <v>1252.5</v>
      </c>
      <c r="FC53" s="84">
        <v>1252.17</v>
      </c>
      <c r="FD53" s="84">
        <v>0.33</v>
      </c>
      <c r="FE53" s="81">
        <f t="shared" si="447"/>
        <v>1504.8033315331108</v>
      </c>
      <c r="FF53" s="81">
        <f t="shared" si="448"/>
        <v>1504.3647874018031</v>
      </c>
      <c r="FG53" s="81">
        <f t="shared" si="449"/>
        <v>0.43854413130768471</v>
      </c>
      <c r="FH53" s="83">
        <f t="shared" si="450"/>
        <v>1334.8265699999999</v>
      </c>
      <c r="FI53" s="83">
        <f>SUM('[20]ПОЛНАЯ СЕБЕСТОИМОСТЬ ВОДА 2022'!BW201)</f>
        <v>1334.8265699999999</v>
      </c>
      <c r="FJ53" s="83">
        <f>SUM('[20]ПОЛНАЯ СЕБЕСТОИМОСТЬ ВОДА 2022'!BX201)</f>
        <v>0</v>
      </c>
      <c r="FK53" s="84">
        <f t="shared" si="451"/>
        <v>1275.45</v>
      </c>
      <c r="FL53" s="84">
        <v>1275.1300000000001</v>
      </c>
      <c r="FM53" s="84">
        <v>0.32</v>
      </c>
      <c r="FN53" s="26">
        <f t="shared" si="395"/>
        <v>4514.409994599333</v>
      </c>
      <c r="FO53" s="26">
        <f t="shared" si="395"/>
        <v>4513.0943622054092</v>
      </c>
      <c r="FP53" s="26">
        <f t="shared" si="395"/>
        <v>1.3156323939230541</v>
      </c>
      <c r="FQ53" s="54">
        <f t="shared" si="395"/>
        <v>4147.7231300000003</v>
      </c>
      <c r="FR53" s="54">
        <f t="shared" si="395"/>
        <v>4147.7231300000003</v>
      </c>
      <c r="FS53" s="54">
        <f t="shared" si="395"/>
        <v>0</v>
      </c>
      <c r="FT53" s="54">
        <f t="shared" si="395"/>
        <v>3649.42</v>
      </c>
      <c r="FU53" s="54">
        <f t="shared" si="395"/>
        <v>3648.55</v>
      </c>
      <c r="FV53" s="54">
        <f t="shared" si="395"/>
        <v>0.87000000000000011</v>
      </c>
      <c r="FW53" s="55">
        <f t="shared" si="396"/>
        <v>-366.68686459933269</v>
      </c>
      <c r="FX53" s="55">
        <f t="shared" si="396"/>
        <v>-365.37123220540889</v>
      </c>
      <c r="FY53" s="55">
        <f t="shared" si="396"/>
        <v>-1.3156323939230541</v>
      </c>
      <c r="FZ53" s="26">
        <f t="shared" si="397"/>
        <v>18057.639978397332</v>
      </c>
      <c r="GA53" s="26">
        <f t="shared" si="397"/>
        <v>18052.377448821637</v>
      </c>
      <c r="GB53" s="26">
        <f t="shared" si="397"/>
        <v>5.2625295756922164</v>
      </c>
      <c r="GC53" s="54">
        <f t="shared" si="397"/>
        <v>17155.569170000002</v>
      </c>
      <c r="GD53" s="54">
        <f t="shared" si="397"/>
        <v>17152.218650000003</v>
      </c>
      <c r="GE53" s="54">
        <f t="shared" si="397"/>
        <v>3.3505199999999995</v>
      </c>
      <c r="GF53" s="54">
        <f t="shared" si="397"/>
        <v>14675.680999999999</v>
      </c>
      <c r="GG53" s="54">
        <f t="shared" si="397"/>
        <v>14672.029999999999</v>
      </c>
      <c r="GH53" s="54">
        <f t="shared" si="397"/>
        <v>3.6509999999999998</v>
      </c>
      <c r="GI53" s="55">
        <f t="shared" si="398"/>
        <v>-902.07080839732953</v>
      </c>
      <c r="GJ53" s="55">
        <f t="shared" si="398"/>
        <v>-900.15879882163426</v>
      </c>
      <c r="GK53" s="55">
        <f t="shared" si="398"/>
        <v>-1.9120095756922169</v>
      </c>
      <c r="GL53" s="78"/>
      <c r="GM53" s="64">
        <f t="shared" si="399"/>
        <v>18057.639978397328</v>
      </c>
    </row>
    <row r="54" spans="1:195" ht="18.75" x14ac:dyDescent="0.3">
      <c r="A54" s="85" t="s">
        <v>68</v>
      </c>
      <c r="B54" s="86">
        <f>SUM(B53/B52)</f>
        <v>0.29951584267811387</v>
      </c>
      <c r="C54" s="86">
        <f t="shared" ref="C54:BN54" si="452">SUM(C53/C52)</f>
        <v>0.29951541197214337</v>
      </c>
      <c r="D54" s="86">
        <f t="shared" si="452"/>
        <v>0.30100064624212264</v>
      </c>
      <c r="E54" s="86">
        <f>SUM(E53/E52)</f>
        <v>0.31434971971875103</v>
      </c>
      <c r="F54" s="86">
        <f t="shared" si="452"/>
        <v>0.31435301569990981</v>
      </c>
      <c r="G54" s="86">
        <f t="shared" si="452"/>
        <v>0.30205540661304736</v>
      </c>
      <c r="H54" s="86">
        <f t="shared" si="452"/>
        <v>0.30195483623972391</v>
      </c>
      <c r="I54" s="86">
        <f t="shared" si="452"/>
        <v>0.30195441072441231</v>
      </c>
      <c r="J54" s="86">
        <f t="shared" si="452"/>
        <v>0.30379746835443033</v>
      </c>
      <c r="K54" s="86">
        <f>SUM(K53/K52)</f>
        <v>0.29951584267811387</v>
      </c>
      <c r="L54" s="86">
        <f t="shared" si="452"/>
        <v>0.29951541197214337</v>
      </c>
      <c r="M54" s="86">
        <f t="shared" si="452"/>
        <v>0.30100064624212264</v>
      </c>
      <c r="N54" s="86">
        <f>SUM(N53/N52)</f>
        <v>0.29739908271390159</v>
      </c>
      <c r="O54" s="86">
        <f t="shared" si="452"/>
        <v>0.2973981806829234</v>
      </c>
      <c r="P54" s="86">
        <f t="shared" si="452"/>
        <v>0.30168269230769235</v>
      </c>
      <c r="Q54" s="86">
        <f t="shared" si="452"/>
        <v>0.30207733708927853</v>
      </c>
      <c r="R54" s="86">
        <f t="shared" si="452"/>
        <v>0.30207790263191925</v>
      </c>
      <c r="S54" s="86">
        <f t="shared" si="452"/>
        <v>0.3</v>
      </c>
      <c r="T54" s="86">
        <f>SUM(T53/T52)</f>
        <v>0.29951584267811387</v>
      </c>
      <c r="U54" s="86">
        <f t="shared" si="452"/>
        <v>0.29951541197214337</v>
      </c>
      <c r="V54" s="86">
        <f t="shared" si="452"/>
        <v>0.30100064624212264</v>
      </c>
      <c r="W54" s="86">
        <f>SUM(W53/W52)</f>
        <v>0.30230805124077659</v>
      </c>
      <c r="X54" s="86">
        <f t="shared" si="452"/>
        <v>0.30230816982528291</v>
      </c>
      <c r="Y54" s="86">
        <f t="shared" si="452"/>
        <v>0.30189732142857145</v>
      </c>
      <c r="Z54" s="86">
        <f t="shared" si="452"/>
        <v>0.3027095839854243</v>
      </c>
      <c r="AA54" s="86">
        <f t="shared" si="452"/>
        <v>0.30270985107267862</v>
      </c>
      <c r="AB54" s="86">
        <f t="shared" si="452"/>
        <v>0.30172413793103448</v>
      </c>
      <c r="AC54" s="87">
        <f t="shared" si="452"/>
        <v>0.29951584267811393</v>
      </c>
      <c r="AD54" s="87">
        <f t="shared" si="452"/>
        <v>0.29951541197214337</v>
      </c>
      <c r="AE54" s="87">
        <f t="shared" si="452"/>
        <v>0.30100064624212264</v>
      </c>
      <c r="AF54" s="87">
        <f t="shared" si="452"/>
        <v>0.3044618206864646</v>
      </c>
      <c r="AG54" s="87">
        <f t="shared" si="452"/>
        <v>0.30446249056730151</v>
      </c>
      <c r="AH54" s="87">
        <f t="shared" si="452"/>
        <v>0.30189687416510813</v>
      </c>
      <c r="AI54" s="87">
        <f t="shared" si="452"/>
        <v>0.30227840357491775</v>
      </c>
      <c r="AJ54" s="87">
        <f t="shared" si="452"/>
        <v>0.30227855490920374</v>
      </c>
      <c r="AK54" s="87">
        <f t="shared" si="452"/>
        <v>0.30169491525423725</v>
      </c>
      <c r="AL54" s="63">
        <f t="shared" si="386"/>
        <v>4.945978008350671E-3</v>
      </c>
      <c r="AM54" s="63">
        <f t="shared" si="386"/>
        <v>4.9470785951581386E-3</v>
      </c>
      <c r="AN54" s="63">
        <f t="shared" si="386"/>
        <v>8.9622792298549303E-4</v>
      </c>
      <c r="AO54" s="86">
        <f>SUM(AO53/AO52)</f>
        <v>0.29951584267811387</v>
      </c>
      <c r="AP54" s="86">
        <f t="shared" si="452"/>
        <v>0.29951541197214337</v>
      </c>
      <c r="AQ54" s="86">
        <f t="shared" si="452"/>
        <v>0.30100064624212264</v>
      </c>
      <c r="AR54" s="86">
        <f>SUM(AR53/AR52)</f>
        <v>0.3021832852048979</v>
      </c>
      <c r="AS54" s="86">
        <f t="shared" si="452"/>
        <v>0.30218348357283986</v>
      </c>
      <c r="AT54" s="86">
        <f t="shared" si="452"/>
        <v>0.30162412993039445</v>
      </c>
      <c r="AU54" s="86">
        <f t="shared" si="452"/>
        <v>0.30109287620161551</v>
      </c>
      <c r="AV54" s="86">
        <f t="shared" si="452"/>
        <v>0.30109172806976919</v>
      </c>
      <c r="AW54" s="86">
        <f t="shared" si="452"/>
        <v>0.30508474576271188</v>
      </c>
      <c r="AX54" s="86">
        <f>SUM(AX53/AX52)</f>
        <v>0.29951584267811387</v>
      </c>
      <c r="AY54" s="86">
        <f t="shared" si="452"/>
        <v>0.29951541197214337</v>
      </c>
      <c r="AZ54" s="86">
        <f t="shared" si="452"/>
        <v>0.30100064624212264</v>
      </c>
      <c r="BA54" s="86">
        <f>SUM(BA53/BA52)</f>
        <v>0.2764826830960847</v>
      </c>
      <c r="BB54" s="86">
        <f t="shared" si="452"/>
        <v>0.27647751982874486</v>
      </c>
      <c r="BC54" s="86">
        <f t="shared" si="452"/>
        <v>0.30180180180180177</v>
      </c>
      <c r="BD54" s="86">
        <f t="shared" si="452"/>
        <v>0.30020769269955877</v>
      </c>
      <c r="BE54" s="86">
        <f t="shared" si="452"/>
        <v>0.30020811994707158</v>
      </c>
      <c r="BF54" s="86">
        <f t="shared" si="452"/>
        <v>0.29818956336528224</v>
      </c>
      <c r="BG54" s="86">
        <f>SUM(BG53/BG52)</f>
        <v>0.29951584267811387</v>
      </c>
      <c r="BH54" s="86">
        <f t="shared" si="452"/>
        <v>0.29951541197214337</v>
      </c>
      <c r="BI54" s="86">
        <f t="shared" si="452"/>
        <v>0.30100064624212264</v>
      </c>
      <c r="BJ54" s="86">
        <f>SUM(BJ53/BJ52)</f>
        <v>0.30335280783879853</v>
      </c>
      <c r="BK54" s="86">
        <f t="shared" si="452"/>
        <v>0.30335296814562673</v>
      </c>
      <c r="BL54" s="86">
        <f t="shared" si="452"/>
        <v>0.30283911671924291</v>
      </c>
      <c r="BM54" s="86">
        <f t="shared" si="452"/>
        <v>0.30141766300314565</v>
      </c>
      <c r="BN54" s="86">
        <f t="shared" si="452"/>
        <v>0.30141536049140194</v>
      </c>
      <c r="BO54" s="86">
        <f t="shared" ref="BO54:DW54" si="453">SUM(BO53/BO52)</f>
        <v>0.31627906976744186</v>
      </c>
      <c r="BP54" s="87">
        <f t="shared" si="453"/>
        <v>0.29951584267811393</v>
      </c>
      <c r="BQ54" s="87">
        <f t="shared" si="453"/>
        <v>0.29951541197214337</v>
      </c>
      <c r="BR54" s="87">
        <f t="shared" si="453"/>
        <v>0.30100064624212264</v>
      </c>
      <c r="BS54" s="87">
        <f t="shared" si="453"/>
        <v>0.29339004178361999</v>
      </c>
      <c r="BT54" s="87">
        <f t="shared" si="453"/>
        <v>0.29338754205195872</v>
      </c>
      <c r="BU54" s="87">
        <f t="shared" si="453"/>
        <v>0.30209763373757076</v>
      </c>
      <c r="BV54" s="87">
        <f t="shared" si="453"/>
        <v>0.30089021019105372</v>
      </c>
      <c r="BW54" s="87">
        <f t="shared" si="453"/>
        <v>0.30088923867205636</v>
      </c>
      <c r="BX54" s="87">
        <f t="shared" si="453"/>
        <v>0.30535455861070915</v>
      </c>
      <c r="BY54" s="63">
        <f t="shared" si="388"/>
        <v>-6.1258008944939379E-3</v>
      </c>
      <c r="BZ54" s="63">
        <f t="shared" si="388"/>
        <v>-6.1278699201846587E-3</v>
      </c>
      <c r="CA54" s="63">
        <f t="shared" si="388"/>
        <v>1.0969874954481207E-3</v>
      </c>
      <c r="CB54" s="87">
        <f t="shared" si="453"/>
        <v>0.29951584267811393</v>
      </c>
      <c r="CC54" s="87">
        <f t="shared" si="453"/>
        <v>0.29951541197214337</v>
      </c>
      <c r="CD54" s="87">
        <f t="shared" si="453"/>
        <v>0.30100064624212264</v>
      </c>
      <c r="CE54" s="87">
        <f t="shared" si="453"/>
        <v>0.2987540934126095</v>
      </c>
      <c r="CF54" s="87">
        <f t="shared" si="453"/>
        <v>0.29875320093577795</v>
      </c>
      <c r="CG54" s="87">
        <f t="shared" si="453"/>
        <v>0.30200510048899182</v>
      </c>
      <c r="CH54" s="87">
        <f t="shared" si="453"/>
        <v>0.30154606050385507</v>
      </c>
      <c r="CI54" s="87">
        <f t="shared" si="453"/>
        <v>0.3015456050241041</v>
      </c>
      <c r="CJ54" s="87">
        <f t="shared" si="453"/>
        <v>0.3034651732586629</v>
      </c>
      <c r="CK54" s="63">
        <f t="shared" si="390"/>
        <v>-7.6174926550443001E-4</v>
      </c>
      <c r="CL54" s="63">
        <f t="shared" si="390"/>
        <v>-7.6221103636542331E-4</v>
      </c>
      <c r="CM54" s="63">
        <f t="shared" si="390"/>
        <v>1.0044542468691797E-3</v>
      </c>
      <c r="CN54" s="86">
        <f>SUM(CN53/CN52)</f>
        <v>0.29951584267811387</v>
      </c>
      <c r="CO54" s="86">
        <f t="shared" si="453"/>
        <v>0.29951541197214337</v>
      </c>
      <c r="CP54" s="86">
        <f t="shared" si="453"/>
        <v>0.30100064624212264</v>
      </c>
      <c r="CQ54" s="86">
        <f>SUM(CQ53/CQ52)</f>
        <v>0.30242754587327603</v>
      </c>
      <c r="CR54" s="86">
        <f t="shared" si="453"/>
        <v>0.30242761153692194</v>
      </c>
      <c r="CS54" s="86">
        <f t="shared" si="453"/>
        <v>0.30223123732251522</v>
      </c>
      <c r="CT54" s="86">
        <f t="shared" si="453"/>
        <v>0.29875556949530918</v>
      </c>
      <c r="CU54" s="86">
        <f t="shared" si="453"/>
        <v>0.29875422964522874</v>
      </c>
      <c r="CV54" s="86">
        <f t="shared" si="453"/>
        <v>0.30769230769230771</v>
      </c>
      <c r="CW54" s="86">
        <f>SUM(CW53/CW52)</f>
        <v>0.29951584267811387</v>
      </c>
      <c r="CX54" s="86">
        <f t="shared" si="453"/>
        <v>0.29951541197214337</v>
      </c>
      <c r="CY54" s="86">
        <f t="shared" si="453"/>
        <v>0.30100064624212264</v>
      </c>
      <c r="CZ54" s="86">
        <f>SUM(CZ53/CZ52)</f>
        <v>0.30120726286217614</v>
      </c>
      <c r="DA54" s="86">
        <f t="shared" si="453"/>
        <v>0.3012071874299076</v>
      </c>
      <c r="DB54" s="86">
        <f t="shared" si="453"/>
        <v>0.30185185185185182</v>
      </c>
      <c r="DC54" s="86">
        <f t="shared" si="453"/>
        <v>0.30204622314037272</v>
      </c>
      <c r="DD54" s="86">
        <f t="shared" si="453"/>
        <v>0.30204682792587606</v>
      </c>
      <c r="DE54" s="86">
        <f t="shared" si="453"/>
        <v>0.3</v>
      </c>
      <c r="DF54" s="86">
        <f>SUM(DF53/DF52)</f>
        <v>0.29951584267811387</v>
      </c>
      <c r="DG54" s="86">
        <f t="shared" si="453"/>
        <v>0.29951541197214337</v>
      </c>
      <c r="DH54" s="86">
        <f t="shared" si="453"/>
        <v>0.30100064624212264</v>
      </c>
      <c r="DI54" s="86">
        <f>SUM(DI53/DI52)</f>
        <v>0.30125015715083897</v>
      </c>
      <c r="DJ54" s="86">
        <f t="shared" si="453"/>
        <v>0.30124996704666562</v>
      </c>
      <c r="DK54" s="86">
        <f t="shared" si="453"/>
        <v>0.30220356768100731</v>
      </c>
      <c r="DL54" s="86">
        <f t="shared" si="453"/>
        <v>0.30628450168444005</v>
      </c>
      <c r="DM54" s="86">
        <f t="shared" si="453"/>
        <v>0.30628526427262964</v>
      </c>
      <c r="DN54" s="86">
        <f t="shared" si="453"/>
        <v>0.30434782608695649</v>
      </c>
      <c r="DO54" s="87">
        <f t="shared" si="453"/>
        <v>0.29951584267811393</v>
      </c>
      <c r="DP54" s="87">
        <f t="shared" si="453"/>
        <v>0.29951541197214337</v>
      </c>
      <c r="DQ54" s="87">
        <f t="shared" si="453"/>
        <v>0.30100064624212264</v>
      </c>
      <c r="DR54" s="87">
        <f t="shared" si="453"/>
        <v>0.30161269651416683</v>
      </c>
      <c r="DS54" s="87">
        <f t="shared" si="453"/>
        <v>0.30161258019127851</v>
      </c>
      <c r="DT54" s="87">
        <f t="shared" si="453"/>
        <v>0.30215343203230144</v>
      </c>
      <c r="DU54" s="87">
        <f t="shared" si="453"/>
        <v>0.30229253118696758</v>
      </c>
      <c r="DV54" s="87">
        <f t="shared" si="453"/>
        <v>0.30229220262367601</v>
      </c>
      <c r="DW54" s="87">
        <f t="shared" si="453"/>
        <v>0.3034782608695652</v>
      </c>
      <c r="DX54" s="63">
        <f t="shared" si="392"/>
        <v>2.0968538360529032E-3</v>
      </c>
      <c r="DY54" s="63">
        <f t="shared" si="392"/>
        <v>2.0971682191351371E-3</v>
      </c>
      <c r="DZ54" s="63">
        <f t="shared" si="392"/>
        <v>1.1527857901788008E-3</v>
      </c>
      <c r="EA54" s="87">
        <f t="shared" ref="EA54:GH54" si="454">SUM(EA53/EA52)</f>
        <v>0.29951584267811393</v>
      </c>
      <c r="EB54" s="87">
        <f t="shared" si="454"/>
        <v>0.29951541197214337</v>
      </c>
      <c r="EC54" s="87">
        <f t="shared" si="454"/>
        <v>0.30100064624212264</v>
      </c>
      <c r="ED54" s="87">
        <f t="shared" si="454"/>
        <v>0.29966410124782361</v>
      </c>
      <c r="EE54" s="87">
        <f t="shared" si="454"/>
        <v>0.29966349270215231</v>
      </c>
      <c r="EF54" s="87">
        <f t="shared" si="454"/>
        <v>0.30204484173954432</v>
      </c>
      <c r="EG54" s="87">
        <f t="shared" si="454"/>
        <v>0.30180051523841661</v>
      </c>
      <c r="EH54" s="87">
        <f t="shared" si="454"/>
        <v>0.30180009635389715</v>
      </c>
      <c r="EI54" s="87">
        <f>SUM(EI53/EI52)</f>
        <v>0.30347010039284145</v>
      </c>
      <c r="EJ54" s="63">
        <f t="shared" si="394"/>
        <v>1.4825856970968054E-4</v>
      </c>
      <c r="EK54" s="63">
        <f t="shared" si="394"/>
        <v>1.4808073000893707E-4</v>
      </c>
      <c r="EL54" s="63">
        <f t="shared" si="394"/>
        <v>1.0441954974216849E-3</v>
      </c>
      <c r="EM54" s="86">
        <f>SUM(EM53/EM52)</f>
        <v>0.29951584267811387</v>
      </c>
      <c r="EN54" s="86">
        <f t="shared" si="454"/>
        <v>0.29951541197214337</v>
      </c>
      <c r="EO54" s="86">
        <f t="shared" si="454"/>
        <v>0.30100064624212264</v>
      </c>
      <c r="EP54" s="86">
        <f>SUM(EP53/EP52)</f>
        <v>0.30075405233712882</v>
      </c>
      <c r="EQ54" s="86">
        <f>SUM(EQ53/EQ52)</f>
        <v>0.30075405233712882</v>
      </c>
      <c r="ER54" s="86" t="e">
        <f>SUM(ER53/ER52)</f>
        <v>#DIV/0!</v>
      </c>
      <c r="ES54" s="86">
        <f t="shared" ref="ES54:EU54" si="455">SUM(ES53/ES52)</f>
        <v>0.30052039788196455</v>
      </c>
      <c r="ET54" s="86">
        <f t="shared" si="455"/>
        <v>0.30052023167865172</v>
      </c>
      <c r="EU54" s="86">
        <f t="shared" si="455"/>
        <v>0.30136986301369861</v>
      </c>
      <c r="EV54" s="86">
        <f>SUM(EV53/EV52)</f>
        <v>0.29951584267811387</v>
      </c>
      <c r="EW54" s="86">
        <f t="shared" si="454"/>
        <v>0.29951541197214337</v>
      </c>
      <c r="EX54" s="86">
        <f t="shared" si="454"/>
        <v>0.30100064624212264</v>
      </c>
      <c r="EY54" s="86">
        <f>SUM(EY53/EY52)</f>
        <v>0.3031367582246039</v>
      </c>
      <c r="EZ54" s="86">
        <f t="shared" si="454"/>
        <v>0.3031367582246039</v>
      </c>
      <c r="FA54" s="86" t="e">
        <f t="shared" si="454"/>
        <v>#DIV/0!</v>
      </c>
      <c r="FB54" s="86">
        <f t="shared" si="454"/>
        <v>0.31316884363810932</v>
      </c>
      <c r="FC54" s="86">
        <f t="shared" si="454"/>
        <v>0.31317324983180478</v>
      </c>
      <c r="FD54" s="86">
        <f t="shared" si="454"/>
        <v>0.29729729729729726</v>
      </c>
      <c r="FE54" s="86">
        <f>SUM(FE53/FE52)</f>
        <v>0.29951584267811387</v>
      </c>
      <c r="FF54" s="86">
        <f t="shared" si="454"/>
        <v>0.29951541197214337</v>
      </c>
      <c r="FG54" s="86">
        <f t="shared" si="454"/>
        <v>0.30100064624212264</v>
      </c>
      <c r="FH54" s="86">
        <f t="shared" si="454"/>
        <v>0.29586040179738043</v>
      </c>
      <c r="FI54" s="86">
        <f t="shared" si="454"/>
        <v>0.29586040179738043</v>
      </c>
      <c r="FJ54" s="86" t="e">
        <f t="shared" si="454"/>
        <v>#DIV/0!</v>
      </c>
      <c r="FK54" s="86">
        <f t="shared" si="454"/>
        <v>0.27279960474054682</v>
      </c>
      <c r="FL54" s="86">
        <f t="shared" si="454"/>
        <v>0.27279475945164222</v>
      </c>
      <c r="FM54" s="86">
        <f t="shared" si="454"/>
        <v>0.29357798165137611</v>
      </c>
      <c r="FN54" s="87">
        <f t="shared" si="454"/>
        <v>0.29951584267811393</v>
      </c>
      <c r="FO54" s="87">
        <f t="shared" si="454"/>
        <v>0.29951541197214337</v>
      </c>
      <c r="FP54" s="87">
        <f t="shared" si="454"/>
        <v>0.30100064624212264</v>
      </c>
      <c r="FQ54" s="87">
        <f t="shared" si="454"/>
        <v>0.2999989158669446</v>
      </c>
      <c r="FR54" s="87">
        <f t="shared" si="454"/>
        <v>0.2999989158669446</v>
      </c>
      <c r="FS54" s="87" t="e">
        <f t="shared" si="454"/>
        <v>#DIV/0!</v>
      </c>
      <c r="FT54" s="87">
        <f t="shared" si="454"/>
        <v>0.2941512629154942</v>
      </c>
      <c r="FU54" s="87">
        <f t="shared" si="454"/>
        <v>0.29415060691665701</v>
      </c>
      <c r="FV54" s="87">
        <f t="shared" si="454"/>
        <v>0.29692832764505123</v>
      </c>
      <c r="FW54" s="63">
        <f t="shared" si="396"/>
        <v>4.8307318883067385E-4</v>
      </c>
      <c r="FX54" s="63">
        <f t="shared" si="396"/>
        <v>4.8350389480122935E-4</v>
      </c>
      <c r="FY54" s="63" t="e">
        <f t="shared" si="396"/>
        <v>#DIV/0!</v>
      </c>
      <c r="FZ54" s="87">
        <f t="shared" si="454"/>
        <v>0.29951584267811393</v>
      </c>
      <c r="GA54" s="87">
        <f t="shared" si="454"/>
        <v>0.29951541197214337</v>
      </c>
      <c r="GB54" s="87">
        <f t="shared" si="454"/>
        <v>0.30100064624212264</v>
      </c>
      <c r="GC54" s="87">
        <f t="shared" si="454"/>
        <v>0.2997449812724518</v>
      </c>
      <c r="GD54" s="87">
        <f t="shared" si="454"/>
        <v>0.29974453543838603</v>
      </c>
      <c r="GE54" s="87">
        <f t="shared" si="454"/>
        <v>0.30204484173954432</v>
      </c>
      <c r="GF54" s="87">
        <f t="shared" si="454"/>
        <v>0.29986144081568661</v>
      </c>
      <c r="GG54" s="87">
        <f t="shared" si="454"/>
        <v>0.29986094059064261</v>
      </c>
      <c r="GH54" s="87">
        <f t="shared" si="454"/>
        <v>0.30188523234661813</v>
      </c>
      <c r="GI54" s="63">
        <f t="shared" si="398"/>
        <v>2.2913859433787431E-4</v>
      </c>
      <c r="GJ54" s="55">
        <f t="shared" si="398"/>
        <v>2.2912346624265334E-4</v>
      </c>
      <c r="GK54" s="55">
        <f t="shared" si="398"/>
        <v>1.0441954974216849E-3</v>
      </c>
      <c r="GL54" s="78"/>
      <c r="GM54" s="64">
        <f t="shared" si="399"/>
        <v>3.5941901121373667</v>
      </c>
    </row>
    <row r="55" spans="1:195" ht="18.75" x14ac:dyDescent="0.3">
      <c r="A55" s="80" t="s">
        <v>69</v>
      </c>
      <c r="B55" s="81">
        <f t="shared" ref="B55:B80" si="456">SUM(C55:D55)</f>
        <v>1707.6813326043755</v>
      </c>
      <c r="C55" s="81">
        <f>SUM('[20]ПОЛНАЯ СЕБЕСТОИМОСТЬ ВОДА 2022'!C203)/3</f>
        <v>1707.6813326043755</v>
      </c>
      <c r="D55" s="81">
        <f>SUM('[20]ПОЛНАЯ СЕБЕСТОИМОСТЬ ВОДА 2022'!D203)/3</f>
        <v>0</v>
      </c>
      <c r="E55" s="81">
        <f t="shared" ref="E55:E75" si="457">SUM(F55:G55)</f>
        <v>1842.3599999999997</v>
      </c>
      <c r="F55" s="81">
        <f>SUM('[20]ПОЛНАЯ СЕБЕСТОИМОСТЬ ВОДА 2022'!F203)</f>
        <v>1842.3599999999997</v>
      </c>
      <c r="G55" s="81">
        <f>SUM('[20]ПОЛНАЯ СЕБЕСТОИМОСТЬ ВОДА 2022'!G203)</f>
        <v>0</v>
      </c>
      <c r="H55" s="88">
        <f>SUM(H56:H59)</f>
        <v>2003.17</v>
      </c>
      <c r="I55" s="88">
        <f t="shared" ref="I55:J55" si="458">SUM(I56:I59)</f>
        <v>2003.17</v>
      </c>
      <c r="J55" s="88">
        <f t="shared" si="458"/>
        <v>0</v>
      </c>
      <c r="K55" s="81">
        <f t="shared" ref="K55:K77" si="459">SUM(L55:M55)</f>
        <v>1707.6813326043755</v>
      </c>
      <c r="L55" s="81">
        <f t="shared" ref="L55:L75" si="460">SUM(C55)</f>
        <v>1707.6813326043755</v>
      </c>
      <c r="M55" s="81">
        <f t="shared" ref="M55:M75" si="461">SUM(D55)</f>
        <v>0</v>
      </c>
      <c r="N55" s="83">
        <f t="shared" ref="N55:N77" si="462">SUM(O55:P55)</f>
        <v>1603.6790000000001</v>
      </c>
      <c r="O55" s="83">
        <f>SUM('[20]ПОЛНАЯ СЕБЕСТОИМОСТЬ ВОДА 2022'!I203)</f>
        <v>1603.6790000000001</v>
      </c>
      <c r="P55" s="83">
        <f>SUM('[20]ПОЛНАЯ СЕБЕСТОИМОСТЬ ВОДА 2022'!J203)</f>
        <v>0</v>
      </c>
      <c r="Q55" s="89">
        <f>SUM(Q56:Q59)</f>
        <v>1814.58</v>
      </c>
      <c r="R55" s="89">
        <f t="shared" ref="R55:S55" si="463">SUM(R56:R59)</f>
        <v>1814.58</v>
      </c>
      <c r="S55" s="89">
        <f t="shared" si="463"/>
        <v>0</v>
      </c>
      <c r="T55" s="81">
        <f t="shared" ref="T55:T77" si="464">SUM(U55:V55)</f>
        <v>1707.6813326043755</v>
      </c>
      <c r="U55" s="81">
        <f t="shared" ref="U55:U75" si="465">SUM(L55)</f>
        <v>1707.6813326043755</v>
      </c>
      <c r="V55" s="81">
        <f t="shared" ref="V55:V75" si="466">SUM(M55)</f>
        <v>0</v>
      </c>
      <c r="W55" s="83">
        <f t="shared" ref="W55:W77" si="467">SUM(X55:Y55)</f>
        <v>2226.4369999999999</v>
      </c>
      <c r="X55" s="83">
        <f>SUM('[20]ПОЛНАЯ СЕБЕСТОИМОСТЬ ВОДА 2022'!L203)</f>
        <v>2226.4369999999999</v>
      </c>
      <c r="Y55" s="83">
        <f>SUM('[20]ПОЛНАЯ СЕБЕСТОИМОСТЬ ВОДА 2022'!M203)</f>
        <v>0</v>
      </c>
      <c r="Z55" s="89">
        <f>SUM(Z56:Z59)</f>
        <v>2243.6549999999997</v>
      </c>
      <c r="AA55" s="89">
        <f t="shared" ref="AA55:AB55" si="468">SUM(AA56:AA59)</f>
        <v>2243.6549999999997</v>
      </c>
      <c r="AB55" s="89">
        <f t="shared" si="468"/>
        <v>0</v>
      </c>
      <c r="AC55" s="26">
        <f t="shared" ref="AC55:AK74" si="469">SUM(B55+K55+T55)</f>
        <v>5123.0439978131262</v>
      </c>
      <c r="AD55" s="26">
        <f t="shared" si="469"/>
        <v>5123.0439978131262</v>
      </c>
      <c r="AE55" s="26">
        <f t="shared" si="469"/>
        <v>0</v>
      </c>
      <c r="AF55" s="54">
        <f t="shared" si="469"/>
        <v>5672.4759999999997</v>
      </c>
      <c r="AG55" s="54">
        <f t="shared" si="469"/>
        <v>5672.4759999999997</v>
      </c>
      <c r="AH55" s="54">
        <f t="shared" si="469"/>
        <v>0</v>
      </c>
      <c r="AI55" s="54">
        <f t="shared" si="469"/>
        <v>6061.4049999999997</v>
      </c>
      <c r="AJ55" s="54">
        <f t="shared" si="469"/>
        <v>6061.4049999999997</v>
      </c>
      <c r="AK55" s="54">
        <f t="shared" si="469"/>
        <v>0</v>
      </c>
      <c r="AL55" s="55">
        <f t="shared" si="386"/>
        <v>549.43200218687343</v>
      </c>
      <c r="AM55" s="55">
        <f t="shared" si="386"/>
        <v>549.43200218687343</v>
      </c>
      <c r="AN55" s="55">
        <f t="shared" si="386"/>
        <v>0</v>
      </c>
      <c r="AO55" s="81">
        <f t="shared" ref="AO55:AO77" si="470">SUM(AP55:AQ55)</f>
        <v>1707.6813326043755</v>
      </c>
      <c r="AP55" s="81">
        <f>SUM('[20]ПОЛНАЯ СЕБЕСТОИМОСТЬ ВОДА 2022'!R203)/3</f>
        <v>1707.6813326043755</v>
      </c>
      <c r="AQ55" s="81">
        <f>SUM('[20]ПОЛНАЯ СЕБЕСТОИМОСТЬ ВОДА 2022'!S203)/3</f>
        <v>0</v>
      </c>
      <c r="AR55" s="81">
        <f t="shared" ref="AR55:AR77" si="471">SUM(AS55:AT55)</f>
        <v>2228.3890000000001</v>
      </c>
      <c r="AS55" s="81">
        <f>SUM('[20]ПОЛНАЯ СЕБЕСТОИМОСТЬ ВОДА 2022'!U203)</f>
        <v>2228.3890000000001</v>
      </c>
      <c r="AT55" s="81">
        <f>SUM('[20]ПОЛНАЯ СЕБЕСТОИМОСТЬ ВОДА 2022'!V203)</f>
        <v>0</v>
      </c>
      <c r="AU55" s="89">
        <f>SUM(AU56:AU59)</f>
        <v>1660.3700000000001</v>
      </c>
      <c r="AV55" s="89">
        <f t="shared" ref="AV55:AW55" si="472">SUM(AV56:AV59)</f>
        <v>1660.3700000000001</v>
      </c>
      <c r="AW55" s="89">
        <f t="shared" si="472"/>
        <v>0</v>
      </c>
      <c r="AX55" s="81">
        <f t="shared" ref="AX55:AX77" si="473">SUM(AY55:AZ55)</f>
        <v>1707.6813326043755</v>
      </c>
      <c r="AY55" s="81">
        <f t="shared" ref="AY55:AY75" si="474">SUM(AP55)</f>
        <v>1707.6813326043755</v>
      </c>
      <c r="AZ55" s="81">
        <f t="shared" ref="AZ55:AZ75" si="475">SUM(AQ55)</f>
        <v>0</v>
      </c>
      <c r="BA55" s="81">
        <f t="shared" ref="BA55:BA77" si="476">SUM(BB55:BC55)</f>
        <v>2254.6770000000001</v>
      </c>
      <c r="BB55" s="81">
        <f>SUM('[20]ПОЛНАЯ СЕБЕСТОИМОСТЬ ВОДА 2022'!X203)</f>
        <v>2254.6770000000001</v>
      </c>
      <c r="BC55" s="81">
        <f>SUM('[20]ПОЛНАЯ СЕБЕСТОИМОСТЬ ВОДА 2022'!Y203)</f>
        <v>0</v>
      </c>
      <c r="BD55" s="89">
        <f>SUM(BD56:BD59)</f>
        <v>1476.2849999999999</v>
      </c>
      <c r="BE55" s="89">
        <f t="shared" ref="BE55:BF55" si="477">SUM(BE56:BE59)</f>
        <v>1476.2849999999999</v>
      </c>
      <c r="BF55" s="89">
        <f t="shared" si="477"/>
        <v>0</v>
      </c>
      <c r="BG55" s="81">
        <f t="shared" ref="BG55:BG77" si="478">SUM(BH55:BI55)</f>
        <v>1707.6813326043755</v>
      </c>
      <c r="BH55" s="81">
        <f t="shared" ref="BH55:BH75" si="479">SUM(AY55)</f>
        <v>1707.6813326043755</v>
      </c>
      <c r="BI55" s="81">
        <f t="shared" ref="BI55:BI75" si="480">SUM(AZ55)</f>
        <v>0</v>
      </c>
      <c r="BJ55" s="83">
        <f t="shared" ref="BJ55:BJ77" si="481">SUM(BK55:BL55)</f>
        <v>2193.3214800000001</v>
      </c>
      <c r="BK55" s="83">
        <f>SUM('[20]ПОЛНАЯ СЕБЕСТОИМОСТЬ ВОДА 2022'!AA203)</f>
        <v>2193.3214800000001</v>
      </c>
      <c r="BL55" s="83">
        <f>SUM('[20]ПОЛНАЯ СЕБЕСТОИМОСТЬ ВОДА 2022'!AB203)</f>
        <v>0</v>
      </c>
      <c r="BM55" s="89">
        <f>SUM(BM56:BM59)</f>
        <v>1342.89</v>
      </c>
      <c r="BN55" s="89">
        <f t="shared" ref="BN55:BO55" si="482">SUM(BN56:BN59)</f>
        <v>1342.89</v>
      </c>
      <c r="BO55" s="89">
        <f t="shared" si="482"/>
        <v>0</v>
      </c>
      <c r="BP55" s="26">
        <f t="shared" ref="BP55:BX71" si="483">SUM(AO55+AX55+BG55)</f>
        <v>5123.0439978131262</v>
      </c>
      <c r="BQ55" s="26">
        <f t="shared" si="483"/>
        <v>5123.0439978131262</v>
      </c>
      <c r="BR55" s="26">
        <f t="shared" si="483"/>
        <v>0</v>
      </c>
      <c r="BS55" s="90">
        <f t="shared" si="483"/>
        <v>6676.3874800000012</v>
      </c>
      <c r="BT55" s="90">
        <f t="shared" si="483"/>
        <v>6676.3874800000012</v>
      </c>
      <c r="BU55" s="90">
        <f t="shared" si="483"/>
        <v>0</v>
      </c>
      <c r="BV55" s="90">
        <f t="shared" si="483"/>
        <v>4479.5450000000001</v>
      </c>
      <c r="BW55" s="90">
        <f t="shared" si="483"/>
        <v>4479.5450000000001</v>
      </c>
      <c r="BX55" s="90">
        <f t="shared" si="483"/>
        <v>0</v>
      </c>
      <c r="BY55" s="91">
        <f t="shared" si="388"/>
        <v>1553.343482186875</v>
      </c>
      <c r="BZ55" s="91">
        <f t="shared" si="388"/>
        <v>1553.343482186875</v>
      </c>
      <c r="CA55" s="91">
        <f t="shared" si="388"/>
        <v>0</v>
      </c>
      <c r="CB55" s="26">
        <f t="shared" ref="CB55:CJ71" si="484">SUM(AC55+BP55)</f>
        <v>10246.087995626252</v>
      </c>
      <c r="CC55" s="26">
        <f t="shared" si="484"/>
        <v>10246.087995626252</v>
      </c>
      <c r="CD55" s="26">
        <f t="shared" si="484"/>
        <v>0</v>
      </c>
      <c r="CE55" s="90">
        <f t="shared" si="484"/>
        <v>12348.86348</v>
      </c>
      <c r="CF55" s="90">
        <f t="shared" si="484"/>
        <v>12348.86348</v>
      </c>
      <c r="CG55" s="90">
        <f t="shared" si="484"/>
        <v>0</v>
      </c>
      <c r="CH55" s="90">
        <f t="shared" si="484"/>
        <v>10540.95</v>
      </c>
      <c r="CI55" s="90">
        <f t="shared" si="484"/>
        <v>10540.95</v>
      </c>
      <c r="CJ55" s="90">
        <f t="shared" si="484"/>
        <v>0</v>
      </c>
      <c r="CK55" s="91">
        <f t="shared" si="390"/>
        <v>2102.7754843737475</v>
      </c>
      <c r="CL55" s="91">
        <f t="shared" si="390"/>
        <v>2102.7754843737475</v>
      </c>
      <c r="CM55" s="91">
        <f t="shared" si="390"/>
        <v>0</v>
      </c>
      <c r="CN55" s="81">
        <f t="shared" ref="CN55:CN77" si="485">SUM(CO55:CP55)</f>
        <v>1707.6813326043755</v>
      </c>
      <c r="CO55" s="81">
        <f>SUM('[20]ПОЛНАЯ СЕБЕСТОИМОСТЬ ВОДА 2022'!AP203)/3</f>
        <v>1707.6813326043755</v>
      </c>
      <c r="CP55" s="81">
        <f>SUM('[20]ПОЛНАЯ СЕБЕСТОИМОСТЬ ВОДА 2022'!AQ203)/3</f>
        <v>0</v>
      </c>
      <c r="CQ55" s="83">
        <f t="shared" ref="CQ55:CQ77" si="486">SUM(CR55:CS55)</f>
        <v>2253.047</v>
      </c>
      <c r="CR55" s="83">
        <f>SUM('[20]ПОЛНАЯ СЕБЕСТОИМОСТЬ ВОДА 2022'!AS203)</f>
        <v>2253.047</v>
      </c>
      <c r="CS55" s="83">
        <f>SUM('[20]ПОЛНАЯ СЕБЕСТОИМОСТЬ ВОДА 2022'!AT203)</f>
        <v>0</v>
      </c>
      <c r="CT55" s="89">
        <f>SUM(CT56:CT59)</f>
        <v>1685.1000000000001</v>
      </c>
      <c r="CU55" s="89">
        <f t="shared" ref="CU55:CV55" si="487">SUM(CU56:CU59)</f>
        <v>1685.1000000000001</v>
      </c>
      <c r="CV55" s="89">
        <f t="shared" si="487"/>
        <v>0</v>
      </c>
      <c r="CW55" s="81">
        <f t="shared" ref="CW55:CW77" si="488">SUM(CX55:CY55)</f>
        <v>1707.6813326043755</v>
      </c>
      <c r="CX55" s="81">
        <f t="shared" ref="CX55:CX75" si="489">SUM(CO55)</f>
        <v>1707.6813326043755</v>
      </c>
      <c r="CY55" s="81">
        <f t="shared" ref="CY55:CY75" si="490">SUM(CP55)</f>
        <v>0</v>
      </c>
      <c r="CZ55" s="83">
        <f t="shared" ref="CZ55:CZ75" si="491">SUM(DA55:DB55)</f>
        <v>2495.9060000000004</v>
      </c>
      <c r="DA55" s="83">
        <f>SUM('[20]ПОЛНАЯ СЕБЕСТОИМОСТЬ ВОДА 2022'!AV203)</f>
        <v>2495.9060000000004</v>
      </c>
      <c r="DB55" s="83">
        <f>SUM('[20]ПОЛНАЯ СЕБЕСТОИМОСТЬ ВОДА 2022'!AW203)</f>
        <v>0</v>
      </c>
      <c r="DC55" s="89">
        <f>SUM(DC56:DC59)</f>
        <v>1330.86</v>
      </c>
      <c r="DD55" s="89">
        <f t="shared" ref="DD55:DE55" si="492">SUM(DD56:DD59)</f>
        <v>1330.86</v>
      </c>
      <c r="DE55" s="89">
        <f t="shared" si="492"/>
        <v>0</v>
      </c>
      <c r="DF55" s="81">
        <f t="shared" ref="DF55:DF77" si="493">SUM(DG55:DH55)</f>
        <v>1707.6813326043755</v>
      </c>
      <c r="DG55" s="81">
        <f t="shared" ref="DG55:DG75" si="494">SUM(CX55)</f>
        <v>1707.6813326043755</v>
      </c>
      <c r="DH55" s="81">
        <f t="shared" ref="DH55:DH75" si="495">SUM(CY55)</f>
        <v>0</v>
      </c>
      <c r="DI55" s="83">
        <f t="shared" ref="DI55:DI77" si="496">SUM(DJ55:DK55)</f>
        <v>2093.7809999999999</v>
      </c>
      <c r="DJ55" s="83">
        <f>SUM('[20]ПОЛНАЯ СЕБЕСТОИМОСТЬ ВОДА 2022'!AY203)</f>
        <v>2093.7809999999999</v>
      </c>
      <c r="DK55" s="83">
        <f>SUM('[20]ПОЛНАЯ СЕБЕСТОИМОСТЬ ВОДА 2022'!AZ203)</f>
        <v>0</v>
      </c>
      <c r="DL55" s="89">
        <f>SUM(DL56:DL59)</f>
        <v>1745.92</v>
      </c>
      <c r="DM55" s="89">
        <f t="shared" ref="DM55:DN55" si="497">SUM(DM56:DM59)</f>
        <v>1745.92</v>
      </c>
      <c r="DN55" s="89">
        <f t="shared" si="497"/>
        <v>0</v>
      </c>
      <c r="DO55" s="26">
        <f t="shared" ref="DO55:DW71" si="498">SUM(CN55+CW55+DF55)</f>
        <v>5123.0439978131262</v>
      </c>
      <c r="DP55" s="26">
        <f t="shared" si="498"/>
        <v>5123.0439978131262</v>
      </c>
      <c r="DQ55" s="26">
        <f t="shared" si="498"/>
        <v>0</v>
      </c>
      <c r="DR55" s="90">
        <f t="shared" si="498"/>
        <v>6842.7340000000004</v>
      </c>
      <c r="DS55" s="90">
        <f t="shared" si="498"/>
        <v>6842.7340000000004</v>
      </c>
      <c r="DT55" s="90">
        <f t="shared" si="498"/>
        <v>0</v>
      </c>
      <c r="DU55" s="90">
        <f t="shared" si="498"/>
        <v>4761.88</v>
      </c>
      <c r="DV55" s="90">
        <f t="shared" si="498"/>
        <v>4761.88</v>
      </c>
      <c r="DW55" s="90">
        <f t="shared" si="498"/>
        <v>0</v>
      </c>
      <c r="DX55" s="91">
        <f t="shared" si="392"/>
        <v>1719.6900021868742</v>
      </c>
      <c r="DY55" s="91">
        <f t="shared" si="392"/>
        <v>1719.6900021868742</v>
      </c>
      <c r="DZ55" s="91">
        <f t="shared" si="392"/>
        <v>0</v>
      </c>
      <c r="EA55" s="26">
        <f t="shared" ref="EA55:EI71" si="499">SUM(CB55+DO55)</f>
        <v>15369.13199343938</v>
      </c>
      <c r="EB55" s="26">
        <f t="shared" si="499"/>
        <v>15369.13199343938</v>
      </c>
      <c r="EC55" s="26">
        <f t="shared" si="499"/>
        <v>0</v>
      </c>
      <c r="ED55" s="90">
        <f t="shared" si="499"/>
        <v>19191.59748</v>
      </c>
      <c r="EE55" s="90">
        <f t="shared" si="499"/>
        <v>19191.59748</v>
      </c>
      <c r="EF55" s="90">
        <f t="shared" si="499"/>
        <v>0</v>
      </c>
      <c r="EG55" s="90">
        <f t="shared" si="499"/>
        <v>15302.830000000002</v>
      </c>
      <c r="EH55" s="90">
        <f t="shared" si="499"/>
        <v>15302.830000000002</v>
      </c>
      <c r="EI55" s="90">
        <f t="shared" si="499"/>
        <v>0</v>
      </c>
      <c r="EJ55" s="91">
        <f t="shared" si="394"/>
        <v>3822.4654865606208</v>
      </c>
      <c r="EK55" s="91">
        <f t="shared" si="394"/>
        <v>3822.4654865606208</v>
      </c>
      <c r="EL55" s="91">
        <f t="shared" si="394"/>
        <v>0</v>
      </c>
      <c r="EM55" s="81">
        <f t="shared" ref="EM55:EM76" si="500">SUM(EN55:EO55)</f>
        <v>1707.6813326043755</v>
      </c>
      <c r="EN55" s="81">
        <f>SUM('[20]ПОЛНАЯ СЕБЕСТОИМОСТЬ ВОДА 2022'!BN203)/3</f>
        <v>1707.6813326043755</v>
      </c>
      <c r="EO55" s="81">
        <f>SUM('[20]ПОЛНАЯ СЕБЕСТОИМОСТЬ ВОДА 2022'!BO203)/3</f>
        <v>0</v>
      </c>
      <c r="EP55" s="83">
        <f t="shared" ref="EP55:EP75" si="501">SUM(EQ55:ER55)</f>
        <v>2169.7589999999996</v>
      </c>
      <c r="EQ55" s="83">
        <f>SUM('[20]ПОЛНАЯ СЕБЕСТОИМОСТЬ ВОДА 2022'!BQ203)</f>
        <v>2169.7589999999996</v>
      </c>
      <c r="ER55" s="83">
        <f>SUM('[20]ПОЛНАЯ СЕБЕСТОИМОСТЬ ВОДА 2022'!BR203)</f>
        <v>0</v>
      </c>
      <c r="ES55" s="89">
        <f>SUM(ES56:ES59)</f>
        <v>2011.375</v>
      </c>
      <c r="ET55" s="89">
        <f t="shared" ref="ET55:EU55" si="502">SUM(ET56:ET59)</f>
        <v>2011.375</v>
      </c>
      <c r="EU55" s="89">
        <f t="shared" si="502"/>
        <v>0</v>
      </c>
      <c r="EV55" s="81">
        <f t="shared" ref="EV55:EV75" si="503">SUM(EW55:EX55)</f>
        <v>1707.6813326043755</v>
      </c>
      <c r="EW55" s="81">
        <f t="shared" ref="EW55:EW75" si="504">SUM(EN55)</f>
        <v>1707.6813326043755</v>
      </c>
      <c r="EX55" s="81">
        <f t="shared" ref="EX55:EX75" si="505">SUM(EO55)</f>
        <v>0</v>
      </c>
      <c r="EY55" s="83">
        <f t="shared" ref="EY55:EY75" si="506">SUM(EZ55:FA55)</f>
        <v>2727.7229299999999</v>
      </c>
      <c r="EZ55" s="83">
        <f>SUM('[20]ПОЛНАЯ СЕБЕСТОИМОСТЬ ВОДА 2022'!BT203)</f>
        <v>2727.7229299999999</v>
      </c>
      <c r="FA55" s="83">
        <f>SUM('[20]ПОЛНАЯ СЕБЕСТОИМОСТЬ ВОДА 2022'!BU203)</f>
        <v>0</v>
      </c>
      <c r="FB55" s="89">
        <f>SUM(FB56:FB59)</f>
        <v>1776.683</v>
      </c>
      <c r="FC55" s="89">
        <f t="shared" ref="FC55:FD55" si="507">SUM(FC56:FC59)</f>
        <v>1776.683</v>
      </c>
      <c r="FD55" s="89">
        <f t="shared" si="507"/>
        <v>0</v>
      </c>
      <c r="FE55" s="81">
        <f t="shared" ref="FE55:FE75" si="508">SUM(FF55:FG55)</f>
        <v>1707.6813326043755</v>
      </c>
      <c r="FF55" s="81">
        <f t="shared" ref="FF55:FF75" si="509">SUM(EW55)</f>
        <v>1707.6813326043755</v>
      </c>
      <c r="FG55" s="81">
        <f t="shared" ref="FG55:FG75" si="510">SUM(EX55)</f>
        <v>0</v>
      </c>
      <c r="FH55" s="83">
        <f t="shared" si="450"/>
        <v>2768.0047</v>
      </c>
      <c r="FI55" s="83">
        <f>SUM('[20]ПОЛНАЯ СЕБЕСТОИМОСТЬ ВОДА 2022'!BW203)</f>
        <v>2768.0047</v>
      </c>
      <c r="FJ55" s="83">
        <f>SUM('[20]ПОЛНАЯ СЕБЕСТОИМОСТЬ ВОДА 2022'!BX203)</f>
        <v>0</v>
      </c>
      <c r="FK55" s="89">
        <f>SUM(FK56:FK59)</f>
        <v>2173.9759999999997</v>
      </c>
      <c r="FL55" s="89">
        <f t="shared" ref="FL55:FM55" si="511">SUM(FL56:FL59)</f>
        <v>2173.9759999999997</v>
      </c>
      <c r="FM55" s="89">
        <f t="shared" si="511"/>
        <v>0</v>
      </c>
      <c r="FN55" s="26">
        <f t="shared" ref="FN55:FV74" si="512">SUM(EM55+EV55+FE55)</f>
        <v>5123.0439978131262</v>
      </c>
      <c r="FO55" s="26">
        <f t="shared" si="512"/>
        <v>5123.0439978131262</v>
      </c>
      <c r="FP55" s="26">
        <f t="shared" si="512"/>
        <v>0</v>
      </c>
      <c r="FQ55" s="54">
        <f t="shared" si="512"/>
        <v>7665.4866299999994</v>
      </c>
      <c r="FR55" s="54">
        <f t="shared" si="512"/>
        <v>7665.4866299999994</v>
      </c>
      <c r="FS55" s="54">
        <f t="shared" si="512"/>
        <v>0</v>
      </c>
      <c r="FT55" s="54">
        <f t="shared" si="512"/>
        <v>5962.0339999999997</v>
      </c>
      <c r="FU55" s="54">
        <f t="shared" si="512"/>
        <v>5962.0339999999997</v>
      </c>
      <c r="FV55" s="54">
        <f t="shared" si="512"/>
        <v>0</v>
      </c>
      <c r="FW55" s="55">
        <f t="shared" si="396"/>
        <v>2542.4426321868732</v>
      </c>
      <c r="FX55" s="55">
        <f t="shared" si="396"/>
        <v>2542.4426321868732</v>
      </c>
      <c r="FY55" s="55">
        <f t="shared" si="396"/>
        <v>0</v>
      </c>
      <c r="FZ55" s="26">
        <f t="shared" ref="FZ55:GH74" si="513">SUM(EA55+FN55)</f>
        <v>20492.175991252505</v>
      </c>
      <c r="GA55" s="26">
        <f t="shared" si="513"/>
        <v>20492.175991252505</v>
      </c>
      <c r="GB55" s="26">
        <f t="shared" si="513"/>
        <v>0</v>
      </c>
      <c r="GC55" s="54">
        <f t="shared" si="513"/>
        <v>26857.08411</v>
      </c>
      <c r="GD55" s="54">
        <f t="shared" si="513"/>
        <v>26857.08411</v>
      </c>
      <c r="GE55" s="54">
        <f t="shared" si="513"/>
        <v>0</v>
      </c>
      <c r="GF55" s="54">
        <f t="shared" si="513"/>
        <v>21264.864000000001</v>
      </c>
      <c r="GG55" s="54">
        <f t="shared" si="513"/>
        <v>21264.864000000001</v>
      </c>
      <c r="GH55" s="54">
        <f t="shared" si="513"/>
        <v>0</v>
      </c>
      <c r="GI55" s="55">
        <f t="shared" si="398"/>
        <v>6364.9081187474949</v>
      </c>
      <c r="GJ55" s="55">
        <f t="shared" si="398"/>
        <v>6364.9081187474949</v>
      </c>
      <c r="GK55" s="55">
        <f t="shared" si="398"/>
        <v>0</v>
      </c>
      <c r="GL55" s="78"/>
      <c r="GM55" s="64">
        <f t="shared" si="399"/>
        <v>20492.175991252501</v>
      </c>
    </row>
    <row r="56" spans="1:195" ht="18.75" x14ac:dyDescent="0.3">
      <c r="A56" s="85" t="s">
        <v>70</v>
      </c>
      <c r="B56" s="92">
        <f t="shared" si="456"/>
        <v>803.31488313333341</v>
      </c>
      <c r="C56" s="92">
        <f>SUM('[20]ПОЛНАЯ СЕБЕСТОИМОСТЬ ВОДА 2022'!C204)/3</f>
        <v>803.31488313333341</v>
      </c>
      <c r="D56" s="92">
        <f>SUM('[20]ПОЛНАЯ СЕБЕСТОИМОСТЬ ВОДА 2022'!D204)/3</f>
        <v>0</v>
      </c>
      <c r="E56" s="92">
        <f t="shared" si="457"/>
        <v>763.59100000000001</v>
      </c>
      <c r="F56" s="92">
        <f>SUM('[20]ПОЛНАЯ СЕБЕСТОИМОСТЬ ВОДА 2022'!F204)</f>
        <v>763.59100000000001</v>
      </c>
      <c r="G56" s="92">
        <f>SUM('[20]ПОЛНАЯ СЕБЕСТОИМОСТЬ ВОДА 2022'!G204)</f>
        <v>0</v>
      </c>
      <c r="H56" s="93">
        <f t="shared" ref="H56:H75" si="514">SUM(I56:J56)</f>
        <v>873.83</v>
      </c>
      <c r="I56" s="93">
        <v>873.83</v>
      </c>
      <c r="J56" s="93">
        <v>0</v>
      </c>
      <c r="K56" s="92">
        <f t="shared" si="459"/>
        <v>803.31488313333341</v>
      </c>
      <c r="L56" s="92">
        <f t="shared" si="460"/>
        <v>803.31488313333341</v>
      </c>
      <c r="M56" s="92">
        <f t="shared" si="461"/>
        <v>0</v>
      </c>
      <c r="N56" s="94">
        <f t="shared" si="462"/>
        <v>710.38499999999999</v>
      </c>
      <c r="O56" s="94">
        <f>SUM('[20]ПОЛНАЯ СЕБЕСТОИМОСТЬ ВОДА 2022'!I204)</f>
        <v>710.38499999999999</v>
      </c>
      <c r="P56" s="94">
        <f>SUM('[20]ПОЛНАЯ СЕБЕСТОИМОСТЬ ВОДА 2022'!J204)</f>
        <v>0</v>
      </c>
      <c r="Q56" s="95">
        <f t="shared" ref="Q56:Q59" si="515">SUM(R56:S56)</f>
        <v>678.51</v>
      </c>
      <c r="R56" s="95">
        <v>678.51</v>
      </c>
      <c r="S56" s="95">
        <v>0</v>
      </c>
      <c r="T56" s="92">
        <f t="shared" si="464"/>
        <v>803.31488313333341</v>
      </c>
      <c r="U56" s="92">
        <f t="shared" si="465"/>
        <v>803.31488313333341</v>
      </c>
      <c r="V56" s="92">
        <f t="shared" si="466"/>
        <v>0</v>
      </c>
      <c r="W56" s="94">
        <f t="shared" si="467"/>
        <v>1001.331</v>
      </c>
      <c r="X56" s="94">
        <f>SUM('[20]ПОЛНАЯ СЕБЕСТОИМОСТЬ ВОДА 2022'!L204)</f>
        <v>1001.331</v>
      </c>
      <c r="Y56" s="94">
        <f>SUM('[20]ПОЛНАЯ СЕБЕСТОИМОСТЬ ВОДА 2022'!M204)</f>
        <v>0</v>
      </c>
      <c r="Z56" s="95">
        <f t="shared" ref="Z56:Z59" si="516">SUM(AA56:AB56)</f>
        <v>747.46</v>
      </c>
      <c r="AA56" s="95">
        <v>747.46</v>
      </c>
      <c r="AB56" s="95">
        <v>0</v>
      </c>
      <c r="AC56" s="41">
        <f t="shared" si="469"/>
        <v>2409.9446494000003</v>
      </c>
      <c r="AD56" s="41">
        <f t="shared" si="469"/>
        <v>2409.9446494000003</v>
      </c>
      <c r="AE56" s="41">
        <f t="shared" si="469"/>
        <v>0</v>
      </c>
      <c r="AF56" s="62">
        <f t="shared" si="469"/>
        <v>2475.3070000000002</v>
      </c>
      <c r="AG56" s="62">
        <f t="shared" si="469"/>
        <v>2475.3070000000002</v>
      </c>
      <c r="AH56" s="62">
        <f t="shared" si="469"/>
        <v>0</v>
      </c>
      <c r="AI56" s="62">
        <f t="shared" si="469"/>
        <v>2299.8000000000002</v>
      </c>
      <c r="AJ56" s="62">
        <f t="shared" si="469"/>
        <v>2299.8000000000002</v>
      </c>
      <c r="AK56" s="62">
        <f t="shared" si="469"/>
        <v>0</v>
      </c>
      <c r="AL56" s="63">
        <f t="shared" si="386"/>
        <v>65.3623505999999</v>
      </c>
      <c r="AM56" s="63">
        <f t="shared" si="386"/>
        <v>65.3623505999999</v>
      </c>
      <c r="AN56" s="63">
        <f t="shared" si="386"/>
        <v>0</v>
      </c>
      <c r="AO56" s="92">
        <f t="shared" si="470"/>
        <v>803.31488313333341</v>
      </c>
      <c r="AP56" s="92">
        <f>SUM('[20]ПОЛНАЯ СЕБЕСТОИМОСТЬ ВОДА 2022'!R204)/3</f>
        <v>803.31488313333341</v>
      </c>
      <c r="AQ56" s="92">
        <f>SUM('[20]ПОЛНАЯ СЕБЕСТОИМОСТЬ ВОДА 2022'!S204)/3</f>
        <v>0</v>
      </c>
      <c r="AR56" s="92">
        <f t="shared" si="471"/>
        <v>859.48800000000006</v>
      </c>
      <c r="AS56" s="92">
        <f>SUM('[20]ПОЛНАЯ СЕБЕСТОИМОСТЬ ВОДА 2022'!U204)</f>
        <v>859.48800000000006</v>
      </c>
      <c r="AT56" s="92">
        <f>SUM('[20]ПОЛНАЯ СЕБЕСТОИМОСТЬ ВОДА 2022'!V204)</f>
        <v>0</v>
      </c>
      <c r="AU56" s="95">
        <f t="shared" ref="AU56:AU59" si="517">SUM(AV56:AW56)</f>
        <v>654.1</v>
      </c>
      <c r="AV56" s="95">
        <v>654.1</v>
      </c>
      <c r="AW56" s="95">
        <v>0</v>
      </c>
      <c r="AX56" s="92">
        <f t="shared" si="473"/>
        <v>803.31488313333341</v>
      </c>
      <c r="AY56" s="92">
        <f t="shared" si="474"/>
        <v>803.31488313333341</v>
      </c>
      <c r="AZ56" s="92">
        <f t="shared" si="475"/>
        <v>0</v>
      </c>
      <c r="BA56" s="92">
        <f t="shared" si="476"/>
        <v>964.75</v>
      </c>
      <c r="BB56" s="92">
        <f>SUM('[20]ПОЛНАЯ СЕБЕСТОИМОСТЬ ВОДА 2022'!X204)</f>
        <v>964.75</v>
      </c>
      <c r="BC56" s="92">
        <f>SUM('[20]ПОЛНАЯ СЕБЕСТОИМОСТЬ ВОДА 2022'!Y204)</f>
        <v>0</v>
      </c>
      <c r="BD56" s="95">
        <f t="shared" ref="BD56:BD59" si="518">SUM(BE56:BF56)</f>
        <v>700.14</v>
      </c>
      <c r="BE56" s="95">
        <v>700.14</v>
      </c>
      <c r="BF56" s="95">
        <v>0</v>
      </c>
      <c r="BG56" s="92">
        <f t="shared" si="478"/>
        <v>803.31488313333341</v>
      </c>
      <c r="BH56" s="92">
        <f t="shared" si="479"/>
        <v>803.31488313333341</v>
      </c>
      <c r="BI56" s="92">
        <f t="shared" si="480"/>
        <v>0</v>
      </c>
      <c r="BJ56" s="94">
        <f t="shared" si="481"/>
        <v>877.97152000000006</v>
      </c>
      <c r="BK56" s="94">
        <f>SUM('[20]ПОЛНАЯ СЕБЕСТОИМОСТЬ ВОДА 2022'!AA204)</f>
        <v>877.97152000000006</v>
      </c>
      <c r="BL56" s="94">
        <f>SUM('[20]ПОЛНАЯ СЕБЕСТОИМОСТЬ ВОДА 2022'!AB204)</f>
        <v>0</v>
      </c>
      <c r="BM56" s="95">
        <f t="shared" ref="BM56:BM59" si="519">SUM(BN56:BO56)</f>
        <v>586.76</v>
      </c>
      <c r="BN56" s="95">
        <v>586.76</v>
      </c>
      <c r="BO56" s="95">
        <v>0</v>
      </c>
      <c r="BP56" s="41">
        <f t="shared" si="483"/>
        <v>2409.9446494000003</v>
      </c>
      <c r="BQ56" s="41">
        <f t="shared" si="483"/>
        <v>2409.9446494000003</v>
      </c>
      <c r="BR56" s="41">
        <f t="shared" si="483"/>
        <v>0</v>
      </c>
      <c r="BS56" s="96">
        <f t="shared" si="483"/>
        <v>2702.2095200000003</v>
      </c>
      <c r="BT56" s="96">
        <f t="shared" si="483"/>
        <v>2702.2095200000003</v>
      </c>
      <c r="BU56" s="96">
        <f t="shared" si="483"/>
        <v>0</v>
      </c>
      <c r="BV56" s="96">
        <f t="shared" si="483"/>
        <v>1941</v>
      </c>
      <c r="BW56" s="96">
        <f t="shared" si="483"/>
        <v>1941</v>
      </c>
      <c r="BX56" s="96">
        <f t="shared" si="483"/>
        <v>0</v>
      </c>
      <c r="BY56" s="32">
        <f t="shared" si="388"/>
        <v>292.26487059999999</v>
      </c>
      <c r="BZ56" s="32">
        <f t="shared" si="388"/>
        <v>292.26487059999999</v>
      </c>
      <c r="CA56" s="32">
        <f t="shared" si="388"/>
        <v>0</v>
      </c>
      <c r="CB56" s="41">
        <f t="shared" si="484"/>
        <v>4819.8892988000007</v>
      </c>
      <c r="CC56" s="41">
        <f t="shared" si="484"/>
        <v>4819.8892988000007</v>
      </c>
      <c r="CD56" s="41">
        <f t="shared" si="484"/>
        <v>0</v>
      </c>
      <c r="CE56" s="96">
        <f t="shared" si="484"/>
        <v>5177.516520000001</v>
      </c>
      <c r="CF56" s="96">
        <f t="shared" si="484"/>
        <v>5177.516520000001</v>
      </c>
      <c r="CG56" s="96">
        <f t="shared" si="484"/>
        <v>0</v>
      </c>
      <c r="CH56" s="96">
        <f t="shared" si="484"/>
        <v>4240.8</v>
      </c>
      <c r="CI56" s="96">
        <f t="shared" si="484"/>
        <v>4240.8</v>
      </c>
      <c r="CJ56" s="96">
        <f t="shared" si="484"/>
        <v>0</v>
      </c>
      <c r="CK56" s="32">
        <f t="shared" si="390"/>
        <v>357.62722120000035</v>
      </c>
      <c r="CL56" s="32">
        <f t="shared" si="390"/>
        <v>357.62722120000035</v>
      </c>
      <c r="CM56" s="32">
        <f t="shared" si="390"/>
        <v>0</v>
      </c>
      <c r="CN56" s="92">
        <f t="shared" si="485"/>
        <v>803.31488313333341</v>
      </c>
      <c r="CO56" s="92">
        <f>SUM('[20]ПОЛНАЯ СЕБЕСТОИМОСТЬ ВОДА 2022'!AP204)/3</f>
        <v>803.31488313333341</v>
      </c>
      <c r="CP56" s="92">
        <f>SUM('[20]ПОЛНАЯ СЕБЕСТОИМОСТЬ ВОДА 2022'!AQ204)/3</f>
        <v>0</v>
      </c>
      <c r="CQ56" s="94">
        <f t="shared" si="486"/>
        <v>952.11099999999988</v>
      </c>
      <c r="CR56" s="94">
        <f>SUM('[20]ПОЛНАЯ СЕБЕСТОИМОСТЬ ВОДА 2022'!AS204)</f>
        <v>952.11099999999988</v>
      </c>
      <c r="CS56" s="94">
        <f>SUM('[20]ПОЛНАЯ СЕБЕСТОИМОСТЬ ВОДА 2022'!AT204)</f>
        <v>0</v>
      </c>
      <c r="CT56" s="95">
        <f t="shared" ref="CT56:CT59" si="520">SUM(CU56:CV56)</f>
        <v>744.13</v>
      </c>
      <c r="CU56" s="95">
        <v>744.13</v>
      </c>
      <c r="CV56" s="95">
        <v>0</v>
      </c>
      <c r="CW56" s="92">
        <f t="shared" si="488"/>
        <v>803.31488313333341</v>
      </c>
      <c r="CX56" s="92">
        <f t="shared" si="489"/>
        <v>803.31488313333341</v>
      </c>
      <c r="CY56" s="92">
        <f t="shared" si="490"/>
        <v>0</v>
      </c>
      <c r="CZ56" s="94">
        <f t="shared" si="491"/>
        <v>745.76600000000008</v>
      </c>
      <c r="DA56" s="94">
        <f>SUM('[20]ПОЛНАЯ СЕБЕСТОИМОСТЬ ВОДА 2022'!AV204)</f>
        <v>745.76600000000008</v>
      </c>
      <c r="DB56" s="94">
        <f>SUM('[20]ПОЛНАЯ СЕБЕСТОИМОСТЬ ВОДА 2022'!AW204)</f>
        <v>0</v>
      </c>
      <c r="DC56" s="95">
        <f t="shared" ref="DC56:DC59" si="521">SUM(DD56:DE56)</f>
        <v>601.29</v>
      </c>
      <c r="DD56" s="95">
        <v>601.29</v>
      </c>
      <c r="DE56" s="95">
        <v>0</v>
      </c>
      <c r="DF56" s="92">
        <f t="shared" si="493"/>
        <v>803.31488313333341</v>
      </c>
      <c r="DG56" s="92">
        <f t="shared" si="494"/>
        <v>803.31488313333341</v>
      </c>
      <c r="DH56" s="92">
        <f t="shared" si="495"/>
        <v>0</v>
      </c>
      <c r="DI56" s="94">
        <f t="shared" si="496"/>
        <v>758.47499999999991</v>
      </c>
      <c r="DJ56" s="94">
        <f>SUM('[20]ПОЛНАЯ СЕБЕСТОИМОСТЬ ВОДА 2022'!AY204)</f>
        <v>758.47499999999991</v>
      </c>
      <c r="DK56" s="94">
        <f>SUM('[20]ПОЛНАЯ СЕБЕСТОИМОСТЬ ВОДА 2022'!AZ204)</f>
        <v>0</v>
      </c>
      <c r="DL56" s="95">
        <f t="shared" ref="DL56:DL59" si="522">SUM(DM56:DN56)</f>
        <v>663.63</v>
      </c>
      <c r="DM56" s="95">
        <v>663.63</v>
      </c>
      <c r="DN56" s="95">
        <v>0</v>
      </c>
      <c r="DO56" s="41">
        <f t="shared" si="498"/>
        <v>2409.9446494000003</v>
      </c>
      <c r="DP56" s="41">
        <f t="shared" si="498"/>
        <v>2409.9446494000003</v>
      </c>
      <c r="DQ56" s="41">
        <f t="shared" si="498"/>
        <v>0</v>
      </c>
      <c r="DR56" s="96">
        <f t="shared" si="498"/>
        <v>2456.3519999999999</v>
      </c>
      <c r="DS56" s="96">
        <f t="shared" si="498"/>
        <v>2456.3519999999999</v>
      </c>
      <c r="DT56" s="96">
        <f t="shared" si="498"/>
        <v>0</v>
      </c>
      <c r="DU56" s="96">
        <f t="shared" si="498"/>
        <v>2009.0500000000002</v>
      </c>
      <c r="DV56" s="96">
        <f t="shared" si="498"/>
        <v>2009.0500000000002</v>
      </c>
      <c r="DW56" s="96">
        <f t="shared" si="498"/>
        <v>0</v>
      </c>
      <c r="DX56" s="32">
        <f t="shared" si="392"/>
        <v>46.407350599999518</v>
      </c>
      <c r="DY56" s="32">
        <f t="shared" si="392"/>
        <v>46.407350599999518</v>
      </c>
      <c r="DZ56" s="32">
        <f t="shared" si="392"/>
        <v>0</v>
      </c>
      <c r="EA56" s="41">
        <f t="shared" si="499"/>
        <v>7229.833948200001</v>
      </c>
      <c r="EB56" s="41">
        <f t="shared" si="499"/>
        <v>7229.833948200001</v>
      </c>
      <c r="EC56" s="41">
        <f t="shared" si="499"/>
        <v>0</v>
      </c>
      <c r="ED56" s="96">
        <f t="shared" si="499"/>
        <v>7633.8685200000009</v>
      </c>
      <c r="EE56" s="96">
        <f t="shared" si="499"/>
        <v>7633.8685200000009</v>
      </c>
      <c r="EF56" s="96">
        <f t="shared" si="499"/>
        <v>0</v>
      </c>
      <c r="EG56" s="96">
        <f t="shared" si="499"/>
        <v>6249.85</v>
      </c>
      <c r="EH56" s="96">
        <f t="shared" si="499"/>
        <v>6249.85</v>
      </c>
      <c r="EI56" s="96">
        <f t="shared" si="499"/>
        <v>0</v>
      </c>
      <c r="EJ56" s="32">
        <f t="shared" si="394"/>
        <v>404.03457179999987</v>
      </c>
      <c r="EK56" s="32">
        <f t="shared" si="394"/>
        <v>404.03457179999987</v>
      </c>
      <c r="EL56" s="32">
        <f t="shared" si="394"/>
        <v>0</v>
      </c>
      <c r="EM56" s="92">
        <f t="shared" si="500"/>
        <v>803.31488313333341</v>
      </c>
      <c r="EN56" s="92">
        <f>SUM('[20]ПОЛНАЯ СЕБЕСТОИМОСТЬ ВОДА 2022'!BN204)/3</f>
        <v>803.31488313333341</v>
      </c>
      <c r="EO56" s="92">
        <f>SUM('[20]ПОЛНАЯ СЕБЕСТОИМОСТЬ ВОДА 2022'!BO204)/3</f>
        <v>0</v>
      </c>
      <c r="EP56" s="94">
        <f t="shared" si="501"/>
        <v>655.62699999999995</v>
      </c>
      <c r="EQ56" s="94">
        <f>SUM('[20]ПОЛНАЯ СЕБЕСТОИМОСТЬ ВОДА 2022'!BQ204)</f>
        <v>655.62699999999995</v>
      </c>
      <c r="ER56" s="94">
        <f>SUM('[20]ПОЛНАЯ СЕБЕСТОИМОСТЬ ВОДА 2022'!BR204)</f>
        <v>0</v>
      </c>
      <c r="ES56" s="95">
        <f t="shared" ref="ES56:ES59" si="523">SUM(ET56:EU56)</f>
        <v>677.49</v>
      </c>
      <c r="ET56" s="95">
        <v>677.49</v>
      </c>
      <c r="EU56" s="95">
        <v>0</v>
      </c>
      <c r="EV56" s="92">
        <f t="shared" si="503"/>
        <v>803.31488313333341</v>
      </c>
      <c r="EW56" s="92">
        <f t="shared" si="504"/>
        <v>803.31488313333341</v>
      </c>
      <c r="EX56" s="92">
        <f t="shared" si="505"/>
        <v>0</v>
      </c>
      <c r="EY56" s="94">
        <f t="shared" si="506"/>
        <v>700.93899999999996</v>
      </c>
      <c r="EZ56" s="94">
        <f>SUM('[20]ПОЛНАЯ СЕБЕСТОИМОСТЬ ВОДА 2022'!BT204)</f>
        <v>700.93899999999996</v>
      </c>
      <c r="FA56" s="94">
        <f>SUM('[20]ПОЛНАЯ СЕБЕСТОИМОСТЬ ВОДА 2022'!BU204)</f>
        <v>0</v>
      </c>
      <c r="FB56" s="95">
        <f t="shared" ref="FB56:FB59" si="524">SUM(FC56:FD56)</f>
        <v>687.64</v>
      </c>
      <c r="FC56" s="95">
        <v>687.64</v>
      </c>
      <c r="FD56" s="95">
        <v>0</v>
      </c>
      <c r="FE56" s="92">
        <f t="shared" si="508"/>
        <v>803.31488313333341</v>
      </c>
      <c r="FF56" s="92">
        <f t="shared" si="509"/>
        <v>803.31488313333341</v>
      </c>
      <c r="FG56" s="92">
        <f t="shared" si="510"/>
        <v>0</v>
      </c>
      <c r="FH56" s="94">
        <f t="shared" si="450"/>
        <v>601.654</v>
      </c>
      <c r="FI56" s="94">
        <f>SUM('[20]ПОЛНАЯ СЕБЕСТОИМОСТЬ ВОДА 2022'!BW204)</f>
        <v>601.654</v>
      </c>
      <c r="FJ56" s="94">
        <f>SUM('[20]ПОЛНАЯ СЕБЕСТОИМОСТЬ ВОДА 2022'!BX204)</f>
        <v>0</v>
      </c>
      <c r="FK56" s="95">
        <f t="shared" ref="FK56:FK59" si="525">SUM(FL56:FM56)</f>
        <v>713.94</v>
      </c>
      <c r="FL56" s="95">
        <v>713.94</v>
      </c>
      <c r="FM56" s="95">
        <v>0</v>
      </c>
      <c r="FN56" s="41">
        <f t="shared" si="512"/>
        <v>2409.9446494000003</v>
      </c>
      <c r="FO56" s="41">
        <f t="shared" si="512"/>
        <v>2409.9446494000003</v>
      </c>
      <c r="FP56" s="41">
        <f t="shared" si="512"/>
        <v>0</v>
      </c>
      <c r="FQ56" s="62">
        <f t="shared" si="512"/>
        <v>1958.2199999999998</v>
      </c>
      <c r="FR56" s="62">
        <f t="shared" si="512"/>
        <v>1958.2199999999998</v>
      </c>
      <c r="FS56" s="62">
        <f t="shared" si="512"/>
        <v>0</v>
      </c>
      <c r="FT56" s="62">
        <f t="shared" si="512"/>
        <v>2079.0700000000002</v>
      </c>
      <c r="FU56" s="62">
        <f t="shared" si="512"/>
        <v>2079.0700000000002</v>
      </c>
      <c r="FV56" s="62">
        <f t="shared" si="512"/>
        <v>0</v>
      </c>
      <c r="FW56" s="63">
        <f t="shared" si="396"/>
        <v>-451.72464940000054</v>
      </c>
      <c r="FX56" s="63">
        <f t="shared" si="396"/>
        <v>-451.72464940000054</v>
      </c>
      <c r="FY56" s="63">
        <f t="shared" si="396"/>
        <v>0</v>
      </c>
      <c r="FZ56" s="41">
        <f t="shared" si="513"/>
        <v>9639.7785976000014</v>
      </c>
      <c r="GA56" s="41">
        <f t="shared" si="513"/>
        <v>9639.7785976000014</v>
      </c>
      <c r="GB56" s="41">
        <f t="shared" si="513"/>
        <v>0</v>
      </c>
      <c r="GC56" s="62">
        <f t="shared" si="513"/>
        <v>9592.0885200000012</v>
      </c>
      <c r="GD56" s="62">
        <f t="shared" si="513"/>
        <v>9592.0885200000012</v>
      </c>
      <c r="GE56" s="62">
        <f t="shared" si="513"/>
        <v>0</v>
      </c>
      <c r="GF56" s="62">
        <f t="shared" si="513"/>
        <v>8328.92</v>
      </c>
      <c r="GG56" s="62">
        <f t="shared" si="513"/>
        <v>8328.92</v>
      </c>
      <c r="GH56" s="62">
        <f t="shared" si="513"/>
        <v>0</v>
      </c>
      <c r="GI56" s="63">
        <f t="shared" si="398"/>
        <v>-47.690077600000222</v>
      </c>
      <c r="GJ56" s="63">
        <f t="shared" si="398"/>
        <v>-47.690077600000222</v>
      </c>
      <c r="GK56" s="63">
        <f t="shared" si="398"/>
        <v>0</v>
      </c>
      <c r="GL56" s="78"/>
      <c r="GM56" s="64">
        <f t="shared" si="399"/>
        <v>9639.7785976000014</v>
      </c>
    </row>
    <row r="57" spans="1:195" ht="18.75" x14ac:dyDescent="0.3">
      <c r="A57" s="97" t="s">
        <v>71</v>
      </c>
      <c r="B57" s="92">
        <f t="shared" si="456"/>
        <v>241.61288443333333</v>
      </c>
      <c r="C57" s="92">
        <f>SUM('[20]ПОЛНАЯ СЕБЕСТОИМОСТЬ ВОДА 2022'!C205)/3</f>
        <v>241.61288443333333</v>
      </c>
      <c r="D57" s="92">
        <f>SUM('[20]ПОЛНАЯ СЕБЕСТОИМОСТЬ ВОДА 2022'!D205)/3</f>
        <v>0</v>
      </c>
      <c r="E57" s="92">
        <f t="shared" si="457"/>
        <v>239.2</v>
      </c>
      <c r="F57" s="92">
        <f>SUM('[20]ПОЛНАЯ СЕБЕСТОИМОСТЬ ВОДА 2022'!F205)</f>
        <v>239.2</v>
      </c>
      <c r="G57" s="92">
        <f>SUM('[20]ПОЛНАЯ СЕБЕСТОИМОСТЬ ВОДА 2022'!G205)</f>
        <v>0</v>
      </c>
      <c r="H57" s="93">
        <f t="shared" si="514"/>
        <v>263.89999999999998</v>
      </c>
      <c r="I57" s="93">
        <v>263.89999999999998</v>
      </c>
      <c r="J57" s="93">
        <v>0</v>
      </c>
      <c r="K57" s="92">
        <f t="shared" si="459"/>
        <v>241.61288443333333</v>
      </c>
      <c r="L57" s="92">
        <f t="shared" si="460"/>
        <v>241.61288443333333</v>
      </c>
      <c r="M57" s="92">
        <f t="shared" si="461"/>
        <v>0</v>
      </c>
      <c r="N57" s="94">
        <f t="shared" si="462"/>
        <v>209.43200000000002</v>
      </c>
      <c r="O57" s="94">
        <f>SUM('[20]ПОЛНАЯ СЕБЕСТОИМОСТЬ ВОДА 2022'!I205)</f>
        <v>209.43200000000002</v>
      </c>
      <c r="P57" s="94">
        <f>SUM('[20]ПОЛНАЯ СЕБЕСТОИМОСТЬ ВОДА 2022'!J205)</f>
        <v>0</v>
      </c>
      <c r="Q57" s="95">
        <f t="shared" si="515"/>
        <v>203.58</v>
      </c>
      <c r="R57" s="95">
        <v>203.58</v>
      </c>
      <c r="S57" s="95">
        <v>0</v>
      </c>
      <c r="T57" s="92">
        <f t="shared" si="464"/>
        <v>241.61288443333333</v>
      </c>
      <c r="U57" s="92">
        <f t="shared" si="465"/>
        <v>241.61288443333333</v>
      </c>
      <c r="V57" s="92">
        <f t="shared" si="466"/>
        <v>0</v>
      </c>
      <c r="W57" s="94">
        <f t="shared" si="467"/>
        <v>302.33499999999998</v>
      </c>
      <c r="X57" s="94">
        <f>SUM('[20]ПОЛНАЯ СЕБЕСТОИМОСТЬ ВОДА 2022'!L205)</f>
        <v>302.33499999999998</v>
      </c>
      <c r="Y57" s="94">
        <f>SUM('[20]ПОЛНАЯ СЕБЕСТОИМОСТЬ ВОДА 2022'!M205)</f>
        <v>0</v>
      </c>
      <c r="Z57" s="95">
        <f t="shared" si="516"/>
        <v>222.73</v>
      </c>
      <c r="AA57" s="95">
        <v>222.73</v>
      </c>
      <c r="AB57" s="95">
        <v>0</v>
      </c>
      <c r="AC57" s="41">
        <f t="shared" si="469"/>
        <v>724.83865330000003</v>
      </c>
      <c r="AD57" s="41">
        <f t="shared" si="469"/>
        <v>724.83865330000003</v>
      </c>
      <c r="AE57" s="41">
        <f t="shared" si="469"/>
        <v>0</v>
      </c>
      <c r="AF57" s="62">
        <f t="shared" si="469"/>
        <v>750.96699999999998</v>
      </c>
      <c r="AG57" s="62">
        <f t="shared" si="469"/>
        <v>750.96699999999998</v>
      </c>
      <c r="AH57" s="62">
        <f t="shared" si="469"/>
        <v>0</v>
      </c>
      <c r="AI57" s="62">
        <f t="shared" si="469"/>
        <v>690.21</v>
      </c>
      <c r="AJ57" s="62">
        <f t="shared" si="469"/>
        <v>690.21</v>
      </c>
      <c r="AK57" s="62">
        <f t="shared" si="469"/>
        <v>0</v>
      </c>
      <c r="AL57" s="63">
        <f t="shared" si="386"/>
        <v>26.128346699999952</v>
      </c>
      <c r="AM57" s="63">
        <f t="shared" si="386"/>
        <v>26.128346699999952</v>
      </c>
      <c r="AN57" s="63">
        <f t="shared" si="386"/>
        <v>0</v>
      </c>
      <c r="AO57" s="92">
        <f t="shared" si="470"/>
        <v>241.61288443333333</v>
      </c>
      <c r="AP57" s="92">
        <f>SUM('[20]ПОЛНАЯ СЕБЕСТОИМОСТЬ ВОДА 2022'!R205)/3</f>
        <v>241.61288443333333</v>
      </c>
      <c r="AQ57" s="92">
        <f>SUM('[20]ПОЛНАЯ СЕБЕСТОИМОСТЬ ВОДА 2022'!S205)/3</f>
        <v>0</v>
      </c>
      <c r="AR57" s="92">
        <f t="shared" si="471"/>
        <v>258.14699999999999</v>
      </c>
      <c r="AS57" s="92">
        <f>SUM('[20]ПОЛНАЯ СЕБЕСТОИМОСТЬ ВОДА 2022'!U205)</f>
        <v>258.14699999999999</v>
      </c>
      <c r="AT57" s="92">
        <f>SUM('[20]ПОЛНАЯ СЕБЕСТОИМОСТЬ ВОДА 2022'!V205)</f>
        <v>0</v>
      </c>
      <c r="AU57" s="95">
        <f t="shared" si="517"/>
        <v>197.4</v>
      </c>
      <c r="AV57" s="95">
        <v>197.4</v>
      </c>
      <c r="AW57" s="95">
        <v>0</v>
      </c>
      <c r="AX57" s="92">
        <f t="shared" si="473"/>
        <v>241.61288443333333</v>
      </c>
      <c r="AY57" s="92">
        <f t="shared" si="474"/>
        <v>241.61288443333333</v>
      </c>
      <c r="AZ57" s="92">
        <f t="shared" si="475"/>
        <v>0</v>
      </c>
      <c r="BA57" s="92">
        <f t="shared" si="476"/>
        <v>288.28699999999998</v>
      </c>
      <c r="BB57" s="92">
        <f>SUM('[20]ПОЛНАЯ СЕБЕСТОИМОСТЬ ВОДА 2022'!X205)</f>
        <v>288.28699999999998</v>
      </c>
      <c r="BC57" s="92">
        <f>SUM('[20]ПОЛНАЯ СЕБЕСТОИМОСТЬ ВОДА 2022'!Y205)</f>
        <v>0</v>
      </c>
      <c r="BD57" s="95">
        <f t="shared" si="518"/>
        <v>211.44</v>
      </c>
      <c r="BE57" s="95">
        <v>211.44</v>
      </c>
      <c r="BF57" s="95">
        <v>0</v>
      </c>
      <c r="BG57" s="92">
        <f t="shared" si="478"/>
        <v>241.61288443333333</v>
      </c>
      <c r="BH57" s="92">
        <f t="shared" si="479"/>
        <v>241.61288443333333</v>
      </c>
      <c r="BI57" s="92">
        <f t="shared" si="480"/>
        <v>0</v>
      </c>
      <c r="BJ57" s="94">
        <f t="shared" si="481"/>
        <v>260.74801000000002</v>
      </c>
      <c r="BK57" s="94">
        <f>SUM('[20]ПОЛНАЯ СЕБЕСТОИМОСТЬ ВОДА 2022'!AA205)</f>
        <v>260.74801000000002</v>
      </c>
      <c r="BL57" s="94">
        <f>SUM('[20]ПОЛНАЯ СЕБЕСТОИМОСТЬ ВОДА 2022'!AB205)</f>
        <v>0</v>
      </c>
      <c r="BM57" s="95">
        <f t="shared" si="519"/>
        <v>175.99</v>
      </c>
      <c r="BN57" s="95">
        <v>175.99</v>
      </c>
      <c r="BO57" s="95">
        <v>0</v>
      </c>
      <c r="BP57" s="41">
        <f t="shared" si="483"/>
        <v>724.83865330000003</v>
      </c>
      <c r="BQ57" s="41">
        <f t="shared" si="483"/>
        <v>724.83865330000003</v>
      </c>
      <c r="BR57" s="41">
        <f t="shared" si="483"/>
        <v>0</v>
      </c>
      <c r="BS57" s="96">
        <f t="shared" si="483"/>
        <v>807.18200999999999</v>
      </c>
      <c r="BT57" s="96">
        <f t="shared" si="483"/>
        <v>807.18200999999999</v>
      </c>
      <c r="BU57" s="96">
        <f t="shared" si="483"/>
        <v>0</v>
      </c>
      <c r="BV57" s="96">
        <f t="shared" si="483"/>
        <v>584.83000000000004</v>
      </c>
      <c r="BW57" s="96">
        <f t="shared" si="483"/>
        <v>584.83000000000004</v>
      </c>
      <c r="BX57" s="96">
        <f t="shared" si="483"/>
        <v>0</v>
      </c>
      <c r="BY57" s="32">
        <f t="shared" si="388"/>
        <v>82.343356699999958</v>
      </c>
      <c r="BZ57" s="32">
        <f t="shared" si="388"/>
        <v>82.343356699999958</v>
      </c>
      <c r="CA57" s="32">
        <f t="shared" si="388"/>
        <v>0</v>
      </c>
      <c r="CB57" s="41">
        <f t="shared" si="484"/>
        <v>1449.6773066000001</v>
      </c>
      <c r="CC57" s="41">
        <f t="shared" si="484"/>
        <v>1449.6773066000001</v>
      </c>
      <c r="CD57" s="41">
        <f t="shared" si="484"/>
        <v>0</v>
      </c>
      <c r="CE57" s="96">
        <f t="shared" si="484"/>
        <v>1558.1490100000001</v>
      </c>
      <c r="CF57" s="96">
        <f t="shared" si="484"/>
        <v>1558.1490100000001</v>
      </c>
      <c r="CG57" s="96">
        <f t="shared" si="484"/>
        <v>0</v>
      </c>
      <c r="CH57" s="96">
        <f t="shared" si="484"/>
        <v>1275.04</v>
      </c>
      <c r="CI57" s="96">
        <f t="shared" si="484"/>
        <v>1275.04</v>
      </c>
      <c r="CJ57" s="96">
        <f t="shared" si="484"/>
        <v>0</v>
      </c>
      <c r="CK57" s="32">
        <f t="shared" si="390"/>
        <v>108.47170340000002</v>
      </c>
      <c r="CL57" s="32">
        <f t="shared" si="390"/>
        <v>108.47170340000002</v>
      </c>
      <c r="CM57" s="32">
        <f t="shared" si="390"/>
        <v>0</v>
      </c>
      <c r="CN57" s="92">
        <f t="shared" si="485"/>
        <v>241.61288443333333</v>
      </c>
      <c r="CO57" s="92">
        <f>SUM('[20]ПОЛНАЯ СЕБЕСТОИМОСТЬ ВОДА 2022'!AP205)/3</f>
        <v>241.61288443333333</v>
      </c>
      <c r="CP57" s="92">
        <f>SUM('[20]ПОЛНАЯ СЕБЕСТОИМОСТЬ ВОДА 2022'!AQ205)/3</f>
        <v>0</v>
      </c>
      <c r="CQ57" s="94">
        <f t="shared" si="486"/>
        <v>287.53800000000001</v>
      </c>
      <c r="CR57" s="94">
        <f>SUM('[20]ПОЛНАЯ СЕБЕСТОИМОСТЬ ВОДА 2022'!AS205)</f>
        <v>287.53800000000001</v>
      </c>
      <c r="CS57" s="94">
        <f>SUM('[20]ПОЛНАЯ СЕБЕСТОИМОСТЬ ВОДА 2022'!AT205)</f>
        <v>0</v>
      </c>
      <c r="CT57" s="95">
        <f t="shared" si="520"/>
        <v>223.02</v>
      </c>
      <c r="CU57" s="95">
        <v>223.02</v>
      </c>
      <c r="CV57" s="95">
        <v>0</v>
      </c>
      <c r="CW57" s="92">
        <f t="shared" si="488"/>
        <v>241.61288443333333</v>
      </c>
      <c r="CX57" s="92">
        <f t="shared" si="489"/>
        <v>241.61288443333333</v>
      </c>
      <c r="CY57" s="92">
        <f t="shared" si="490"/>
        <v>0</v>
      </c>
      <c r="CZ57" s="94">
        <f t="shared" si="491"/>
        <v>205.57999999999998</v>
      </c>
      <c r="DA57" s="94">
        <f>SUM('[20]ПОЛНАЯ СЕБЕСТОИМОСТЬ ВОДА 2022'!AV205)</f>
        <v>205.57999999999998</v>
      </c>
      <c r="DB57" s="94">
        <f>SUM('[20]ПОЛНАЯ СЕБЕСТОИМОСТЬ ВОДА 2022'!AW205)</f>
        <v>0</v>
      </c>
      <c r="DC57" s="95">
        <f t="shared" si="521"/>
        <v>181.54</v>
      </c>
      <c r="DD57" s="95">
        <v>181.54</v>
      </c>
      <c r="DE57" s="95">
        <v>0</v>
      </c>
      <c r="DF57" s="92">
        <f t="shared" si="493"/>
        <v>241.61288443333333</v>
      </c>
      <c r="DG57" s="92">
        <f t="shared" si="494"/>
        <v>241.61288443333333</v>
      </c>
      <c r="DH57" s="92">
        <f t="shared" si="495"/>
        <v>0</v>
      </c>
      <c r="DI57" s="94">
        <f t="shared" si="496"/>
        <v>228.505</v>
      </c>
      <c r="DJ57" s="94">
        <f>SUM('[20]ПОЛНАЯ СЕБЕСТОИМОСТЬ ВОДА 2022'!AY205)</f>
        <v>228.505</v>
      </c>
      <c r="DK57" s="94">
        <f>SUM('[20]ПОЛНАЯ СЕБЕСТОИМОСТЬ ВОДА 2022'!AZ205)</f>
        <v>0</v>
      </c>
      <c r="DL57" s="95">
        <f t="shared" si="522"/>
        <v>199.08</v>
      </c>
      <c r="DM57" s="95">
        <v>199.08</v>
      </c>
      <c r="DN57" s="95">
        <v>0</v>
      </c>
      <c r="DO57" s="41">
        <f t="shared" si="498"/>
        <v>724.83865330000003</v>
      </c>
      <c r="DP57" s="41">
        <f t="shared" si="498"/>
        <v>724.83865330000003</v>
      </c>
      <c r="DQ57" s="41">
        <f t="shared" si="498"/>
        <v>0</v>
      </c>
      <c r="DR57" s="96">
        <f t="shared" si="498"/>
        <v>721.62300000000005</v>
      </c>
      <c r="DS57" s="96">
        <f t="shared" si="498"/>
        <v>721.62300000000005</v>
      </c>
      <c r="DT57" s="96">
        <f t="shared" si="498"/>
        <v>0</v>
      </c>
      <c r="DU57" s="96">
        <f t="shared" si="498"/>
        <v>603.64</v>
      </c>
      <c r="DV57" s="96">
        <f t="shared" si="498"/>
        <v>603.64</v>
      </c>
      <c r="DW57" s="96">
        <f t="shared" si="498"/>
        <v>0</v>
      </c>
      <c r="DX57" s="32">
        <f t="shared" si="392"/>
        <v>-3.2156532999999854</v>
      </c>
      <c r="DY57" s="32">
        <f t="shared" si="392"/>
        <v>-3.2156532999999854</v>
      </c>
      <c r="DZ57" s="32">
        <f t="shared" si="392"/>
        <v>0</v>
      </c>
      <c r="EA57" s="41">
        <f t="shared" si="499"/>
        <v>2174.5159598999999</v>
      </c>
      <c r="EB57" s="41">
        <f t="shared" si="499"/>
        <v>2174.5159598999999</v>
      </c>
      <c r="EC57" s="41">
        <f t="shared" si="499"/>
        <v>0</v>
      </c>
      <c r="ED57" s="96">
        <f t="shared" si="499"/>
        <v>2279.7720100000001</v>
      </c>
      <c r="EE57" s="96">
        <f t="shared" si="499"/>
        <v>2279.7720100000001</v>
      </c>
      <c r="EF57" s="96">
        <f t="shared" si="499"/>
        <v>0</v>
      </c>
      <c r="EG57" s="96">
        <f t="shared" si="499"/>
        <v>1878.6799999999998</v>
      </c>
      <c r="EH57" s="96">
        <f t="shared" si="499"/>
        <v>1878.6799999999998</v>
      </c>
      <c r="EI57" s="96">
        <f t="shared" si="499"/>
        <v>0</v>
      </c>
      <c r="EJ57" s="32">
        <f t="shared" si="394"/>
        <v>105.25605010000027</v>
      </c>
      <c r="EK57" s="32">
        <f t="shared" si="394"/>
        <v>105.25605010000027</v>
      </c>
      <c r="EL57" s="32">
        <f t="shared" si="394"/>
        <v>0</v>
      </c>
      <c r="EM57" s="92">
        <f t="shared" si="500"/>
        <v>241.61288443333333</v>
      </c>
      <c r="EN57" s="92">
        <f>SUM('[20]ПОЛНАЯ СЕБЕСТОИМОСТЬ ВОДА 2022'!BN205)/3</f>
        <v>241.61288443333333</v>
      </c>
      <c r="EO57" s="92">
        <f>SUM('[20]ПОЛНАЯ СЕБЕСТОИМОСТЬ ВОДА 2022'!BO205)/3</f>
        <v>0</v>
      </c>
      <c r="EP57" s="94">
        <f t="shared" si="501"/>
        <v>195.065</v>
      </c>
      <c r="EQ57" s="94">
        <f>SUM('[20]ПОЛНАЯ СЕБЕСТОИМОСТЬ ВОДА 2022'!BQ205)</f>
        <v>195.065</v>
      </c>
      <c r="ER57" s="94">
        <f>SUM('[20]ПОЛНАЯ СЕБЕСТОИМОСТЬ ВОДА 2022'!BR205)</f>
        <v>0</v>
      </c>
      <c r="ES57" s="95">
        <f t="shared" si="523"/>
        <v>202.9</v>
      </c>
      <c r="ET57" s="95">
        <v>202.9</v>
      </c>
      <c r="EU57" s="95">
        <v>0</v>
      </c>
      <c r="EV57" s="92">
        <f t="shared" si="503"/>
        <v>241.61288443333333</v>
      </c>
      <c r="EW57" s="92">
        <f t="shared" si="504"/>
        <v>241.61288443333333</v>
      </c>
      <c r="EX57" s="92">
        <f t="shared" si="505"/>
        <v>0</v>
      </c>
      <c r="EY57" s="94">
        <f t="shared" si="506"/>
        <v>208.88929999999999</v>
      </c>
      <c r="EZ57" s="94">
        <f>SUM('[20]ПОЛНАЯ СЕБЕСТОИМОСТЬ ВОДА 2022'!BT205)</f>
        <v>208.88929999999999</v>
      </c>
      <c r="FA57" s="94">
        <f>SUM('[20]ПОЛНАЯ СЕБЕСТОИМОСТЬ ВОДА 2022'!BU205)</f>
        <v>0</v>
      </c>
      <c r="FB57" s="95">
        <f t="shared" si="524"/>
        <v>214.47</v>
      </c>
      <c r="FC57" s="95">
        <v>214.47</v>
      </c>
      <c r="FD57" s="95">
        <v>0</v>
      </c>
      <c r="FE57" s="92">
        <f t="shared" si="508"/>
        <v>241.61288443333333</v>
      </c>
      <c r="FF57" s="92">
        <f t="shared" si="509"/>
        <v>241.61288443333333</v>
      </c>
      <c r="FG57" s="92">
        <f t="shared" si="510"/>
        <v>0</v>
      </c>
      <c r="FH57" s="94">
        <f t="shared" si="450"/>
        <v>173.976</v>
      </c>
      <c r="FI57" s="94">
        <f>SUM('[20]ПОЛНАЯ СЕБЕСТОИМОСТЬ ВОДА 2022'!BW205)</f>
        <v>173.976</v>
      </c>
      <c r="FJ57" s="94">
        <f>SUM('[20]ПОЛНАЯ СЕБЕСТОИМОСТЬ ВОДА 2022'!BX205)</f>
        <v>0</v>
      </c>
      <c r="FK57" s="95">
        <f t="shared" si="525"/>
        <v>214.66</v>
      </c>
      <c r="FL57" s="95">
        <v>214.66</v>
      </c>
      <c r="FM57" s="95">
        <v>0</v>
      </c>
      <c r="FN57" s="41">
        <f t="shared" si="512"/>
        <v>724.83865330000003</v>
      </c>
      <c r="FO57" s="41">
        <f t="shared" si="512"/>
        <v>724.83865330000003</v>
      </c>
      <c r="FP57" s="41">
        <f t="shared" si="512"/>
        <v>0</v>
      </c>
      <c r="FQ57" s="62">
        <f t="shared" si="512"/>
        <v>577.93029999999999</v>
      </c>
      <c r="FR57" s="62">
        <f t="shared" si="512"/>
        <v>577.93029999999999</v>
      </c>
      <c r="FS57" s="62">
        <f t="shared" si="512"/>
        <v>0</v>
      </c>
      <c r="FT57" s="62">
        <f t="shared" si="512"/>
        <v>632.03</v>
      </c>
      <c r="FU57" s="62">
        <f t="shared" si="512"/>
        <v>632.03</v>
      </c>
      <c r="FV57" s="62">
        <f t="shared" si="512"/>
        <v>0</v>
      </c>
      <c r="FW57" s="63">
        <f t="shared" si="396"/>
        <v>-146.90835330000004</v>
      </c>
      <c r="FX57" s="63">
        <f t="shared" si="396"/>
        <v>-146.90835330000004</v>
      </c>
      <c r="FY57" s="63">
        <f t="shared" si="396"/>
        <v>0</v>
      </c>
      <c r="FZ57" s="41">
        <f t="shared" si="513"/>
        <v>2899.3546132000001</v>
      </c>
      <c r="GA57" s="41">
        <f t="shared" si="513"/>
        <v>2899.3546132000001</v>
      </c>
      <c r="GB57" s="41">
        <f t="shared" si="513"/>
        <v>0</v>
      </c>
      <c r="GC57" s="62">
        <f t="shared" si="513"/>
        <v>2857.7023100000001</v>
      </c>
      <c r="GD57" s="62">
        <f t="shared" si="513"/>
        <v>2857.7023100000001</v>
      </c>
      <c r="GE57" s="62">
        <f t="shared" si="513"/>
        <v>0</v>
      </c>
      <c r="GF57" s="62">
        <f t="shared" si="513"/>
        <v>2510.71</v>
      </c>
      <c r="GG57" s="62">
        <f t="shared" si="513"/>
        <v>2510.71</v>
      </c>
      <c r="GH57" s="62">
        <f t="shared" si="513"/>
        <v>0</v>
      </c>
      <c r="GI57" s="63">
        <f t="shared" si="398"/>
        <v>-41.652303200000006</v>
      </c>
      <c r="GJ57" s="63">
        <f t="shared" si="398"/>
        <v>-41.652303200000006</v>
      </c>
      <c r="GK57" s="63">
        <f t="shared" si="398"/>
        <v>0</v>
      </c>
      <c r="GL57" s="78"/>
      <c r="GM57" s="64">
        <f t="shared" si="399"/>
        <v>2899.3546132000006</v>
      </c>
    </row>
    <row r="58" spans="1:195" ht="18.75" x14ac:dyDescent="0.3">
      <c r="A58" s="97" t="s">
        <v>72</v>
      </c>
      <c r="B58" s="92">
        <f t="shared" si="456"/>
        <v>123.15275000000001</v>
      </c>
      <c r="C58" s="92">
        <f>SUM('[20]ПОЛНАЯ СЕБЕСТОИМОСТЬ ВОДА 2022'!C206)/3</f>
        <v>123.15275000000001</v>
      </c>
      <c r="D58" s="92">
        <f>SUM('[20]ПОЛНАЯ СЕБЕСТОИМОСТЬ ВОДА 2022'!D206)/3</f>
        <v>0</v>
      </c>
      <c r="E58" s="92">
        <f t="shared" si="457"/>
        <v>133.05399999999997</v>
      </c>
      <c r="F58" s="92">
        <f>SUM('[20]ПОЛНАЯ СЕБЕСТОИМОСТЬ ВОДА 2022'!F206)</f>
        <v>133.05399999999997</v>
      </c>
      <c r="G58" s="92">
        <f>SUM('[20]ПОЛНАЯ СЕБЕСТОИМОСТЬ ВОДА 2022'!G206)</f>
        <v>0</v>
      </c>
      <c r="H58" s="93">
        <f t="shared" si="514"/>
        <v>167.15</v>
      </c>
      <c r="I58" s="93">
        <v>167.15</v>
      </c>
      <c r="J58" s="93">
        <v>0</v>
      </c>
      <c r="K58" s="92">
        <f t="shared" si="459"/>
        <v>123.15275000000001</v>
      </c>
      <c r="L58" s="92">
        <f t="shared" si="460"/>
        <v>123.15275000000001</v>
      </c>
      <c r="M58" s="92">
        <f t="shared" si="461"/>
        <v>0</v>
      </c>
      <c r="N58" s="94">
        <f t="shared" si="462"/>
        <v>115.23299999999999</v>
      </c>
      <c r="O58" s="94">
        <f>SUM('[20]ПОЛНАЯ СЕБЕСТОИМОСТЬ ВОДА 2022'!I206)</f>
        <v>115.23299999999999</v>
      </c>
      <c r="P58" s="94">
        <f>SUM('[20]ПОЛНАЯ СЕБЕСТОИМОСТЬ ВОДА 2022'!J206)</f>
        <v>0</v>
      </c>
      <c r="Q58" s="95">
        <f t="shared" si="515"/>
        <v>217.935</v>
      </c>
      <c r="R58" s="95">
        <v>217.935</v>
      </c>
      <c r="S58" s="95">
        <v>0</v>
      </c>
      <c r="T58" s="92">
        <f t="shared" si="464"/>
        <v>123.15275000000001</v>
      </c>
      <c r="U58" s="92">
        <f t="shared" si="465"/>
        <v>123.15275000000001</v>
      </c>
      <c r="V58" s="92">
        <f t="shared" si="466"/>
        <v>0</v>
      </c>
      <c r="W58" s="94">
        <f t="shared" si="467"/>
        <v>215.15700000000001</v>
      </c>
      <c r="X58" s="94">
        <f>SUM('[20]ПОЛНАЯ СЕБЕСТОИМОСТЬ ВОДА 2022'!L206)</f>
        <v>215.15700000000001</v>
      </c>
      <c r="Y58" s="94">
        <f>SUM('[20]ПОЛНАЯ СЕБЕСТОИМОСТЬ ВОДА 2022'!M206)</f>
        <v>0</v>
      </c>
      <c r="Z58" s="95">
        <f t="shared" si="516"/>
        <v>329.55</v>
      </c>
      <c r="AA58" s="95">
        <v>329.55</v>
      </c>
      <c r="AB58" s="95">
        <v>0</v>
      </c>
      <c r="AC58" s="41">
        <f t="shared" si="469"/>
        <v>369.45825000000002</v>
      </c>
      <c r="AD58" s="41">
        <f t="shared" si="469"/>
        <v>369.45825000000002</v>
      </c>
      <c r="AE58" s="41">
        <f t="shared" si="469"/>
        <v>0</v>
      </c>
      <c r="AF58" s="62">
        <f t="shared" si="469"/>
        <v>463.44399999999996</v>
      </c>
      <c r="AG58" s="62">
        <f t="shared" si="469"/>
        <v>463.44399999999996</v>
      </c>
      <c r="AH58" s="62">
        <f t="shared" si="469"/>
        <v>0</v>
      </c>
      <c r="AI58" s="62">
        <f t="shared" si="469"/>
        <v>714.63499999999999</v>
      </c>
      <c r="AJ58" s="62">
        <f t="shared" si="469"/>
        <v>714.63499999999999</v>
      </c>
      <c r="AK58" s="62">
        <f t="shared" si="469"/>
        <v>0</v>
      </c>
      <c r="AL58" s="63">
        <f t="shared" si="386"/>
        <v>93.985749999999939</v>
      </c>
      <c r="AM58" s="63">
        <f t="shared" si="386"/>
        <v>93.985749999999939</v>
      </c>
      <c r="AN58" s="63">
        <f t="shared" si="386"/>
        <v>0</v>
      </c>
      <c r="AO58" s="92">
        <f t="shared" si="470"/>
        <v>123.15275000000001</v>
      </c>
      <c r="AP58" s="92">
        <f>SUM('[20]ПОЛНАЯ СЕБЕСТОИМОСТЬ ВОДА 2022'!R206)/3</f>
        <v>123.15275000000001</v>
      </c>
      <c r="AQ58" s="92">
        <f>SUM('[20]ПОЛНАЯ СЕБЕСТОИМОСТЬ ВОДА 2022'!S206)/3</f>
        <v>0</v>
      </c>
      <c r="AR58" s="92">
        <f t="shared" si="471"/>
        <v>361.399</v>
      </c>
      <c r="AS58" s="92">
        <f>SUM('[20]ПОЛНАЯ СЕБЕСТОИМОСТЬ ВОДА 2022'!U206)</f>
        <v>361.399</v>
      </c>
      <c r="AT58" s="92">
        <f>SUM('[20]ПОЛНАЯ СЕБЕСТОИМОСТЬ ВОДА 2022'!V206)</f>
        <v>0</v>
      </c>
      <c r="AU58" s="95">
        <f t="shared" si="517"/>
        <v>195.9</v>
      </c>
      <c r="AV58" s="95">
        <v>195.9</v>
      </c>
      <c r="AW58" s="95">
        <v>0</v>
      </c>
      <c r="AX58" s="92">
        <f t="shared" si="473"/>
        <v>123.15275000000001</v>
      </c>
      <c r="AY58" s="92">
        <f t="shared" si="474"/>
        <v>123.15275000000001</v>
      </c>
      <c r="AZ58" s="92">
        <f t="shared" si="475"/>
        <v>0</v>
      </c>
      <c r="BA58" s="92">
        <f t="shared" si="476"/>
        <v>123.64400000000001</v>
      </c>
      <c r="BB58" s="92">
        <f>SUM('[20]ПОЛНАЯ СЕБЕСТОИМОСТЬ ВОДА 2022'!X206)</f>
        <v>123.64400000000001</v>
      </c>
      <c r="BC58" s="92">
        <f>SUM('[20]ПОЛНАЯ СЕБЕСТОИМОСТЬ ВОДА 2022'!Y206)</f>
        <v>0</v>
      </c>
      <c r="BD58" s="95">
        <f t="shared" si="518"/>
        <v>159.32</v>
      </c>
      <c r="BE58" s="95">
        <v>159.32</v>
      </c>
      <c r="BF58" s="95">
        <v>0</v>
      </c>
      <c r="BG58" s="92">
        <f t="shared" si="478"/>
        <v>123.15275000000001</v>
      </c>
      <c r="BH58" s="92">
        <f t="shared" si="479"/>
        <v>123.15275000000001</v>
      </c>
      <c r="BI58" s="92">
        <f t="shared" si="480"/>
        <v>0</v>
      </c>
      <c r="BJ58" s="94">
        <f t="shared" si="481"/>
        <v>25.655739999999998</v>
      </c>
      <c r="BK58" s="94">
        <f>SUM('[20]ПОЛНАЯ СЕБЕСТОИМОСТЬ ВОДА 2022'!AA206)</f>
        <v>25.655739999999998</v>
      </c>
      <c r="BL58" s="94">
        <f>SUM('[20]ПОЛНАЯ СЕБЕСТОИМОСТЬ ВОДА 2022'!AB206)</f>
        <v>0</v>
      </c>
      <c r="BM58" s="95">
        <f t="shared" si="519"/>
        <v>170.47</v>
      </c>
      <c r="BN58" s="95">
        <v>170.47</v>
      </c>
      <c r="BO58" s="95">
        <v>0</v>
      </c>
      <c r="BP58" s="41">
        <f t="shared" si="483"/>
        <v>369.45825000000002</v>
      </c>
      <c r="BQ58" s="41">
        <f t="shared" si="483"/>
        <v>369.45825000000002</v>
      </c>
      <c r="BR58" s="41">
        <f t="shared" si="483"/>
        <v>0</v>
      </c>
      <c r="BS58" s="96">
        <f t="shared" si="483"/>
        <v>510.69873999999999</v>
      </c>
      <c r="BT58" s="96">
        <f t="shared" si="483"/>
        <v>510.69873999999999</v>
      </c>
      <c r="BU58" s="96">
        <f t="shared" si="483"/>
        <v>0</v>
      </c>
      <c r="BV58" s="96">
        <f t="shared" si="483"/>
        <v>525.69000000000005</v>
      </c>
      <c r="BW58" s="96">
        <f t="shared" si="483"/>
        <v>525.69000000000005</v>
      </c>
      <c r="BX58" s="96">
        <f t="shared" si="483"/>
        <v>0</v>
      </c>
      <c r="BY58" s="32">
        <f t="shared" si="388"/>
        <v>141.24048999999997</v>
      </c>
      <c r="BZ58" s="32">
        <f t="shared" si="388"/>
        <v>141.24048999999997</v>
      </c>
      <c r="CA58" s="32">
        <f t="shared" si="388"/>
        <v>0</v>
      </c>
      <c r="CB58" s="41">
        <f t="shared" si="484"/>
        <v>738.91650000000004</v>
      </c>
      <c r="CC58" s="41">
        <f t="shared" si="484"/>
        <v>738.91650000000004</v>
      </c>
      <c r="CD58" s="41">
        <f t="shared" si="484"/>
        <v>0</v>
      </c>
      <c r="CE58" s="96">
        <f t="shared" si="484"/>
        <v>974.14274</v>
      </c>
      <c r="CF58" s="96">
        <f t="shared" si="484"/>
        <v>974.14274</v>
      </c>
      <c r="CG58" s="96">
        <f t="shared" si="484"/>
        <v>0</v>
      </c>
      <c r="CH58" s="96">
        <f t="shared" si="484"/>
        <v>1240.325</v>
      </c>
      <c r="CI58" s="96">
        <f t="shared" si="484"/>
        <v>1240.325</v>
      </c>
      <c r="CJ58" s="96">
        <f t="shared" si="484"/>
        <v>0</v>
      </c>
      <c r="CK58" s="32">
        <f t="shared" si="390"/>
        <v>235.22623999999996</v>
      </c>
      <c r="CL58" s="32">
        <f t="shared" si="390"/>
        <v>235.22623999999996</v>
      </c>
      <c r="CM58" s="32">
        <f t="shared" si="390"/>
        <v>0</v>
      </c>
      <c r="CN58" s="92">
        <f t="shared" si="485"/>
        <v>123.15275000000001</v>
      </c>
      <c r="CO58" s="92">
        <f>SUM('[20]ПОЛНАЯ СЕБЕСТОИМОСТЬ ВОДА 2022'!AP206)/3</f>
        <v>123.15275000000001</v>
      </c>
      <c r="CP58" s="92">
        <f>SUM('[20]ПОЛНАЯ СЕБЕСТОИМОСТЬ ВОДА 2022'!AQ206)/3</f>
        <v>0</v>
      </c>
      <c r="CQ58" s="94">
        <f t="shared" si="486"/>
        <v>130.33199999999999</v>
      </c>
      <c r="CR58" s="94">
        <f>SUM('[20]ПОЛНАЯ СЕБЕСТОИМОСТЬ ВОДА 2022'!AS206)</f>
        <v>130.33199999999999</v>
      </c>
      <c r="CS58" s="94">
        <f>SUM('[20]ПОЛНАЯ СЕБЕСТОИМОСТЬ ВОДА 2022'!AT206)</f>
        <v>0</v>
      </c>
      <c r="CT58" s="95">
        <f t="shared" si="520"/>
        <v>156.5</v>
      </c>
      <c r="CU58" s="95">
        <v>156.5</v>
      </c>
      <c r="CV58" s="95">
        <v>0</v>
      </c>
      <c r="CW58" s="92">
        <f t="shared" si="488"/>
        <v>123.15275000000001</v>
      </c>
      <c r="CX58" s="92">
        <f t="shared" si="489"/>
        <v>123.15275000000001</v>
      </c>
      <c r="CY58" s="92">
        <f t="shared" si="490"/>
        <v>0</v>
      </c>
      <c r="CZ58" s="94">
        <f t="shared" si="491"/>
        <v>130.78399999999999</v>
      </c>
      <c r="DA58" s="94">
        <f>SUM('[20]ПОЛНАЯ СЕБЕСТОИМОСТЬ ВОДА 2022'!AV206)</f>
        <v>130.78399999999999</v>
      </c>
      <c r="DB58" s="94">
        <f>SUM('[20]ПОЛНАЯ СЕБЕСТОИМОСТЬ ВОДА 2022'!AW206)</f>
        <v>0</v>
      </c>
      <c r="DC58" s="95">
        <f t="shared" si="521"/>
        <v>168.51</v>
      </c>
      <c r="DD58" s="95">
        <v>168.51</v>
      </c>
      <c r="DE58" s="95">
        <v>0</v>
      </c>
      <c r="DF58" s="92">
        <f t="shared" si="493"/>
        <v>123.15275000000001</v>
      </c>
      <c r="DG58" s="92">
        <f t="shared" si="494"/>
        <v>123.15275000000001</v>
      </c>
      <c r="DH58" s="92">
        <f t="shared" si="495"/>
        <v>0</v>
      </c>
      <c r="DI58" s="94">
        <f t="shared" si="496"/>
        <v>132.661</v>
      </c>
      <c r="DJ58" s="94">
        <f>SUM('[20]ПОЛНАЯ СЕБЕСТОИМОСТЬ ВОДА 2022'!AY206)</f>
        <v>132.661</v>
      </c>
      <c r="DK58" s="94">
        <f>SUM('[20]ПОЛНАЯ СЕБЕСТОИМОСТЬ ВОДА 2022'!AZ206)</f>
        <v>0</v>
      </c>
      <c r="DL58" s="95">
        <f t="shared" si="522"/>
        <v>167.03</v>
      </c>
      <c r="DM58" s="95">
        <v>167.03</v>
      </c>
      <c r="DN58" s="95">
        <v>0</v>
      </c>
      <c r="DO58" s="41">
        <f t="shared" si="498"/>
        <v>369.45825000000002</v>
      </c>
      <c r="DP58" s="41">
        <f t="shared" si="498"/>
        <v>369.45825000000002</v>
      </c>
      <c r="DQ58" s="41">
        <f t="shared" si="498"/>
        <v>0</v>
      </c>
      <c r="DR58" s="96">
        <f t="shared" si="498"/>
        <v>393.77699999999999</v>
      </c>
      <c r="DS58" s="96">
        <f t="shared" si="498"/>
        <v>393.77699999999999</v>
      </c>
      <c r="DT58" s="96">
        <f t="shared" si="498"/>
        <v>0</v>
      </c>
      <c r="DU58" s="96">
        <f t="shared" si="498"/>
        <v>492.03999999999996</v>
      </c>
      <c r="DV58" s="96">
        <f t="shared" si="498"/>
        <v>492.03999999999996</v>
      </c>
      <c r="DW58" s="96">
        <f t="shared" si="498"/>
        <v>0</v>
      </c>
      <c r="DX58" s="32">
        <f t="shared" si="392"/>
        <v>24.318749999999966</v>
      </c>
      <c r="DY58" s="32">
        <f t="shared" si="392"/>
        <v>24.318749999999966</v>
      </c>
      <c r="DZ58" s="32">
        <f t="shared" si="392"/>
        <v>0</v>
      </c>
      <c r="EA58" s="41">
        <f t="shared" si="499"/>
        <v>1108.3747499999999</v>
      </c>
      <c r="EB58" s="41">
        <f t="shared" si="499"/>
        <v>1108.3747499999999</v>
      </c>
      <c r="EC58" s="41">
        <f t="shared" si="499"/>
        <v>0</v>
      </c>
      <c r="ED58" s="96">
        <f t="shared" si="499"/>
        <v>1367.91974</v>
      </c>
      <c r="EE58" s="96">
        <f t="shared" si="499"/>
        <v>1367.91974</v>
      </c>
      <c r="EF58" s="96">
        <f t="shared" si="499"/>
        <v>0</v>
      </c>
      <c r="EG58" s="96">
        <f t="shared" si="499"/>
        <v>1732.365</v>
      </c>
      <c r="EH58" s="96">
        <f t="shared" si="499"/>
        <v>1732.365</v>
      </c>
      <c r="EI58" s="96">
        <f t="shared" si="499"/>
        <v>0</v>
      </c>
      <c r="EJ58" s="32">
        <f t="shared" si="394"/>
        <v>259.5449900000001</v>
      </c>
      <c r="EK58" s="32">
        <f t="shared" si="394"/>
        <v>259.5449900000001</v>
      </c>
      <c r="EL58" s="32">
        <f t="shared" si="394"/>
        <v>0</v>
      </c>
      <c r="EM58" s="92">
        <f t="shared" si="500"/>
        <v>123.15275000000001</v>
      </c>
      <c r="EN58" s="92">
        <f>SUM('[20]ПОЛНАЯ СЕБЕСТОИМОСТЬ ВОДА 2022'!BN206)/3</f>
        <v>123.15275000000001</v>
      </c>
      <c r="EO58" s="92">
        <f>SUM('[20]ПОЛНАЯ СЕБЕСТОИМОСТЬ ВОДА 2022'!BO206)/3</f>
        <v>0</v>
      </c>
      <c r="EP58" s="94">
        <f t="shared" si="501"/>
        <v>130.47300000000001</v>
      </c>
      <c r="EQ58" s="94">
        <f>SUM('[20]ПОЛНАЯ СЕБЕСТОИМОСТЬ ВОДА 2022'!BQ206)</f>
        <v>130.47300000000001</v>
      </c>
      <c r="ER58" s="94">
        <f>SUM('[20]ПОЛНАЯ СЕБЕСТОИМОСТЬ ВОДА 2022'!BR206)</f>
        <v>0</v>
      </c>
      <c r="ES58" s="95">
        <f t="shared" si="523"/>
        <v>193.97</v>
      </c>
      <c r="ET58" s="95">
        <v>193.97</v>
      </c>
      <c r="EU58" s="95">
        <v>0</v>
      </c>
      <c r="EV58" s="92">
        <f t="shared" si="503"/>
        <v>123.15275000000001</v>
      </c>
      <c r="EW58" s="92">
        <f t="shared" si="504"/>
        <v>123.15275000000001</v>
      </c>
      <c r="EX58" s="92">
        <f t="shared" si="505"/>
        <v>0</v>
      </c>
      <c r="EY58" s="94">
        <f t="shared" si="506"/>
        <v>204.80769000000001</v>
      </c>
      <c r="EZ58" s="94">
        <f>SUM('[20]ПОЛНАЯ СЕБЕСТОИМОСТЬ ВОДА 2022'!BT206)</f>
        <v>204.80769000000001</v>
      </c>
      <c r="FA58" s="94">
        <f>SUM('[20]ПОЛНАЯ СЕБЕСТОИМОСТЬ ВОДА 2022'!BU206)</f>
        <v>0</v>
      </c>
      <c r="FB58" s="95">
        <f t="shared" si="524"/>
        <v>190.40600000000001</v>
      </c>
      <c r="FC58" s="95">
        <v>190.40600000000001</v>
      </c>
      <c r="FD58" s="95">
        <v>0</v>
      </c>
      <c r="FE58" s="92">
        <f t="shared" si="508"/>
        <v>123.15275000000001</v>
      </c>
      <c r="FF58" s="92">
        <f t="shared" si="509"/>
        <v>123.15275000000001</v>
      </c>
      <c r="FG58" s="92">
        <f t="shared" si="510"/>
        <v>0</v>
      </c>
      <c r="FH58" s="94">
        <f t="shared" si="450"/>
        <v>168.429</v>
      </c>
      <c r="FI58" s="94">
        <f>SUM('[20]ПОЛНАЯ СЕБЕСТОИМОСТЬ ВОДА 2022'!BW206)</f>
        <v>168.429</v>
      </c>
      <c r="FJ58" s="94">
        <f>SUM('[20]ПОЛНАЯ СЕБЕСТОИМОСТЬ ВОДА 2022'!BX206)</f>
        <v>0</v>
      </c>
      <c r="FK58" s="95">
        <f t="shared" si="525"/>
        <v>211.971</v>
      </c>
      <c r="FL58" s="95">
        <v>211.971</v>
      </c>
      <c r="FM58" s="95">
        <v>0</v>
      </c>
      <c r="FN58" s="41">
        <f t="shared" si="512"/>
        <v>369.45825000000002</v>
      </c>
      <c r="FO58" s="41">
        <f t="shared" si="512"/>
        <v>369.45825000000002</v>
      </c>
      <c r="FP58" s="41">
        <f t="shared" si="512"/>
        <v>0</v>
      </c>
      <c r="FQ58" s="62">
        <f t="shared" si="512"/>
        <v>503.70969000000002</v>
      </c>
      <c r="FR58" s="62">
        <f t="shared" si="512"/>
        <v>503.70969000000002</v>
      </c>
      <c r="FS58" s="62">
        <f t="shared" si="512"/>
        <v>0</v>
      </c>
      <c r="FT58" s="62">
        <f t="shared" si="512"/>
        <v>596.34699999999998</v>
      </c>
      <c r="FU58" s="62">
        <f t="shared" si="512"/>
        <v>596.34699999999998</v>
      </c>
      <c r="FV58" s="62">
        <f t="shared" si="512"/>
        <v>0</v>
      </c>
      <c r="FW58" s="63">
        <f t="shared" si="396"/>
        <v>134.25144</v>
      </c>
      <c r="FX58" s="63">
        <f t="shared" si="396"/>
        <v>134.25144</v>
      </c>
      <c r="FY58" s="63">
        <f t="shared" si="396"/>
        <v>0</v>
      </c>
      <c r="FZ58" s="41">
        <f t="shared" si="513"/>
        <v>1477.8330000000001</v>
      </c>
      <c r="GA58" s="41">
        <f t="shared" si="513"/>
        <v>1477.8330000000001</v>
      </c>
      <c r="GB58" s="41">
        <f t="shared" si="513"/>
        <v>0</v>
      </c>
      <c r="GC58" s="62">
        <f t="shared" si="513"/>
        <v>1871.62943</v>
      </c>
      <c r="GD58" s="62">
        <f t="shared" si="513"/>
        <v>1871.62943</v>
      </c>
      <c r="GE58" s="62">
        <f t="shared" si="513"/>
        <v>0</v>
      </c>
      <c r="GF58" s="62">
        <f t="shared" si="513"/>
        <v>2328.712</v>
      </c>
      <c r="GG58" s="62">
        <f t="shared" si="513"/>
        <v>2328.712</v>
      </c>
      <c r="GH58" s="62">
        <f t="shared" si="513"/>
        <v>0</v>
      </c>
      <c r="GI58" s="63">
        <f t="shared" si="398"/>
        <v>393.79642999999987</v>
      </c>
      <c r="GJ58" s="63">
        <f t="shared" si="398"/>
        <v>393.79642999999987</v>
      </c>
      <c r="GK58" s="63">
        <f t="shared" si="398"/>
        <v>0</v>
      </c>
      <c r="GL58" s="78"/>
      <c r="GM58" s="64">
        <f t="shared" si="399"/>
        <v>1477.8329999999999</v>
      </c>
    </row>
    <row r="59" spans="1:195" ht="18.75" x14ac:dyDescent="0.3">
      <c r="A59" s="97" t="s">
        <v>73</v>
      </c>
      <c r="B59" s="92">
        <f t="shared" si="456"/>
        <v>539.60081503770846</v>
      </c>
      <c r="C59" s="92">
        <f>SUM('[20]ПОЛНАЯ СЕБЕСТОИМОСТЬ ВОДА 2022'!C207)/3</f>
        <v>539.60081503770846</v>
      </c>
      <c r="D59" s="92">
        <f>SUM('[20]ПОЛНАЯ СЕБЕСТОИМОСТЬ ВОДА 2022'!D207)/3</f>
        <v>0</v>
      </c>
      <c r="E59" s="92">
        <f t="shared" si="457"/>
        <v>706.51499999999987</v>
      </c>
      <c r="F59" s="92">
        <f>SUM('[20]ПОЛНАЯ СЕБЕСТОИМОСТЬ ВОДА 2022'!F207)</f>
        <v>706.51499999999987</v>
      </c>
      <c r="G59" s="92">
        <f>SUM('[20]ПОЛНАЯ СЕБЕСТОИМОСТЬ ВОДА 2022'!G207)</f>
        <v>0</v>
      </c>
      <c r="H59" s="93">
        <f t="shared" si="514"/>
        <v>698.29</v>
      </c>
      <c r="I59" s="93">
        <v>698.29</v>
      </c>
      <c r="J59" s="93">
        <v>0</v>
      </c>
      <c r="K59" s="92">
        <f t="shared" si="459"/>
        <v>539.60081503770846</v>
      </c>
      <c r="L59" s="92">
        <f t="shared" si="460"/>
        <v>539.60081503770846</v>
      </c>
      <c r="M59" s="92">
        <f t="shared" si="461"/>
        <v>0</v>
      </c>
      <c r="N59" s="94">
        <f t="shared" si="462"/>
        <v>568.62900000000013</v>
      </c>
      <c r="O59" s="94">
        <f>SUM('[20]ПОЛНАЯ СЕБЕСТОИМОСТЬ ВОДА 2022'!I207)</f>
        <v>568.62900000000013</v>
      </c>
      <c r="P59" s="94">
        <f>SUM('[20]ПОЛНАЯ СЕБЕСТОИМОСТЬ ВОДА 2022'!J207)</f>
        <v>0</v>
      </c>
      <c r="Q59" s="95">
        <f t="shared" si="515"/>
        <v>714.55499999999995</v>
      </c>
      <c r="R59" s="95">
        <v>714.55499999999995</v>
      </c>
      <c r="S59" s="95">
        <v>0</v>
      </c>
      <c r="T59" s="92">
        <f t="shared" si="464"/>
        <v>539.60081503770846</v>
      </c>
      <c r="U59" s="92">
        <f t="shared" si="465"/>
        <v>539.60081503770846</v>
      </c>
      <c r="V59" s="92">
        <f t="shared" si="466"/>
        <v>0</v>
      </c>
      <c r="W59" s="94">
        <f t="shared" si="467"/>
        <v>707.61400000000003</v>
      </c>
      <c r="X59" s="94">
        <f>SUM('[20]ПОЛНАЯ СЕБЕСТОИМОСТЬ ВОДА 2022'!L207)</f>
        <v>707.61400000000003</v>
      </c>
      <c r="Y59" s="94">
        <f>SUM('[20]ПОЛНАЯ СЕБЕСТОИМОСТЬ ВОДА 2022'!M207)</f>
        <v>0</v>
      </c>
      <c r="Z59" s="95">
        <f t="shared" si="516"/>
        <v>943.91499999999996</v>
      </c>
      <c r="AA59" s="95">
        <v>943.91499999999996</v>
      </c>
      <c r="AB59" s="95">
        <v>0</v>
      </c>
      <c r="AC59" s="41">
        <f t="shared" si="469"/>
        <v>1618.8024451131255</v>
      </c>
      <c r="AD59" s="41">
        <f t="shared" si="469"/>
        <v>1618.8024451131255</v>
      </c>
      <c r="AE59" s="41">
        <f t="shared" si="469"/>
        <v>0</v>
      </c>
      <c r="AF59" s="62">
        <f t="shared" si="469"/>
        <v>1982.758</v>
      </c>
      <c r="AG59" s="62">
        <f t="shared" si="469"/>
        <v>1982.758</v>
      </c>
      <c r="AH59" s="62">
        <f t="shared" si="469"/>
        <v>0</v>
      </c>
      <c r="AI59" s="62">
        <f t="shared" si="469"/>
        <v>2356.7599999999998</v>
      </c>
      <c r="AJ59" s="62">
        <f t="shared" si="469"/>
        <v>2356.7599999999998</v>
      </c>
      <c r="AK59" s="62">
        <f t="shared" si="469"/>
        <v>0</v>
      </c>
      <c r="AL59" s="63">
        <f t="shared" si="386"/>
        <v>363.95555488687455</v>
      </c>
      <c r="AM59" s="63">
        <f t="shared" si="386"/>
        <v>363.95555488687455</v>
      </c>
      <c r="AN59" s="63">
        <f t="shared" si="386"/>
        <v>0</v>
      </c>
      <c r="AO59" s="92">
        <f t="shared" si="470"/>
        <v>539.60081503770846</v>
      </c>
      <c r="AP59" s="92">
        <f>SUM('[20]ПОЛНАЯ СЕБЕСТОИМОСТЬ ВОДА 2022'!R207)/3</f>
        <v>539.60081503770846</v>
      </c>
      <c r="AQ59" s="92">
        <f>SUM('[20]ПОЛНАЯ СЕБЕСТОИМОСТЬ ВОДА 2022'!S207)/3</f>
        <v>0</v>
      </c>
      <c r="AR59" s="92">
        <f t="shared" si="471"/>
        <v>749.35500000000002</v>
      </c>
      <c r="AS59" s="92">
        <f>SUM('[20]ПОЛНАЯ СЕБЕСТОИМОСТЬ ВОДА 2022'!U207)</f>
        <v>749.35500000000002</v>
      </c>
      <c r="AT59" s="92">
        <f>SUM('[20]ПОЛНАЯ СЕБЕСТОИМОСТЬ ВОДА 2022'!V207)</f>
        <v>0</v>
      </c>
      <c r="AU59" s="95">
        <f t="shared" si="517"/>
        <v>612.97</v>
      </c>
      <c r="AV59" s="95">
        <v>612.97</v>
      </c>
      <c r="AW59" s="95">
        <v>0</v>
      </c>
      <c r="AX59" s="92">
        <f t="shared" si="473"/>
        <v>539.60081503770846</v>
      </c>
      <c r="AY59" s="92">
        <f t="shared" si="474"/>
        <v>539.60081503770846</v>
      </c>
      <c r="AZ59" s="92">
        <f t="shared" si="475"/>
        <v>0</v>
      </c>
      <c r="BA59" s="92">
        <f t="shared" si="476"/>
        <v>877.99600000000009</v>
      </c>
      <c r="BB59" s="92">
        <f>SUM('[20]ПОЛНАЯ СЕБЕСТОИМОСТЬ ВОДА 2022'!X207)</f>
        <v>877.99600000000009</v>
      </c>
      <c r="BC59" s="92">
        <f>SUM('[20]ПОЛНАЯ СЕБЕСТОИМОСТЬ ВОДА 2022'!Y207)</f>
        <v>0</v>
      </c>
      <c r="BD59" s="95">
        <f t="shared" si="518"/>
        <v>405.38499999999999</v>
      </c>
      <c r="BE59" s="95">
        <v>405.38499999999999</v>
      </c>
      <c r="BF59" s="95">
        <v>0</v>
      </c>
      <c r="BG59" s="92">
        <f t="shared" si="478"/>
        <v>539.60081503770846</v>
      </c>
      <c r="BH59" s="92">
        <f t="shared" si="479"/>
        <v>539.60081503770846</v>
      </c>
      <c r="BI59" s="92">
        <f t="shared" si="480"/>
        <v>0</v>
      </c>
      <c r="BJ59" s="94">
        <f t="shared" si="481"/>
        <v>1028.9462100000001</v>
      </c>
      <c r="BK59" s="94">
        <f>SUM('[20]ПОЛНАЯ СЕБЕСТОИМОСТЬ ВОДА 2022'!AA207)</f>
        <v>1028.9462100000001</v>
      </c>
      <c r="BL59" s="94">
        <f>SUM('[20]ПОЛНАЯ СЕБЕСТОИМОСТЬ ВОДА 2022'!AB207)</f>
        <v>0</v>
      </c>
      <c r="BM59" s="95">
        <f t="shared" si="519"/>
        <v>409.67</v>
      </c>
      <c r="BN59" s="95">
        <v>409.67</v>
      </c>
      <c r="BO59" s="95">
        <v>0</v>
      </c>
      <c r="BP59" s="41">
        <f t="shared" si="483"/>
        <v>1618.8024451131255</v>
      </c>
      <c r="BQ59" s="41">
        <f t="shared" si="483"/>
        <v>1618.8024451131255</v>
      </c>
      <c r="BR59" s="41">
        <f t="shared" si="483"/>
        <v>0</v>
      </c>
      <c r="BS59" s="96">
        <f t="shared" si="483"/>
        <v>2656.2972100000002</v>
      </c>
      <c r="BT59" s="96">
        <f t="shared" si="483"/>
        <v>2656.2972100000002</v>
      </c>
      <c r="BU59" s="96">
        <f t="shared" si="483"/>
        <v>0</v>
      </c>
      <c r="BV59" s="96">
        <f t="shared" si="483"/>
        <v>1428.0250000000001</v>
      </c>
      <c r="BW59" s="96">
        <f t="shared" si="483"/>
        <v>1428.0250000000001</v>
      </c>
      <c r="BX59" s="96">
        <f t="shared" si="483"/>
        <v>0</v>
      </c>
      <c r="BY59" s="32">
        <f t="shared" si="388"/>
        <v>1037.4947648868747</v>
      </c>
      <c r="BZ59" s="32">
        <f t="shared" si="388"/>
        <v>1037.4947648868747</v>
      </c>
      <c r="CA59" s="32">
        <f t="shared" si="388"/>
        <v>0</v>
      </c>
      <c r="CB59" s="41">
        <f t="shared" si="484"/>
        <v>3237.604890226251</v>
      </c>
      <c r="CC59" s="41">
        <f t="shared" si="484"/>
        <v>3237.604890226251</v>
      </c>
      <c r="CD59" s="41">
        <f t="shared" si="484"/>
        <v>0</v>
      </c>
      <c r="CE59" s="96">
        <f t="shared" si="484"/>
        <v>4639.0552100000004</v>
      </c>
      <c r="CF59" s="96">
        <f t="shared" si="484"/>
        <v>4639.0552100000004</v>
      </c>
      <c r="CG59" s="96">
        <f t="shared" si="484"/>
        <v>0</v>
      </c>
      <c r="CH59" s="96">
        <f t="shared" si="484"/>
        <v>3784.7849999999999</v>
      </c>
      <c r="CI59" s="96">
        <f t="shared" si="484"/>
        <v>3784.7849999999999</v>
      </c>
      <c r="CJ59" s="96">
        <f t="shared" si="484"/>
        <v>0</v>
      </c>
      <c r="CK59" s="32">
        <f t="shared" si="390"/>
        <v>1401.4503197737495</v>
      </c>
      <c r="CL59" s="32">
        <f t="shared" si="390"/>
        <v>1401.4503197737495</v>
      </c>
      <c r="CM59" s="32">
        <f t="shared" si="390"/>
        <v>0</v>
      </c>
      <c r="CN59" s="92">
        <f t="shared" si="485"/>
        <v>539.60081503770846</v>
      </c>
      <c r="CO59" s="92">
        <f>SUM('[20]ПОЛНАЯ СЕБЕСТОИМОСТЬ ВОДА 2022'!AP207)/3</f>
        <v>539.60081503770846</v>
      </c>
      <c r="CP59" s="92">
        <f>SUM('[20]ПОЛНАЯ СЕБЕСТОИМОСТЬ ВОДА 2022'!AQ207)/3</f>
        <v>0</v>
      </c>
      <c r="CQ59" s="94">
        <f t="shared" si="486"/>
        <v>883.06600000000026</v>
      </c>
      <c r="CR59" s="94">
        <f>SUM('[20]ПОЛНАЯ СЕБЕСТОИМОСТЬ ВОДА 2022'!AS207)</f>
        <v>883.06600000000026</v>
      </c>
      <c r="CS59" s="94">
        <f>SUM('[20]ПОЛНАЯ СЕБЕСТОИМОСТЬ ВОДА 2022'!AT207)</f>
        <v>0</v>
      </c>
      <c r="CT59" s="95">
        <f t="shared" si="520"/>
        <v>561.45000000000005</v>
      </c>
      <c r="CU59" s="95">
        <v>561.45000000000005</v>
      </c>
      <c r="CV59" s="95">
        <v>0</v>
      </c>
      <c r="CW59" s="92">
        <f t="shared" si="488"/>
        <v>539.60081503770846</v>
      </c>
      <c r="CX59" s="92">
        <f t="shared" si="489"/>
        <v>539.60081503770846</v>
      </c>
      <c r="CY59" s="92">
        <f t="shared" si="490"/>
        <v>0</v>
      </c>
      <c r="CZ59" s="94">
        <f t="shared" si="491"/>
        <v>1413.7760000000003</v>
      </c>
      <c r="DA59" s="94">
        <f>SUM('[20]ПОЛНАЯ СЕБЕСТОИМОСТЬ ВОДА 2022'!AV207)</f>
        <v>1413.7760000000003</v>
      </c>
      <c r="DB59" s="94">
        <f>SUM('[20]ПОЛНАЯ СЕБЕСТОИМОСТЬ ВОДА 2022'!AW207)</f>
        <v>0</v>
      </c>
      <c r="DC59" s="95">
        <f t="shared" si="521"/>
        <v>379.52</v>
      </c>
      <c r="DD59" s="95">
        <v>379.52</v>
      </c>
      <c r="DE59" s="95">
        <v>0</v>
      </c>
      <c r="DF59" s="92">
        <f t="shared" si="493"/>
        <v>539.60081503770846</v>
      </c>
      <c r="DG59" s="92">
        <f t="shared" si="494"/>
        <v>539.60081503770846</v>
      </c>
      <c r="DH59" s="92">
        <f t="shared" si="495"/>
        <v>0</v>
      </c>
      <c r="DI59" s="94">
        <f t="shared" si="496"/>
        <v>974.1400000000001</v>
      </c>
      <c r="DJ59" s="94">
        <f>SUM('[20]ПОЛНАЯ СЕБЕСТОИМОСТЬ ВОДА 2022'!AY207)</f>
        <v>974.1400000000001</v>
      </c>
      <c r="DK59" s="94">
        <f>SUM('[20]ПОЛНАЯ СЕБЕСТОИМОСТЬ ВОДА 2022'!AZ207)</f>
        <v>0</v>
      </c>
      <c r="DL59" s="95">
        <f t="shared" si="522"/>
        <v>716.18</v>
      </c>
      <c r="DM59" s="95">
        <v>716.18</v>
      </c>
      <c r="DN59" s="95">
        <v>0</v>
      </c>
      <c r="DO59" s="41">
        <f t="shared" si="498"/>
        <v>1618.8024451131255</v>
      </c>
      <c r="DP59" s="41">
        <f t="shared" si="498"/>
        <v>1618.8024451131255</v>
      </c>
      <c r="DQ59" s="41">
        <f t="shared" si="498"/>
        <v>0</v>
      </c>
      <c r="DR59" s="96">
        <f t="shared" si="498"/>
        <v>3270.9820000000009</v>
      </c>
      <c r="DS59" s="96">
        <f t="shared" si="498"/>
        <v>3270.9820000000009</v>
      </c>
      <c r="DT59" s="96">
        <f t="shared" si="498"/>
        <v>0</v>
      </c>
      <c r="DU59" s="96">
        <f t="shared" si="498"/>
        <v>1657.15</v>
      </c>
      <c r="DV59" s="96">
        <f t="shared" si="498"/>
        <v>1657.15</v>
      </c>
      <c r="DW59" s="96">
        <f t="shared" si="498"/>
        <v>0</v>
      </c>
      <c r="DX59" s="32">
        <f t="shared" si="392"/>
        <v>1652.1795548868754</v>
      </c>
      <c r="DY59" s="32">
        <f t="shared" si="392"/>
        <v>1652.1795548868754</v>
      </c>
      <c r="DZ59" s="32">
        <f t="shared" si="392"/>
        <v>0</v>
      </c>
      <c r="EA59" s="41">
        <f t="shared" si="499"/>
        <v>4856.407335339376</v>
      </c>
      <c r="EB59" s="41">
        <f t="shared" si="499"/>
        <v>4856.407335339376</v>
      </c>
      <c r="EC59" s="41">
        <f t="shared" si="499"/>
        <v>0</v>
      </c>
      <c r="ED59" s="96">
        <f t="shared" si="499"/>
        <v>7910.0372100000013</v>
      </c>
      <c r="EE59" s="96">
        <f t="shared" si="499"/>
        <v>7910.0372100000013</v>
      </c>
      <c r="EF59" s="96">
        <f t="shared" si="499"/>
        <v>0</v>
      </c>
      <c r="EG59" s="96">
        <f t="shared" si="499"/>
        <v>5441.9349999999995</v>
      </c>
      <c r="EH59" s="96">
        <f t="shared" si="499"/>
        <v>5441.9349999999995</v>
      </c>
      <c r="EI59" s="96">
        <f t="shared" si="499"/>
        <v>0</v>
      </c>
      <c r="EJ59" s="32">
        <f t="shared" si="394"/>
        <v>3053.6298746606253</v>
      </c>
      <c r="EK59" s="32">
        <f t="shared" si="394"/>
        <v>3053.6298746606253</v>
      </c>
      <c r="EL59" s="32">
        <f t="shared" si="394"/>
        <v>0</v>
      </c>
      <c r="EM59" s="92">
        <f t="shared" si="500"/>
        <v>539.60081503770846</v>
      </c>
      <c r="EN59" s="92">
        <f>SUM('[20]ПОЛНАЯ СЕБЕСТОИМОСТЬ ВОДА 2022'!BN207)/3</f>
        <v>539.60081503770846</v>
      </c>
      <c r="EO59" s="92">
        <f>SUM('[20]ПОЛНАЯ СЕБЕСТОИМОСТЬ ВОДА 2022'!BO207)/3</f>
        <v>0</v>
      </c>
      <c r="EP59" s="94">
        <f t="shared" si="501"/>
        <v>1188.5939999999996</v>
      </c>
      <c r="EQ59" s="94">
        <f>SUM('[20]ПОЛНАЯ СЕБЕСТОИМОСТЬ ВОДА 2022'!BQ207)</f>
        <v>1188.5939999999996</v>
      </c>
      <c r="ER59" s="94">
        <f>SUM('[20]ПОЛНАЯ СЕБЕСТОИМОСТЬ ВОДА 2022'!BR207)</f>
        <v>0</v>
      </c>
      <c r="ES59" s="95">
        <f t="shared" si="523"/>
        <v>937.01499999999999</v>
      </c>
      <c r="ET59" s="95">
        <v>937.01499999999999</v>
      </c>
      <c r="EU59" s="95">
        <v>0</v>
      </c>
      <c r="EV59" s="92">
        <f t="shared" si="503"/>
        <v>539.60081503770846</v>
      </c>
      <c r="EW59" s="92">
        <f t="shared" si="504"/>
        <v>539.60081503770846</v>
      </c>
      <c r="EX59" s="92">
        <f t="shared" si="505"/>
        <v>0</v>
      </c>
      <c r="EY59" s="94">
        <f t="shared" si="506"/>
        <v>1613.0869399999999</v>
      </c>
      <c r="EZ59" s="94">
        <f>SUM('[20]ПОЛНАЯ СЕБЕСТОИМОСТЬ ВОДА 2022'!BT207)</f>
        <v>1613.0869399999999</v>
      </c>
      <c r="FA59" s="94">
        <f>SUM('[20]ПОЛНАЯ СЕБЕСТОИМОСТЬ ВОДА 2022'!BU207)</f>
        <v>0</v>
      </c>
      <c r="FB59" s="95">
        <f t="shared" si="524"/>
        <v>684.16700000000003</v>
      </c>
      <c r="FC59" s="95">
        <v>684.16700000000003</v>
      </c>
      <c r="FD59" s="95">
        <v>0</v>
      </c>
      <c r="FE59" s="92">
        <f t="shared" si="508"/>
        <v>539.60081503770846</v>
      </c>
      <c r="FF59" s="92">
        <f t="shared" si="509"/>
        <v>539.60081503770846</v>
      </c>
      <c r="FG59" s="92">
        <f t="shared" si="510"/>
        <v>0</v>
      </c>
      <c r="FH59" s="94">
        <f t="shared" si="450"/>
        <v>1823.9457</v>
      </c>
      <c r="FI59" s="94">
        <f>SUM('[20]ПОЛНАЯ СЕБЕСТОИМОСТЬ ВОДА 2022'!BW207)</f>
        <v>1823.9457</v>
      </c>
      <c r="FJ59" s="94">
        <f>SUM('[20]ПОЛНАЯ СЕБЕСТОИМОСТЬ ВОДА 2022'!BX207)</f>
        <v>0</v>
      </c>
      <c r="FK59" s="95">
        <f t="shared" si="525"/>
        <v>1033.405</v>
      </c>
      <c r="FL59" s="95">
        <v>1033.405</v>
      </c>
      <c r="FM59" s="95">
        <v>0</v>
      </c>
      <c r="FN59" s="41">
        <f t="shared" si="512"/>
        <v>1618.8024451131255</v>
      </c>
      <c r="FO59" s="41">
        <f t="shared" si="512"/>
        <v>1618.8024451131255</v>
      </c>
      <c r="FP59" s="41">
        <f t="shared" si="512"/>
        <v>0</v>
      </c>
      <c r="FQ59" s="62">
        <f t="shared" si="512"/>
        <v>4625.6266399999995</v>
      </c>
      <c r="FR59" s="62">
        <f t="shared" si="512"/>
        <v>4625.6266399999995</v>
      </c>
      <c r="FS59" s="62">
        <f t="shared" si="512"/>
        <v>0</v>
      </c>
      <c r="FT59" s="62">
        <f t="shared" si="512"/>
        <v>2654.587</v>
      </c>
      <c r="FU59" s="62">
        <f t="shared" si="512"/>
        <v>2654.587</v>
      </c>
      <c r="FV59" s="62">
        <f t="shared" si="512"/>
        <v>0</v>
      </c>
      <c r="FW59" s="63">
        <f t="shared" si="396"/>
        <v>3006.824194886874</v>
      </c>
      <c r="FX59" s="63">
        <f t="shared" si="396"/>
        <v>3006.824194886874</v>
      </c>
      <c r="FY59" s="63">
        <f t="shared" si="396"/>
        <v>0</v>
      </c>
      <c r="FZ59" s="41">
        <f t="shared" si="513"/>
        <v>6475.2097804525019</v>
      </c>
      <c r="GA59" s="41">
        <f t="shared" si="513"/>
        <v>6475.2097804525019</v>
      </c>
      <c r="GB59" s="41">
        <f t="shared" si="513"/>
        <v>0</v>
      </c>
      <c r="GC59" s="62">
        <f t="shared" si="513"/>
        <v>12535.663850000001</v>
      </c>
      <c r="GD59" s="62">
        <f t="shared" si="513"/>
        <v>12535.663850000001</v>
      </c>
      <c r="GE59" s="62">
        <f t="shared" si="513"/>
        <v>0</v>
      </c>
      <c r="GF59" s="62">
        <f t="shared" si="513"/>
        <v>8096.521999999999</v>
      </c>
      <c r="GG59" s="62">
        <f t="shared" si="513"/>
        <v>8096.521999999999</v>
      </c>
      <c r="GH59" s="62">
        <f t="shared" si="513"/>
        <v>0</v>
      </c>
      <c r="GI59" s="63">
        <f t="shared" si="398"/>
        <v>6060.4540695474989</v>
      </c>
      <c r="GJ59" s="63">
        <f t="shared" si="398"/>
        <v>6060.4540695474989</v>
      </c>
      <c r="GK59" s="63">
        <f t="shared" si="398"/>
        <v>0</v>
      </c>
      <c r="GL59" s="78"/>
      <c r="GM59" s="64">
        <f t="shared" si="399"/>
        <v>6475.209780452501</v>
      </c>
    </row>
    <row r="60" spans="1:195" ht="18.75" x14ac:dyDescent="0.3">
      <c r="A60" s="80" t="s">
        <v>74</v>
      </c>
      <c r="B60" s="81">
        <f t="shared" si="456"/>
        <v>502.24521743997934</v>
      </c>
      <c r="C60" s="81">
        <f>SUM('[20]ПОЛНАЯ СЕБЕСТОИМОСТЬ ВОДА 2022'!C208)/3</f>
        <v>502.12878229797934</v>
      </c>
      <c r="D60" s="81">
        <f>SUM('[20]ПОЛНАЯ СЕБЕСТОИМОСТЬ ВОДА 2022'!D208)/3</f>
        <v>0.11643514200000001</v>
      </c>
      <c r="E60" s="81">
        <f t="shared" si="457"/>
        <v>0</v>
      </c>
      <c r="F60" s="81">
        <f>SUM('[20]ПОЛНАЯ СЕБЕСТОИМОСТЬ ВОДА 2022'!F208)</f>
        <v>0</v>
      </c>
      <c r="G60" s="81">
        <f>SUM('[20]ПОЛНАЯ СЕБЕСТОИМОСТЬ ВОДА 2022'!G208)</f>
        <v>0</v>
      </c>
      <c r="H60" s="88">
        <f>SUM(H61:H64)</f>
        <v>0</v>
      </c>
      <c r="I60" s="88">
        <f t="shared" ref="I60:J60" si="526">SUM(I61:I64)</f>
        <v>0</v>
      </c>
      <c r="J60" s="88">
        <f t="shared" si="526"/>
        <v>0</v>
      </c>
      <c r="K60" s="81">
        <f t="shared" si="459"/>
        <v>502.24521743997934</v>
      </c>
      <c r="L60" s="81">
        <f t="shared" si="460"/>
        <v>502.12878229797934</v>
      </c>
      <c r="M60" s="81">
        <f t="shared" si="461"/>
        <v>0.11643514200000001</v>
      </c>
      <c r="N60" s="83">
        <f t="shared" si="462"/>
        <v>0</v>
      </c>
      <c r="O60" s="83">
        <f>SUM('[20]ПОЛНАЯ СЕБЕСТОИМОСТЬ ВОДА 2022'!I208)</f>
        <v>0</v>
      </c>
      <c r="P60" s="83">
        <f>SUM('[20]ПОЛНАЯ СЕБЕСТОИМОСТЬ ВОДА 2022'!J208)</f>
        <v>0</v>
      </c>
      <c r="Q60" s="89">
        <f>SUM(Q61:Q64)</f>
        <v>0</v>
      </c>
      <c r="R60" s="89">
        <f t="shared" ref="R60:S60" si="527">SUM(R61:R64)</f>
        <v>0</v>
      </c>
      <c r="S60" s="89">
        <f t="shared" si="527"/>
        <v>0</v>
      </c>
      <c r="T60" s="81">
        <f t="shared" si="464"/>
        <v>502.24521743997934</v>
      </c>
      <c r="U60" s="81">
        <f t="shared" si="465"/>
        <v>502.12878229797934</v>
      </c>
      <c r="V60" s="81">
        <f t="shared" si="466"/>
        <v>0.11643514200000001</v>
      </c>
      <c r="W60" s="83">
        <f t="shared" si="467"/>
        <v>545.44099999999992</v>
      </c>
      <c r="X60" s="83">
        <f>SUM('[20]ПОЛНАЯ СЕБЕСТОИМОСТЬ ВОДА 2022'!L208)</f>
        <v>545.44099999999992</v>
      </c>
      <c r="Y60" s="83">
        <f>SUM('[20]ПОЛНАЯ СЕБЕСТОИМОСТЬ ВОДА 2022'!M208)</f>
        <v>0</v>
      </c>
      <c r="Z60" s="89">
        <f>SUM(Z61:Z64)</f>
        <v>796.16</v>
      </c>
      <c r="AA60" s="89">
        <f t="shared" ref="AA60:AB60" si="528">SUM(AA61:AA64)</f>
        <v>796.16</v>
      </c>
      <c r="AB60" s="89">
        <f t="shared" si="528"/>
        <v>0</v>
      </c>
      <c r="AC60" s="26">
        <f>SUM(B60+K60+T60)</f>
        <v>1506.735652319938</v>
      </c>
      <c r="AD60" s="26">
        <f t="shared" si="469"/>
        <v>1506.386346893938</v>
      </c>
      <c r="AE60" s="26">
        <f t="shared" si="469"/>
        <v>0.34930542600000003</v>
      </c>
      <c r="AF60" s="54">
        <f t="shared" si="469"/>
        <v>545.44099999999992</v>
      </c>
      <c r="AG60" s="54">
        <f t="shared" si="469"/>
        <v>545.44099999999992</v>
      </c>
      <c r="AH60" s="54">
        <f t="shared" si="469"/>
        <v>0</v>
      </c>
      <c r="AI60" s="54">
        <f t="shared" si="469"/>
        <v>796.16</v>
      </c>
      <c r="AJ60" s="54">
        <f t="shared" si="469"/>
        <v>796.16</v>
      </c>
      <c r="AK60" s="54">
        <f t="shared" si="469"/>
        <v>0</v>
      </c>
      <c r="AL60" s="55">
        <f t="shared" si="386"/>
        <v>-961.29465231993811</v>
      </c>
      <c r="AM60" s="55">
        <f t="shared" si="386"/>
        <v>-960.94534689393811</v>
      </c>
      <c r="AN60" s="55">
        <f t="shared" si="386"/>
        <v>-0.34930542600000003</v>
      </c>
      <c r="AO60" s="81">
        <f t="shared" si="470"/>
        <v>502.24521743997934</v>
      </c>
      <c r="AP60" s="81">
        <f>SUM('[20]ПОЛНАЯ СЕБЕСТОИМОСТЬ ВОДА 2022'!R208)/3</f>
        <v>502.12878229797934</v>
      </c>
      <c r="AQ60" s="81">
        <f>SUM('[20]ПОЛНАЯ СЕБЕСТОИМОСТЬ ВОДА 2022'!S208)/3</f>
        <v>0.11643514200000001</v>
      </c>
      <c r="AR60" s="81">
        <f t="shared" si="471"/>
        <v>0</v>
      </c>
      <c r="AS60" s="81">
        <f>SUM('[20]ПОЛНАЯ СЕБЕСТОИМОСТЬ ВОДА 2022'!U208)</f>
        <v>0</v>
      </c>
      <c r="AT60" s="81">
        <f>SUM('[20]ПОЛНАЯ СЕБЕСТОИМОСТЬ ВОДА 2022'!V208)</f>
        <v>0</v>
      </c>
      <c r="AU60" s="89">
        <f>SUM(AU61:AU64)</f>
        <v>0</v>
      </c>
      <c r="AV60" s="89">
        <f t="shared" ref="AV60:AW60" si="529">SUM(AV61:AV64)</f>
        <v>0</v>
      </c>
      <c r="AW60" s="89">
        <f t="shared" si="529"/>
        <v>0</v>
      </c>
      <c r="AX60" s="81">
        <f t="shared" si="473"/>
        <v>502.24521743997934</v>
      </c>
      <c r="AY60" s="81">
        <f t="shared" si="474"/>
        <v>502.12878229797934</v>
      </c>
      <c r="AZ60" s="81">
        <f t="shared" si="475"/>
        <v>0.11643514200000001</v>
      </c>
      <c r="BA60" s="81">
        <f t="shared" si="476"/>
        <v>0</v>
      </c>
      <c r="BB60" s="81">
        <f>SUM('[20]ПОЛНАЯ СЕБЕСТОИМОСТЬ ВОДА 2022'!X208)</f>
        <v>0</v>
      </c>
      <c r="BC60" s="81">
        <f>SUM('[20]ПОЛНАЯ СЕБЕСТОИМОСТЬ ВОДА 2022'!Y208)</f>
        <v>0</v>
      </c>
      <c r="BD60" s="89">
        <f>SUM(BD61:BD64)</f>
        <v>0</v>
      </c>
      <c r="BE60" s="89">
        <f t="shared" ref="BE60:BF60" si="530">SUM(BE61:BE64)</f>
        <v>0</v>
      </c>
      <c r="BF60" s="89">
        <f t="shared" si="530"/>
        <v>0</v>
      </c>
      <c r="BG60" s="81">
        <f t="shared" si="478"/>
        <v>502.24521743997934</v>
      </c>
      <c r="BH60" s="81">
        <f t="shared" si="479"/>
        <v>502.12878229797934</v>
      </c>
      <c r="BI60" s="81">
        <f t="shared" si="480"/>
        <v>0.11643514200000001</v>
      </c>
      <c r="BJ60" s="83">
        <f t="shared" si="481"/>
        <v>702.73099999999999</v>
      </c>
      <c r="BK60" s="83">
        <f>SUM('[20]ПОЛНАЯ СЕБЕСТОИМОСТЬ ВОДА 2022'!AA208)</f>
        <v>702.73099999999999</v>
      </c>
      <c r="BL60" s="83">
        <f>SUM('[20]ПОЛНАЯ СЕБЕСТОИМОСТЬ ВОДА 2022'!AB208)</f>
        <v>0</v>
      </c>
      <c r="BM60" s="89">
        <f>SUM(BM61:BM64)</f>
        <v>341.56</v>
      </c>
      <c r="BN60" s="89">
        <f t="shared" ref="BN60:BO60" si="531">SUM(BN61:BN64)</f>
        <v>341.56</v>
      </c>
      <c r="BO60" s="89">
        <f t="shared" si="531"/>
        <v>0</v>
      </c>
      <c r="BP60" s="26">
        <f t="shared" si="483"/>
        <v>1506.735652319938</v>
      </c>
      <c r="BQ60" s="26">
        <f t="shared" si="483"/>
        <v>1506.386346893938</v>
      </c>
      <c r="BR60" s="26">
        <f t="shared" si="483"/>
        <v>0.34930542600000003</v>
      </c>
      <c r="BS60" s="90">
        <f t="shared" si="483"/>
        <v>702.73099999999999</v>
      </c>
      <c r="BT60" s="90">
        <f t="shared" si="483"/>
        <v>702.73099999999999</v>
      </c>
      <c r="BU60" s="90">
        <f t="shared" si="483"/>
        <v>0</v>
      </c>
      <c r="BV60" s="90">
        <f t="shared" si="483"/>
        <v>341.56</v>
      </c>
      <c r="BW60" s="90">
        <f t="shared" si="483"/>
        <v>341.56</v>
      </c>
      <c r="BX60" s="90">
        <f t="shared" si="483"/>
        <v>0</v>
      </c>
      <c r="BY60" s="91">
        <f t="shared" si="388"/>
        <v>-804.00465231993803</v>
      </c>
      <c r="BZ60" s="91">
        <f t="shared" si="388"/>
        <v>-803.65534689393803</v>
      </c>
      <c r="CA60" s="91">
        <f t="shared" si="388"/>
        <v>-0.34930542600000003</v>
      </c>
      <c r="CB60" s="26">
        <f t="shared" si="484"/>
        <v>3013.4713046398761</v>
      </c>
      <c r="CC60" s="26">
        <f t="shared" si="484"/>
        <v>3012.7726937878761</v>
      </c>
      <c r="CD60" s="26">
        <f t="shared" si="484"/>
        <v>0.69861085200000006</v>
      </c>
      <c r="CE60" s="90">
        <f t="shared" si="484"/>
        <v>1248.172</v>
      </c>
      <c r="CF60" s="90">
        <f t="shared" si="484"/>
        <v>1248.172</v>
      </c>
      <c r="CG60" s="90">
        <f t="shared" si="484"/>
        <v>0</v>
      </c>
      <c r="CH60" s="90">
        <f t="shared" si="484"/>
        <v>1137.72</v>
      </c>
      <c r="CI60" s="90">
        <f t="shared" si="484"/>
        <v>1137.72</v>
      </c>
      <c r="CJ60" s="90">
        <f t="shared" si="484"/>
        <v>0</v>
      </c>
      <c r="CK60" s="91">
        <f t="shared" si="390"/>
        <v>-1765.299304639876</v>
      </c>
      <c r="CL60" s="91">
        <f t="shared" si="390"/>
        <v>-1764.600693787876</v>
      </c>
      <c r="CM60" s="91">
        <f t="shared" si="390"/>
        <v>-0.69861085200000006</v>
      </c>
      <c r="CN60" s="81">
        <f t="shared" si="485"/>
        <v>502.24521743997934</v>
      </c>
      <c r="CO60" s="81">
        <f>SUM('[20]ПОЛНАЯ СЕБЕСТОИМОСТЬ ВОДА 2022'!AP208)/3</f>
        <v>502.12878229797934</v>
      </c>
      <c r="CP60" s="81">
        <f>SUM('[20]ПОЛНАЯ СЕБЕСТОИМОСТЬ ВОДА 2022'!AQ208)/3</f>
        <v>0.11643514200000001</v>
      </c>
      <c r="CQ60" s="83">
        <f t="shared" si="486"/>
        <v>0</v>
      </c>
      <c r="CR60" s="83">
        <f>SUM('[20]ПОЛНАЯ СЕБЕСТОИМОСТЬ ВОДА 2022'!AS208)</f>
        <v>0</v>
      </c>
      <c r="CS60" s="83">
        <f>SUM('[20]ПОЛНАЯ СЕБЕСТОИМОСТЬ ВОДА 2022'!AT208)</f>
        <v>0</v>
      </c>
      <c r="CT60" s="89">
        <f>SUM(CT61:CT64)</f>
        <v>369.15499999999997</v>
      </c>
      <c r="CU60" s="89">
        <f t="shared" ref="CU60:CV60" si="532">SUM(CU61:CU64)</f>
        <v>369.15499999999997</v>
      </c>
      <c r="CV60" s="89">
        <f t="shared" si="532"/>
        <v>0</v>
      </c>
      <c r="CW60" s="81">
        <f t="shared" si="488"/>
        <v>502.24521743997934</v>
      </c>
      <c r="CX60" s="81">
        <f t="shared" si="489"/>
        <v>502.12878229797934</v>
      </c>
      <c r="CY60" s="81">
        <f t="shared" si="490"/>
        <v>0.11643514200000001</v>
      </c>
      <c r="CZ60" s="83">
        <f t="shared" si="491"/>
        <v>0</v>
      </c>
      <c r="DA60" s="83">
        <f>SUM('[20]ПОЛНАЯ СЕБЕСТОИМОСТЬ ВОДА 2022'!AV208)</f>
        <v>0</v>
      </c>
      <c r="DB60" s="83">
        <f>SUM('[20]ПОЛНАЯ СЕБЕСТОИМОСТЬ ВОДА 2022'!AW208)</f>
        <v>0</v>
      </c>
      <c r="DC60" s="89">
        <f>SUM(DC61:DC64)</f>
        <v>-314.89999999999998</v>
      </c>
      <c r="DD60" s="89">
        <f t="shared" ref="DD60:DE60" si="533">SUM(DD61:DD64)</f>
        <v>-314.89999999999998</v>
      </c>
      <c r="DE60" s="89">
        <f t="shared" si="533"/>
        <v>0</v>
      </c>
      <c r="DF60" s="81">
        <f t="shared" si="493"/>
        <v>502.24521743997934</v>
      </c>
      <c r="DG60" s="81">
        <f t="shared" si="494"/>
        <v>502.12878229797934</v>
      </c>
      <c r="DH60" s="81">
        <f t="shared" si="495"/>
        <v>0.11643514200000001</v>
      </c>
      <c r="DI60" s="83">
        <f t="shared" si="496"/>
        <v>522.04399999999998</v>
      </c>
      <c r="DJ60" s="83">
        <f>SUM('[20]ПОЛНАЯ СЕБЕСТОИМОСТЬ ВОДА 2022'!AY208)</f>
        <v>522.04399999999998</v>
      </c>
      <c r="DK60" s="83">
        <f>SUM('[20]ПОЛНАЯ СЕБЕСТОИМОСТЬ ВОДА 2022'!AZ208)</f>
        <v>0</v>
      </c>
      <c r="DL60" s="89">
        <f>SUM(DL61:DL64)</f>
        <v>580.30500000000006</v>
      </c>
      <c r="DM60" s="89">
        <f t="shared" ref="DM60:DN60" si="534">SUM(DM61:DM64)</f>
        <v>580.30500000000006</v>
      </c>
      <c r="DN60" s="89">
        <f t="shared" si="534"/>
        <v>0</v>
      </c>
      <c r="DO60" s="26">
        <f t="shared" si="498"/>
        <v>1506.735652319938</v>
      </c>
      <c r="DP60" s="26">
        <f t="shared" si="498"/>
        <v>1506.386346893938</v>
      </c>
      <c r="DQ60" s="26">
        <f t="shared" si="498"/>
        <v>0.34930542600000003</v>
      </c>
      <c r="DR60" s="90">
        <f t="shared" si="498"/>
        <v>522.04399999999998</v>
      </c>
      <c r="DS60" s="90">
        <f t="shared" si="498"/>
        <v>522.04399999999998</v>
      </c>
      <c r="DT60" s="90">
        <f t="shared" si="498"/>
        <v>0</v>
      </c>
      <c r="DU60" s="90">
        <f t="shared" si="498"/>
        <v>634.56000000000006</v>
      </c>
      <c r="DV60" s="90">
        <f t="shared" si="498"/>
        <v>634.56000000000006</v>
      </c>
      <c r="DW60" s="90">
        <f t="shared" si="498"/>
        <v>0</v>
      </c>
      <c r="DX60" s="91">
        <f t="shared" si="392"/>
        <v>-984.69165231993804</v>
      </c>
      <c r="DY60" s="91">
        <f t="shared" si="392"/>
        <v>-984.34234689393804</v>
      </c>
      <c r="DZ60" s="91">
        <f t="shared" si="392"/>
        <v>-0.34930542600000003</v>
      </c>
      <c r="EA60" s="26">
        <f t="shared" si="499"/>
        <v>4520.2069569598143</v>
      </c>
      <c r="EB60" s="26">
        <f t="shared" si="499"/>
        <v>4519.1590406818141</v>
      </c>
      <c r="EC60" s="26">
        <f t="shared" si="499"/>
        <v>1.0479162780000002</v>
      </c>
      <c r="ED60" s="90">
        <f t="shared" si="499"/>
        <v>1770.2159999999999</v>
      </c>
      <c r="EE60" s="90">
        <f t="shared" si="499"/>
        <v>1770.2159999999999</v>
      </c>
      <c r="EF60" s="90">
        <f t="shared" si="499"/>
        <v>0</v>
      </c>
      <c r="EG60" s="90">
        <f t="shared" si="499"/>
        <v>1772.2800000000002</v>
      </c>
      <c r="EH60" s="90">
        <f t="shared" si="499"/>
        <v>1772.2800000000002</v>
      </c>
      <c r="EI60" s="90">
        <f t="shared" si="499"/>
        <v>0</v>
      </c>
      <c r="EJ60" s="91">
        <f t="shared" si="394"/>
        <v>-2749.9909569598144</v>
      </c>
      <c r="EK60" s="91">
        <f t="shared" si="394"/>
        <v>-2748.9430406818142</v>
      </c>
      <c r="EL60" s="91">
        <f t="shared" si="394"/>
        <v>-1.0479162780000002</v>
      </c>
      <c r="EM60" s="81">
        <f t="shared" si="500"/>
        <v>502.24521743997934</v>
      </c>
      <c r="EN60" s="81">
        <f>SUM('[20]ПОЛНАЯ СЕБЕСТОИМОСТЬ ВОДА 2022'!BN208)/3</f>
        <v>502.12878229797934</v>
      </c>
      <c r="EO60" s="81">
        <f>SUM('[20]ПОЛНАЯ СЕБЕСТОИМОСТЬ ВОДА 2022'!BO208)/3</f>
        <v>0.11643514200000001</v>
      </c>
      <c r="EP60" s="83">
        <f t="shared" si="501"/>
        <v>0</v>
      </c>
      <c r="EQ60" s="83">
        <f>SUM('[20]ПОЛНАЯ СЕБЕСТОИМОСТЬ ВОДА 2022'!BQ208)</f>
        <v>0</v>
      </c>
      <c r="ER60" s="83">
        <f>SUM('[20]ПОЛНАЯ СЕБЕСТОИМОСТЬ ВОДА 2022'!BR208)</f>
        <v>0</v>
      </c>
      <c r="ES60" s="89">
        <f>SUM(ES61:ES64)</f>
        <v>0</v>
      </c>
      <c r="ET60" s="89">
        <f t="shared" ref="ET60:EU60" si="535">SUM(ET61:ET64)</f>
        <v>0</v>
      </c>
      <c r="EU60" s="89">
        <f t="shared" si="535"/>
        <v>0</v>
      </c>
      <c r="EV60" s="81">
        <f t="shared" si="503"/>
        <v>502.24521743997934</v>
      </c>
      <c r="EW60" s="81">
        <f t="shared" si="504"/>
        <v>502.12878229797934</v>
      </c>
      <c r="EX60" s="81">
        <f t="shared" si="505"/>
        <v>0.11643514200000001</v>
      </c>
      <c r="EY60" s="83">
        <f t="shared" si="506"/>
        <v>0</v>
      </c>
      <c r="EZ60" s="83">
        <f>SUM('[20]ПОЛНАЯ СЕБЕСТОИМОСТЬ ВОДА 2022'!BT208)</f>
        <v>0</v>
      </c>
      <c r="FA60" s="83">
        <f>SUM('[20]ПОЛНАЯ СЕБЕСТОИМОСТЬ ВОДА 2022'!BU208)</f>
        <v>0</v>
      </c>
      <c r="FB60" s="89">
        <f>SUM(FB61:FB64)</f>
        <v>0</v>
      </c>
      <c r="FC60" s="89">
        <f t="shared" ref="FC60:FD60" si="536">SUM(FC61:FC64)</f>
        <v>0</v>
      </c>
      <c r="FD60" s="89">
        <f t="shared" si="536"/>
        <v>0</v>
      </c>
      <c r="FE60" s="81">
        <f t="shared" si="508"/>
        <v>502.24521743997934</v>
      </c>
      <c r="FF60" s="81">
        <f t="shared" si="509"/>
        <v>502.12878229797934</v>
      </c>
      <c r="FG60" s="81">
        <f t="shared" si="510"/>
        <v>0.11643514200000001</v>
      </c>
      <c r="FH60" s="83">
        <f t="shared" si="450"/>
        <v>569.97476999999992</v>
      </c>
      <c r="FI60" s="83">
        <f>SUM('[20]ПОЛНАЯ СЕБЕСТОИМОСТЬ ВОДА 2022'!BW208)</f>
        <v>569.97476999999992</v>
      </c>
      <c r="FJ60" s="83">
        <f>SUM('[20]ПОЛНАЯ СЕБЕСТОИМОСТЬ ВОДА 2022'!BX208)</f>
        <v>0</v>
      </c>
      <c r="FK60" s="89">
        <f>SUM(FK61:FK64)</f>
        <v>696.14</v>
      </c>
      <c r="FL60" s="89">
        <f t="shared" ref="FL60:FM60" si="537">SUM(FL61:FL64)</f>
        <v>696.14</v>
      </c>
      <c r="FM60" s="89">
        <f t="shared" si="537"/>
        <v>0</v>
      </c>
      <c r="FN60" s="26">
        <f t="shared" si="512"/>
        <v>1506.735652319938</v>
      </c>
      <c r="FO60" s="26">
        <f t="shared" si="512"/>
        <v>1506.386346893938</v>
      </c>
      <c r="FP60" s="26">
        <f t="shared" si="512"/>
        <v>0.34930542600000003</v>
      </c>
      <c r="FQ60" s="54">
        <f t="shared" si="512"/>
        <v>569.97476999999992</v>
      </c>
      <c r="FR60" s="54">
        <f t="shared" si="512"/>
        <v>569.97476999999992</v>
      </c>
      <c r="FS60" s="54">
        <f t="shared" si="512"/>
        <v>0</v>
      </c>
      <c r="FT60" s="54">
        <f t="shared" si="512"/>
        <v>696.14</v>
      </c>
      <c r="FU60" s="54">
        <f t="shared" si="512"/>
        <v>696.14</v>
      </c>
      <c r="FV60" s="54">
        <f t="shared" si="512"/>
        <v>0</v>
      </c>
      <c r="FW60" s="55">
        <f t="shared" si="396"/>
        <v>-936.7608823199381</v>
      </c>
      <c r="FX60" s="55">
        <f t="shared" si="396"/>
        <v>-936.4115768939381</v>
      </c>
      <c r="FY60" s="55">
        <f t="shared" si="396"/>
        <v>-0.34930542600000003</v>
      </c>
      <c r="FZ60" s="26">
        <f t="shared" si="513"/>
        <v>6026.9426092797521</v>
      </c>
      <c r="GA60" s="26">
        <f t="shared" si="513"/>
        <v>6025.5453875757521</v>
      </c>
      <c r="GB60" s="26">
        <f t="shared" si="513"/>
        <v>1.3972217040000001</v>
      </c>
      <c r="GC60" s="54">
        <f t="shared" si="513"/>
        <v>2340.1907699999997</v>
      </c>
      <c r="GD60" s="54">
        <f t="shared" si="513"/>
        <v>2340.1907699999997</v>
      </c>
      <c r="GE60" s="54">
        <f t="shared" si="513"/>
        <v>0</v>
      </c>
      <c r="GF60" s="54">
        <f t="shared" si="513"/>
        <v>2468.42</v>
      </c>
      <c r="GG60" s="54">
        <f t="shared" si="513"/>
        <v>2468.42</v>
      </c>
      <c r="GH60" s="54">
        <f t="shared" si="513"/>
        <v>0</v>
      </c>
      <c r="GI60" s="55">
        <f t="shared" si="398"/>
        <v>-3686.7518392797524</v>
      </c>
      <c r="GJ60" s="55">
        <f t="shared" si="398"/>
        <v>-3685.3546175757524</v>
      </c>
      <c r="GK60" s="55">
        <f t="shared" si="398"/>
        <v>-1.3972217040000001</v>
      </c>
      <c r="GL60" s="78"/>
      <c r="GM60" s="64">
        <f t="shared" si="399"/>
        <v>6026.9426092797539</v>
      </c>
    </row>
    <row r="61" spans="1:195" ht="18.75" x14ac:dyDescent="0.3">
      <c r="A61" s="85" t="s">
        <v>75</v>
      </c>
      <c r="B61" s="92">
        <f t="shared" si="456"/>
        <v>236.30797993997939</v>
      </c>
      <c r="C61" s="92">
        <f>SUM('[20]ПОЛНАЯ СЕБЕСТОИМОСТЬ ВОДА 2022'!C209)/3</f>
        <v>236.19154479797939</v>
      </c>
      <c r="D61" s="92">
        <f>SUM('[20]ПОЛНАЯ СЕБЕСТОИМОСТЬ ВОДА 2022'!D209)/3</f>
        <v>0.11643514200000001</v>
      </c>
      <c r="E61" s="92">
        <f t="shared" si="457"/>
        <v>0</v>
      </c>
      <c r="F61" s="92">
        <f>SUM('[20]ПОЛНАЯ СЕБЕСТОИМОСТЬ ВОДА 2022'!F209)</f>
        <v>0</v>
      </c>
      <c r="G61" s="92">
        <f>SUM('[20]ПОЛНАЯ СЕБЕСТОИМОСТЬ ВОДА 2022'!G209)</f>
        <v>0</v>
      </c>
      <c r="H61" s="93">
        <f t="shared" si="514"/>
        <v>0</v>
      </c>
      <c r="I61" s="93">
        <v>0</v>
      </c>
      <c r="J61" s="93">
        <v>0</v>
      </c>
      <c r="K61" s="92">
        <f t="shared" si="459"/>
        <v>236.30797993997939</v>
      </c>
      <c r="L61" s="92">
        <f t="shared" si="460"/>
        <v>236.19154479797939</v>
      </c>
      <c r="M61" s="92">
        <f t="shared" si="461"/>
        <v>0.11643514200000001</v>
      </c>
      <c r="N61" s="94">
        <f t="shared" si="462"/>
        <v>0</v>
      </c>
      <c r="O61" s="94">
        <f>SUM('[20]ПОЛНАЯ СЕБЕСТОИМОСТЬ ВОДА 2022'!I209)</f>
        <v>0</v>
      </c>
      <c r="P61" s="94">
        <f>SUM('[20]ПОЛНАЯ СЕБЕСТОИМОСТЬ ВОДА 2022'!J209)</f>
        <v>0</v>
      </c>
      <c r="Q61" s="95">
        <f t="shared" ref="Q61:Q65" si="538">SUM(R61:S61)</f>
        <v>0</v>
      </c>
      <c r="R61" s="95">
        <v>0</v>
      </c>
      <c r="S61" s="95">
        <v>0</v>
      </c>
      <c r="T61" s="92">
        <f t="shared" si="464"/>
        <v>236.30797993997939</v>
      </c>
      <c r="U61" s="92">
        <f t="shared" si="465"/>
        <v>236.19154479797939</v>
      </c>
      <c r="V61" s="92">
        <f t="shared" si="466"/>
        <v>0.11643514200000001</v>
      </c>
      <c r="W61" s="94">
        <f t="shared" si="467"/>
        <v>522.66999999999996</v>
      </c>
      <c r="X61" s="94">
        <f>SUM('[20]ПОЛНАЯ СЕБЕСТОИМОСТЬ ВОДА 2022'!L209)</f>
        <v>522.66999999999996</v>
      </c>
      <c r="Y61" s="94">
        <f>SUM('[20]ПОЛНАЯ СЕБЕСТОИМОСТЬ ВОДА 2022'!M209)</f>
        <v>0</v>
      </c>
      <c r="Z61" s="95">
        <f t="shared" ref="Z61:Z65" si="539">SUM(AA61:AB61)</f>
        <v>773.54</v>
      </c>
      <c r="AA61" s="95">
        <v>773.54</v>
      </c>
      <c r="AB61" s="95">
        <v>0</v>
      </c>
      <c r="AC61" s="41">
        <f t="shared" si="469"/>
        <v>708.92393981993814</v>
      </c>
      <c r="AD61" s="41">
        <f t="shared" si="469"/>
        <v>708.57463439393814</v>
      </c>
      <c r="AE61" s="41">
        <f t="shared" si="469"/>
        <v>0.34930542600000003</v>
      </c>
      <c r="AF61" s="62">
        <f t="shared" si="469"/>
        <v>522.66999999999996</v>
      </c>
      <c r="AG61" s="62">
        <f t="shared" si="469"/>
        <v>522.66999999999996</v>
      </c>
      <c r="AH61" s="62">
        <f t="shared" si="469"/>
        <v>0</v>
      </c>
      <c r="AI61" s="62">
        <f t="shared" si="469"/>
        <v>773.54</v>
      </c>
      <c r="AJ61" s="62">
        <f t="shared" si="469"/>
        <v>773.54</v>
      </c>
      <c r="AK61" s="62">
        <f t="shared" si="469"/>
        <v>0</v>
      </c>
      <c r="AL61" s="63">
        <f t="shared" si="386"/>
        <v>-186.25393981993818</v>
      </c>
      <c r="AM61" s="63">
        <f t="shared" si="386"/>
        <v>-185.90463439393818</v>
      </c>
      <c r="AN61" s="63">
        <f t="shared" si="386"/>
        <v>-0.34930542600000003</v>
      </c>
      <c r="AO61" s="92">
        <f t="shared" si="470"/>
        <v>236.30797993997939</v>
      </c>
      <c r="AP61" s="92">
        <f>SUM('[20]ПОЛНАЯ СЕБЕСТОИМОСТЬ ВОДА 2022'!R209)/3</f>
        <v>236.19154479797939</v>
      </c>
      <c r="AQ61" s="92">
        <f>SUM('[20]ПОЛНАЯ СЕБЕСТОИМОСТЬ ВОДА 2022'!S209)/3</f>
        <v>0.11643514200000001</v>
      </c>
      <c r="AR61" s="92">
        <f t="shared" si="471"/>
        <v>0</v>
      </c>
      <c r="AS61" s="92">
        <f>SUM('[20]ПОЛНАЯ СЕБЕСТОИМОСТЬ ВОДА 2022'!U209)</f>
        <v>0</v>
      </c>
      <c r="AT61" s="92">
        <f>SUM('[20]ПОЛНАЯ СЕБЕСТОИМОСТЬ ВОДА 2022'!V209)</f>
        <v>0</v>
      </c>
      <c r="AU61" s="95">
        <f t="shared" ref="AU61:AU65" si="540">SUM(AV61:AW61)</f>
        <v>0</v>
      </c>
      <c r="AV61" s="95">
        <v>0</v>
      </c>
      <c r="AW61" s="95">
        <v>0</v>
      </c>
      <c r="AX61" s="92">
        <f t="shared" si="473"/>
        <v>236.30797993997939</v>
      </c>
      <c r="AY61" s="92">
        <f t="shared" si="474"/>
        <v>236.19154479797939</v>
      </c>
      <c r="AZ61" s="92">
        <f t="shared" si="475"/>
        <v>0.11643514200000001</v>
      </c>
      <c r="BA61" s="92">
        <f t="shared" si="476"/>
        <v>0</v>
      </c>
      <c r="BB61" s="92">
        <f>SUM('[20]ПОЛНАЯ СЕБЕСТОИМОСТЬ ВОДА 2022'!X209)</f>
        <v>0</v>
      </c>
      <c r="BC61" s="92">
        <f>SUM('[20]ПОЛНАЯ СЕБЕСТОИМОСТЬ ВОДА 2022'!Y209)</f>
        <v>0</v>
      </c>
      <c r="BD61" s="95">
        <f t="shared" ref="BD61:BD65" si="541">SUM(BE61:BF61)</f>
        <v>0</v>
      </c>
      <c r="BE61" s="95">
        <v>0</v>
      </c>
      <c r="BF61" s="95">
        <v>0</v>
      </c>
      <c r="BG61" s="92">
        <f t="shared" si="478"/>
        <v>236.30797993997939</v>
      </c>
      <c r="BH61" s="92">
        <f t="shared" si="479"/>
        <v>236.19154479797939</v>
      </c>
      <c r="BI61" s="92">
        <f t="shared" si="480"/>
        <v>0.11643514200000001</v>
      </c>
      <c r="BJ61" s="94">
        <f t="shared" si="481"/>
        <v>679.55899999999997</v>
      </c>
      <c r="BK61" s="94">
        <f>SUM('[20]ПОЛНАЯ СЕБЕСТОИМОСТЬ ВОДА 2022'!AA209)</f>
        <v>679.55899999999997</v>
      </c>
      <c r="BL61" s="94">
        <f>SUM('[20]ПОЛНАЯ СЕБЕСТОИМОСТЬ ВОДА 2022'!AB209)</f>
        <v>0</v>
      </c>
      <c r="BM61" s="95">
        <f t="shared" ref="BM61:BM65" si="542">SUM(BN61:BO61)</f>
        <v>318.95999999999998</v>
      </c>
      <c r="BN61" s="95">
        <v>318.95999999999998</v>
      </c>
      <c r="BO61" s="95">
        <v>0</v>
      </c>
      <c r="BP61" s="41">
        <f t="shared" si="483"/>
        <v>708.92393981993814</v>
      </c>
      <c r="BQ61" s="41">
        <f t="shared" si="483"/>
        <v>708.57463439393814</v>
      </c>
      <c r="BR61" s="41">
        <f t="shared" si="483"/>
        <v>0.34930542600000003</v>
      </c>
      <c r="BS61" s="96">
        <f t="shared" si="483"/>
        <v>679.55899999999997</v>
      </c>
      <c r="BT61" s="96">
        <f t="shared" si="483"/>
        <v>679.55899999999997</v>
      </c>
      <c r="BU61" s="96">
        <f t="shared" si="483"/>
        <v>0</v>
      </c>
      <c r="BV61" s="96">
        <f t="shared" si="483"/>
        <v>318.95999999999998</v>
      </c>
      <c r="BW61" s="96">
        <f t="shared" si="483"/>
        <v>318.95999999999998</v>
      </c>
      <c r="BX61" s="96">
        <f t="shared" si="483"/>
        <v>0</v>
      </c>
      <c r="BY61" s="32">
        <f t="shared" si="388"/>
        <v>-29.364939819938172</v>
      </c>
      <c r="BZ61" s="32">
        <f t="shared" si="388"/>
        <v>-29.015634393938171</v>
      </c>
      <c r="CA61" s="32">
        <f t="shared" si="388"/>
        <v>-0.34930542600000003</v>
      </c>
      <c r="CB61" s="41">
        <f t="shared" si="484"/>
        <v>1417.8478796398763</v>
      </c>
      <c r="CC61" s="41">
        <f t="shared" si="484"/>
        <v>1417.1492687878763</v>
      </c>
      <c r="CD61" s="41">
        <f t="shared" si="484"/>
        <v>0.69861085200000006</v>
      </c>
      <c r="CE61" s="96">
        <f t="shared" si="484"/>
        <v>1202.2289999999998</v>
      </c>
      <c r="CF61" s="96">
        <f t="shared" si="484"/>
        <v>1202.2289999999998</v>
      </c>
      <c r="CG61" s="96">
        <f t="shared" si="484"/>
        <v>0</v>
      </c>
      <c r="CH61" s="96">
        <f t="shared" si="484"/>
        <v>1092.5</v>
      </c>
      <c r="CI61" s="96">
        <f t="shared" si="484"/>
        <v>1092.5</v>
      </c>
      <c r="CJ61" s="96">
        <f t="shared" si="484"/>
        <v>0</v>
      </c>
      <c r="CK61" s="32">
        <f t="shared" si="390"/>
        <v>-215.61887963987647</v>
      </c>
      <c r="CL61" s="32">
        <f t="shared" si="390"/>
        <v>-214.92026878787647</v>
      </c>
      <c r="CM61" s="32">
        <f t="shared" si="390"/>
        <v>-0.69861085200000006</v>
      </c>
      <c r="CN61" s="92">
        <f t="shared" si="485"/>
        <v>236.30797993997939</v>
      </c>
      <c r="CO61" s="92">
        <f>SUM('[20]ПОЛНАЯ СЕБЕСТОИМОСТЬ ВОДА 2022'!AP209)/3</f>
        <v>236.19154479797939</v>
      </c>
      <c r="CP61" s="92">
        <f>SUM('[20]ПОЛНАЯ СЕБЕСТОИМОСТЬ ВОДА 2022'!AQ209)/3</f>
        <v>0.11643514200000001</v>
      </c>
      <c r="CQ61" s="94">
        <f t="shared" si="486"/>
        <v>0</v>
      </c>
      <c r="CR61" s="94">
        <f>SUM('[20]ПОЛНАЯ СЕБЕСТОИМОСТЬ ВОДА 2022'!AS209)</f>
        <v>0</v>
      </c>
      <c r="CS61" s="94">
        <f>SUM('[20]ПОЛНАЯ СЕБЕСТОИМОСТЬ ВОДА 2022'!AT209)</f>
        <v>0</v>
      </c>
      <c r="CT61" s="95">
        <f t="shared" ref="CT61:CT65" si="543">SUM(CU61:CV61)</f>
        <v>369.15499999999997</v>
      </c>
      <c r="CU61" s="95">
        <v>369.15499999999997</v>
      </c>
      <c r="CV61" s="95">
        <v>0</v>
      </c>
      <c r="CW61" s="92">
        <f t="shared" si="488"/>
        <v>236.30797993997939</v>
      </c>
      <c r="CX61" s="92">
        <f t="shared" si="489"/>
        <v>236.19154479797939</v>
      </c>
      <c r="CY61" s="92">
        <f t="shared" si="490"/>
        <v>0.11643514200000001</v>
      </c>
      <c r="CZ61" s="94">
        <f t="shared" si="491"/>
        <v>0</v>
      </c>
      <c r="DA61" s="94">
        <f>SUM('[20]ПОЛНАЯ СЕБЕСТОИМОСТЬ ВОДА 2022'!AV209)</f>
        <v>0</v>
      </c>
      <c r="DB61" s="94">
        <f>SUM('[20]ПОЛНАЯ СЕБЕСТОИМОСТЬ ВОДА 2022'!AW209)</f>
        <v>0</v>
      </c>
      <c r="DC61" s="95">
        <f t="shared" ref="DC61:DC65" si="544">SUM(DD61:DE61)</f>
        <v>-314.89999999999998</v>
      </c>
      <c r="DD61" s="95">
        <v>-314.89999999999998</v>
      </c>
      <c r="DE61" s="95">
        <v>0</v>
      </c>
      <c r="DF61" s="92">
        <f t="shared" si="493"/>
        <v>236.30797993997939</v>
      </c>
      <c r="DG61" s="92">
        <f t="shared" si="494"/>
        <v>236.19154479797939</v>
      </c>
      <c r="DH61" s="92">
        <f t="shared" si="495"/>
        <v>0.11643514200000001</v>
      </c>
      <c r="DI61" s="94">
        <f t="shared" si="496"/>
        <v>498.55900000000003</v>
      </c>
      <c r="DJ61" s="94">
        <f>SUM('[20]ПОЛНАЯ СЕБЕСТОИМОСТЬ ВОДА 2022'!AY209)</f>
        <v>498.55900000000003</v>
      </c>
      <c r="DK61" s="94">
        <f>SUM('[20]ПОЛНАЯ СЕБЕСТОИМОСТЬ ВОДА 2022'!AZ209)</f>
        <v>0</v>
      </c>
      <c r="DL61" s="95">
        <f t="shared" ref="DL61:DL65" si="545">SUM(DM61:DN61)</f>
        <v>557.49</v>
      </c>
      <c r="DM61" s="95">
        <v>557.49</v>
      </c>
      <c r="DN61" s="95">
        <v>0</v>
      </c>
      <c r="DO61" s="41">
        <f t="shared" si="498"/>
        <v>708.92393981993814</v>
      </c>
      <c r="DP61" s="41">
        <f t="shared" si="498"/>
        <v>708.57463439393814</v>
      </c>
      <c r="DQ61" s="41">
        <f t="shared" si="498"/>
        <v>0.34930542600000003</v>
      </c>
      <c r="DR61" s="96">
        <f t="shared" si="498"/>
        <v>498.55900000000003</v>
      </c>
      <c r="DS61" s="96">
        <f t="shared" si="498"/>
        <v>498.55900000000003</v>
      </c>
      <c r="DT61" s="96">
        <f t="shared" si="498"/>
        <v>0</v>
      </c>
      <c r="DU61" s="96">
        <f t="shared" si="498"/>
        <v>611.745</v>
      </c>
      <c r="DV61" s="96">
        <f t="shared" si="498"/>
        <v>611.745</v>
      </c>
      <c r="DW61" s="96">
        <f t="shared" si="498"/>
        <v>0</v>
      </c>
      <c r="DX61" s="32">
        <f t="shared" si="392"/>
        <v>-210.36493981993812</v>
      </c>
      <c r="DY61" s="32">
        <f t="shared" si="392"/>
        <v>-210.01563439393811</v>
      </c>
      <c r="DZ61" s="32">
        <f t="shared" si="392"/>
        <v>-0.34930542600000003</v>
      </c>
      <c r="EA61" s="41">
        <f t="shared" si="499"/>
        <v>2126.7718194598147</v>
      </c>
      <c r="EB61" s="41">
        <f t="shared" si="499"/>
        <v>2125.7239031818144</v>
      </c>
      <c r="EC61" s="41">
        <f t="shared" si="499"/>
        <v>1.0479162780000002</v>
      </c>
      <c r="ED61" s="96">
        <f t="shared" si="499"/>
        <v>1700.7879999999998</v>
      </c>
      <c r="EE61" s="96">
        <f t="shared" si="499"/>
        <v>1700.7879999999998</v>
      </c>
      <c r="EF61" s="96">
        <f t="shared" si="499"/>
        <v>0</v>
      </c>
      <c r="EG61" s="96">
        <f t="shared" si="499"/>
        <v>1704.2449999999999</v>
      </c>
      <c r="EH61" s="96">
        <f t="shared" si="499"/>
        <v>1704.2449999999999</v>
      </c>
      <c r="EI61" s="96">
        <f t="shared" si="499"/>
        <v>0</v>
      </c>
      <c r="EJ61" s="32">
        <f t="shared" si="394"/>
        <v>-425.98381945981487</v>
      </c>
      <c r="EK61" s="32">
        <f t="shared" si="394"/>
        <v>-424.93590318181464</v>
      </c>
      <c r="EL61" s="32">
        <f t="shared" si="394"/>
        <v>-1.0479162780000002</v>
      </c>
      <c r="EM61" s="92">
        <f t="shared" si="500"/>
        <v>236.30797993997939</v>
      </c>
      <c r="EN61" s="92">
        <f>SUM('[20]ПОЛНАЯ СЕБЕСТОИМОСТЬ ВОДА 2022'!BN209)/3</f>
        <v>236.19154479797939</v>
      </c>
      <c r="EO61" s="92">
        <f>SUM('[20]ПОЛНАЯ СЕБЕСТОИМОСТЬ ВОДА 2022'!BO209)/3</f>
        <v>0.11643514200000001</v>
      </c>
      <c r="EP61" s="94">
        <f t="shared" si="501"/>
        <v>0</v>
      </c>
      <c r="EQ61" s="94">
        <f>SUM('[20]ПОЛНАЯ СЕБЕСТОИМОСТЬ ВОДА 2022'!BQ209)</f>
        <v>0</v>
      </c>
      <c r="ER61" s="94">
        <f>SUM('[20]ПОЛНАЯ СЕБЕСТОИМОСТЬ ВОДА 2022'!BR209)</f>
        <v>0</v>
      </c>
      <c r="ES61" s="95">
        <f t="shared" ref="ES61:ES65" si="546">SUM(ET61:EU61)</f>
        <v>0</v>
      </c>
      <c r="ET61" s="95">
        <v>0</v>
      </c>
      <c r="EU61" s="95">
        <v>0</v>
      </c>
      <c r="EV61" s="92">
        <f t="shared" si="503"/>
        <v>236.30797993997939</v>
      </c>
      <c r="EW61" s="92">
        <f t="shared" si="504"/>
        <v>236.19154479797939</v>
      </c>
      <c r="EX61" s="92">
        <f t="shared" si="505"/>
        <v>0.11643514200000001</v>
      </c>
      <c r="EY61" s="94">
        <f t="shared" si="506"/>
        <v>0</v>
      </c>
      <c r="EZ61" s="94">
        <f>SUM('[20]ПОЛНАЯ СЕБЕСТОИМОСТЬ ВОДА 2022'!BT209)</f>
        <v>0</v>
      </c>
      <c r="FA61" s="94">
        <f>SUM('[20]ПОЛНАЯ СЕБЕСТОИМОСТЬ ВОДА 2022'!BU209)</f>
        <v>0</v>
      </c>
      <c r="FB61" s="95">
        <f t="shared" ref="FB61:FB65" si="547">SUM(FC61:FD61)</f>
        <v>0</v>
      </c>
      <c r="FC61" s="95">
        <v>0</v>
      </c>
      <c r="FD61" s="95">
        <v>0</v>
      </c>
      <c r="FE61" s="92">
        <f t="shared" si="508"/>
        <v>236.30797993997939</v>
      </c>
      <c r="FF61" s="92">
        <f t="shared" si="509"/>
        <v>236.19154479797939</v>
      </c>
      <c r="FG61" s="92">
        <f t="shared" si="510"/>
        <v>0.11643514200000001</v>
      </c>
      <c r="FH61" s="94">
        <f t="shared" si="450"/>
        <v>545.46776999999997</v>
      </c>
      <c r="FI61" s="94">
        <f>SUM('[20]ПОЛНАЯ СЕБЕСТОИМОСТЬ ВОДА 2022'!BW209)</f>
        <v>545.46776999999997</v>
      </c>
      <c r="FJ61" s="94">
        <f>SUM('[20]ПОЛНАЯ СЕБЕСТОИМОСТЬ ВОДА 2022'!BX209)</f>
        <v>0</v>
      </c>
      <c r="FK61" s="95">
        <f t="shared" ref="FK61:FK65" si="548">SUM(FL61:FM61)</f>
        <v>673.79</v>
      </c>
      <c r="FL61" s="95">
        <v>673.79</v>
      </c>
      <c r="FM61" s="95">
        <v>0</v>
      </c>
      <c r="FN61" s="41">
        <f t="shared" si="512"/>
        <v>708.92393981993814</v>
      </c>
      <c r="FO61" s="41">
        <f t="shared" si="512"/>
        <v>708.57463439393814</v>
      </c>
      <c r="FP61" s="41">
        <f t="shared" si="512"/>
        <v>0.34930542600000003</v>
      </c>
      <c r="FQ61" s="62">
        <f t="shared" si="512"/>
        <v>545.46776999999997</v>
      </c>
      <c r="FR61" s="62">
        <f t="shared" si="512"/>
        <v>545.46776999999997</v>
      </c>
      <c r="FS61" s="62">
        <f t="shared" si="512"/>
        <v>0</v>
      </c>
      <c r="FT61" s="62">
        <f t="shared" si="512"/>
        <v>673.79</v>
      </c>
      <c r="FU61" s="62">
        <f t="shared" si="512"/>
        <v>673.79</v>
      </c>
      <c r="FV61" s="62">
        <f t="shared" si="512"/>
        <v>0</v>
      </c>
      <c r="FW61" s="63">
        <f t="shared" si="396"/>
        <v>-163.45616981993817</v>
      </c>
      <c r="FX61" s="63">
        <f t="shared" si="396"/>
        <v>-163.10686439393817</v>
      </c>
      <c r="FY61" s="63">
        <f t="shared" si="396"/>
        <v>-0.34930542600000003</v>
      </c>
      <c r="FZ61" s="41">
        <f t="shared" si="513"/>
        <v>2835.6957592797526</v>
      </c>
      <c r="GA61" s="41">
        <f t="shared" si="513"/>
        <v>2834.2985375757526</v>
      </c>
      <c r="GB61" s="41">
        <f t="shared" si="513"/>
        <v>1.3972217040000001</v>
      </c>
      <c r="GC61" s="62">
        <f t="shared" si="513"/>
        <v>2246.2557699999998</v>
      </c>
      <c r="GD61" s="62">
        <f t="shared" si="513"/>
        <v>2246.2557699999998</v>
      </c>
      <c r="GE61" s="62">
        <f t="shared" si="513"/>
        <v>0</v>
      </c>
      <c r="GF61" s="62">
        <f t="shared" si="513"/>
        <v>2378.0349999999999</v>
      </c>
      <c r="GG61" s="62">
        <f t="shared" si="513"/>
        <v>2378.0349999999999</v>
      </c>
      <c r="GH61" s="62">
        <f t="shared" si="513"/>
        <v>0</v>
      </c>
      <c r="GI61" s="63">
        <f t="shared" si="398"/>
        <v>-589.43998927975281</v>
      </c>
      <c r="GJ61" s="63">
        <f t="shared" si="398"/>
        <v>-588.0427675757528</v>
      </c>
      <c r="GK61" s="63">
        <f t="shared" si="398"/>
        <v>-1.3972217040000001</v>
      </c>
      <c r="GL61" s="78"/>
      <c r="GM61" s="64">
        <f t="shared" si="399"/>
        <v>2835.6957592797521</v>
      </c>
    </row>
    <row r="62" spans="1:195" ht="18.75" x14ac:dyDescent="0.3">
      <c r="A62" s="85" t="s">
        <v>76</v>
      </c>
      <c r="B62" s="92">
        <f t="shared" si="456"/>
        <v>5.9491666666666667</v>
      </c>
      <c r="C62" s="92">
        <f>SUM('[20]ПОЛНАЯ СЕБЕСТОИМОСТЬ ВОДА 2022'!C210)/3</f>
        <v>5.9491666666666667</v>
      </c>
      <c r="D62" s="92">
        <f>SUM('[20]ПОЛНАЯ СЕБЕСТОИМОСТЬ ВОДА 2022'!D210)/3</f>
        <v>0</v>
      </c>
      <c r="E62" s="92">
        <f t="shared" si="457"/>
        <v>0</v>
      </c>
      <c r="F62" s="92">
        <f>SUM('[20]ПОЛНАЯ СЕБЕСТОИМОСТЬ ВОДА 2022'!F210)</f>
        <v>0</v>
      </c>
      <c r="G62" s="92">
        <f>SUM('[20]ПОЛНАЯ СЕБЕСТОИМОСТЬ ВОДА 2022'!G210)</f>
        <v>0</v>
      </c>
      <c r="H62" s="93">
        <f t="shared" si="514"/>
        <v>0</v>
      </c>
      <c r="I62" s="93">
        <v>0</v>
      </c>
      <c r="J62" s="93">
        <v>0</v>
      </c>
      <c r="K62" s="92">
        <f t="shared" si="459"/>
        <v>5.9491666666666667</v>
      </c>
      <c r="L62" s="92">
        <f t="shared" si="460"/>
        <v>5.9491666666666667</v>
      </c>
      <c r="M62" s="92">
        <f t="shared" si="461"/>
        <v>0</v>
      </c>
      <c r="N62" s="94">
        <f t="shared" si="462"/>
        <v>0</v>
      </c>
      <c r="O62" s="94">
        <f>SUM('[20]ПОЛНАЯ СЕБЕСТОИМОСТЬ ВОДА 2022'!I210)</f>
        <v>0</v>
      </c>
      <c r="P62" s="94">
        <f>SUM('[20]ПОЛНАЯ СЕБЕСТОИМОСТЬ ВОДА 2022'!J210)</f>
        <v>0</v>
      </c>
      <c r="Q62" s="95">
        <f t="shared" si="538"/>
        <v>0</v>
      </c>
      <c r="R62" s="95">
        <v>0</v>
      </c>
      <c r="S62" s="95">
        <v>0</v>
      </c>
      <c r="T62" s="92">
        <f t="shared" si="464"/>
        <v>5.9491666666666667</v>
      </c>
      <c r="U62" s="92">
        <f t="shared" si="465"/>
        <v>5.9491666666666667</v>
      </c>
      <c r="V62" s="92">
        <f t="shared" si="466"/>
        <v>0</v>
      </c>
      <c r="W62" s="94">
        <f t="shared" si="467"/>
        <v>22.771000000000001</v>
      </c>
      <c r="X62" s="94">
        <f>SUM('[20]ПОЛНАЯ СЕБЕСТОИМОСТЬ ВОДА 2022'!L210)</f>
        <v>22.771000000000001</v>
      </c>
      <c r="Y62" s="94">
        <f>SUM('[20]ПОЛНАЯ СЕБЕСТОИМОСТЬ ВОДА 2022'!M210)</f>
        <v>0</v>
      </c>
      <c r="Z62" s="95">
        <f t="shared" si="539"/>
        <v>22.62</v>
      </c>
      <c r="AA62" s="95">
        <v>22.62</v>
      </c>
      <c r="AB62" s="95">
        <v>0</v>
      </c>
      <c r="AC62" s="41">
        <f t="shared" si="469"/>
        <v>17.8475</v>
      </c>
      <c r="AD62" s="41">
        <f t="shared" si="469"/>
        <v>17.8475</v>
      </c>
      <c r="AE62" s="41">
        <f t="shared" si="469"/>
        <v>0</v>
      </c>
      <c r="AF62" s="62">
        <f t="shared" si="469"/>
        <v>22.771000000000001</v>
      </c>
      <c r="AG62" s="62">
        <f t="shared" si="469"/>
        <v>22.771000000000001</v>
      </c>
      <c r="AH62" s="62">
        <f t="shared" si="469"/>
        <v>0</v>
      </c>
      <c r="AI62" s="62">
        <f t="shared" si="469"/>
        <v>22.62</v>
      </c>
      <c r="AJ62" s="62">
        <f t="shared" si="469"/>
        <v>22.62</v>
      </c>
      <c r="AK62" s="62">
        <f t="shared" si="469"/>
        <v>0</v>
      </c>
      <c r="AL62" s="63">
        <f t="shared" si="386"/>
        <v>4.9235000000000007</v>
      </c>
      <c r="AM62" s="63">
        <f t="shared" si="386"/>
        <v>4.9235000000000007</v>
      </c>
      <c r="AN62" s="63">
        <f t="shared" si="386"/>
        <v>0</v>
      </c>
      <c r="AO62" s="92">
        <f t="shared" si="470"/>
        <v>5.9491666666666667</v>
      </c>
      <c r="AP62" s="92">
        <f>SUM('[20]ПОЛНАЯ СЕБЕСТОИМОСТЬ ВОДА 2022'!R210)/3</f>
        <v>5.9491666666666667</v>
      </c>
      <c r="AQ62" s="92">
        <f>SUM('[20]ПОЛНАЯ СЕБЕСТОИМОСТЬ ВОДА 2022'!S210)/3</f>
        <v>0</v>
      </c>
      <c r="AR62" s="92">
        <f t="shared" si="471"/>
        <v>0</v>
      </c>
      <c r="AS62" s="92">
        <f>SUM('[20]ПОЛНАЯ СЕБЕСТОИМОСТЬ ВОДА 2022'!U210)</f>
        <v>0</v>
      </c>
      <c r="AT62" s="92">
        <f>SUM('[20]ПОЛНАЯ СЕБЕСТОИМОСТЬ ВОДА 2022'!V210)</f>
        <v>0</v>
      </c>
      <c r="AU62" s="95">
        <f t="shared" si="540"/>
        <v>0</v>
      </c>
      <c r="AV62" s="95">
        <v>0</v>
      </c>
      <c r="AW62" s="95">
        <v>0</v>
      </c>
      <c r="AX62" s="92">
        <f t="shared" si="473"/>
        <v>5.9491666666666667</v>
      </c>
      <c r="AY62" s="92">
        <f t="shared" si="474"/>
        <v>5.9491666666666667</v>
      </c>
      <c r="AZ62" s="92">
        <f t="shared" si="475"/>
        <v>0</v>
      </c>
      <c r="BA62" s="92">
        <f t="shared" si="476"/>
        <v>0</v>
      </c>
      <c r="BB62" s="92">
        <f>SUM('[20]ПОЛНАЯ СЕБЕСТОИМОСТЬ ВОДА 2022'!X210)</f>
        <v>0</v>
      </c>
      <c r="BC62" s="92">
        <f>SUM('[20]ПОЛНАЯ СЕБЕСТОИМОСТЬ ВОДА 2022'!Y210)</f>
        <v>0</v>
      </c>
      <c r="BD62" s="95">
        <f t="shared" si="541"/>
        <v>0</v>
      </c>
      <c r="BE62" s="95">
        <v>0</v>
      </c>
      <c r="BF62" s="95">
        <v>0</v>
      </c>
      <c r="BG62" s="92">
        <f t="shared" si="478"/>
        <v>5.9491666666666667</v>
      </c>
      <c r="BH62" s="92">
        <f t="shared" si="479"/>
        <v>5.9491666666666667</v>
      </c>
      <c r="BI62" s="92">
        <f t="shared" si="480"/>
        <v>0</v>
      </c>
      <c r="BJ62" s="94">
        <f t="shared" si="481"/>
        <v>23.172000000000001</v>
      </c>
      <c r="BK62" s="94">
        <f>SUM('[20]ПОЛНАЯ СЕБЕСТОИМОСТЬ ВОДА 2022'!AA210)</f>
        <v>23.172000000000001</v>
      </c>
      <c r="BL62" s="94">
        <f>SUM('[20]ПОЛНАЯ СЕБЕСТОИМОСТЬ ВОДА 2022'!AB210)</f>
        <v>0</v>
      </c>
      <c r="BM62" s="95">
        <f t="shared" si="542"/>
        <v>22.6</v>
      </c>
      <c r="BN62" s="95">
        <v>22.6</v>
      </c>
      <c r="BO62" s="95">
        <v>0</v>
      </c>
      <c r="BP62" s="41">
        <f t="shared" si="483"/>
        <v>17.8475</v>
      </c>
      <c r="BQ62" s="41">
        <f t="shared" si="483"/>
        <v>17.8475</v>
      </c>
      <c r="BR62" s="41">
        <f t="shared" si="483"/>
        <v>0</v>
      </c>
      <c r="BS62" s="96">
        <f t="shared" si="483"/>
        <v>23.172000000000001</v>
      </c>
      <c r="BT62" s="96">
        <f t="shared" si="483"/>
        <v>23.172000000000001</v>
      </c>
      <c r="BU62" s="96">
        <f t="shared" si="483"/>
        <v>0</v>
      </c>
      <c r="BV62" s="96">
        <f t="shared" si="483"/>
        <v>22.6</v>
      </c>
      <c r="BW62" s="96">
        <f t="shared" si="483"/>
        <v>22.6</v>
      </c>
      <c r="BX62" s="96">
        <f t="shared" si="483"/>
        <v>0</v>
      </c>
      <c r="BY62" s="32">
        <f t="shared" si="388"/>
        <v>5.3245000000000005</v>
      </c>
      <c r="BZ62" s="32">
        <f t="shared" si="388"/>
        <v>5.3245000000000005</v>
      </c>
      <c r="CA62" s="32">
        <f t="shared" si="388"/>
        <v>0</v>
      </c>
      <c r="CB62" s="41">
        <f t="shared" si="484"/>
        <v>35.695</v>
      </c>
      <c r="CC62" s="41">
        <f t="shared" si="484"/>
        <v>35.695</v>
      </c>
      <c r="CD62" s="41">
        <f t="shared" si="484"/>
        <v>0</v>
      </c>
      <c r="CE62" s="96">
        <f t="shared" si="484"/>
        <v>45.942999999999998</v>
      </c>
      <c r="CF62" s="96">
        <f t="shared" si="484"/>
        <v>45.942999999999998</v>
      </c>
      <c r="CG62" s="96">
        <f t="shared" si="484"/>
        <v>0</v>
      </c>
      <c r="CH62" s="96">
        <f t="shared" si="484"/>
        <v>45.22</v>
      </c>
      <c r="CI62" s="96">
        <f t="shared" si="484"/>
        <v>45.22</v>
      </c>
      <c r="CJ62" s="96">
        <f t="shared" si="484"/>
        <v>0</v>
      </c>
      <c r="CK62" s="32">
        <f t="shared" si="390"/>
        <v>10.247999999999998</v>
      </c>
      <c r="CL62" s="32">
        <f t="shared" si="390"/>
        <v>10.247999999999998</v>
      </c>
      <c r="CM62" s="32">
        <f t="shared" si="390"/>
        <v>0</v>
      </c>
      <c r="CN62" s="92">
        <f t="shared" si="485"/>
        <v>5.9491666666666667</v>
      </c>
      <c r="CO62" s="92">
        <f>SUM('[20]ПОЛНАЯ СЕБЕСТОИМОСТЬ ВОДА 2022'!AP210)/3</f>
        <v>5.9491666666666667</v>
      </c>
      <c r="CP62" s="92">
        <f>SUM('[20]ПОЛНАЯ СЕБЕСТОИМОСТЬ ВОДА 2022'!AQ210)/3</f>
        <v>0</v>
      </c>
      <c r="CQ62" s="94">
        <f t="shared" si="486"/>
        <v>0</v>
      </c>
      <c r="CR62" s="94">
        <f>SUM('[20]ПОЛНАЯ СЕБЕСТОИМОСТЬ ВОДА 2022'!AS210)</f>
        <v>0</v>
      </c>
      <c r="CS62" s="94">
        <f>SUM('[20]ПОЛНАЯ СЕБЕСТОИМОСТЬ ВОДА 2022'!AT210)</f>
        <v>0</v>
      </c>
      <c r="CT62" s="95">
        <f t="shared" si="543"/>
        <v>0</v>
      </c>
      <c r="CU62" s="95">
        <v>0</v>
      </c>
      <c r="CV62" s="95">
        <v>0</v>
      </c>
      <c r="CW62" s="92">
        <f t="shared" si="488"/>
        <v>5.9491666666666667</v>
      </c>
      <c r="CX62" s="92">
        <f t="shared" si="489"/>
        <v>5.9491666666666667</v>
      </c>
      <c r="CY62" s="92">
        <f t="shared" si="490"/>
        <v>0</v>
      </c>
      <c r="CZ62" s="94">
        <f t="shared" si="491"/>
        <v>0</v>
      </c>
      <c r="DA62" s="94">
        <f>SUM('[20]ПОЛНАЯ СЕБЕСТОИМОСТЬ ВОДА 2022'!AV210)</f>
        <v>0</v>
      </c>
      <c r="DB62" s="94">
        <f>SUM('[20]ПОЛНАЯ СЕБЕСТОИМОСТЬ ВОДА 2022'!AW210)</f>
        <v>0</v>
      </c>
      <c r="DC62" s="95">
        <f t="shared" si="544"/>
        <v>0</v>
      </c>
      <c r="DD62" s="95">
        <v>0</v>
      </c>
      <c r="DE62" s="95">
        <v>0</v>
      </c>
      <c r="DF62" s="92">
        <f t="shared" si="493"/>
        <v>5.9491666666666667</v>
      </c>
      <c r="DG62" s="92">
        <f t="shared" si="494"/>
        <v>5.9491666666666667</v>
      </c>
      <c r="DH62" s="92">
        <f t="shared" si="495"/>
        <v>0</v>
      </c>
      <c r="DI62" s="94">
        <f t="shared" si="496"/>
        <v>23.484999999999999</v>
      </c>
      <c r="DJ62" s="94">
        <f>SUM('[20]ПОЛНАЯ СЕБЕСТОИМОСТЬ ВОДА 2022'!AY210)</f>
        <v>23.484999999999999</v>
      </c>
      <c r="DK62" s="94">
        <f>SUM('[20]ПОЛНАЯ СЕБЕСТОИМОСТЬ ВОДА 2022'!AZ210)</f>
        <v>0</v>
      </c>
      <c r="DL62" s="95">
        <f t="shared" si="545"/>
        <v>22.815000000000001</v>
      </c>
      <c r="DM62" s="95">
        <v>22.815000000000001</v>
      </c>
      <c r="DN62" s="95">
        <v>0</v>
      </c>
      <c r="DO62" s="41">
        <f t="shared" si="498"/>
        <v>17.8475</v>
      </c>
      <c r="DP62" s="41">
        <f t="shared" si="498"/>
        <v>17.8475</v>
      </c>
      <c r="DQ62" s="41">
        <f t="shared" si="498"/>
        <v>0</v>
      </c>
      <c r="DR62" s="96">
        <f t="shared" si="498"/>
        <v>23.484999999999999</v>
      </c>
      <c r="DS62" s="96">
        <f t="shared" si="498"/>
        <v>23.484999999999999</v>
      </c>
      <c r="DT62" s="96">
        <f t="shared" si="498"/>
        <v>0</v>
      </c>
      <c r="DU62" s="96">
        <f t="shared" si="498"/>
        <v>22.815000000000001</v>
      </c>
      <c r="DV62" s="96">
        <f t="shared" si="498"/>
        <v>22.815000000000001</v>
      </c>
      <c r="DW62" s="96">
        <f t="shared" si="498"/>
        <v>0</v>
      </c>
      <c r="DX62" s="32">
        <f t="shared" si="392"/>
        <v>5.6374999999999993</v>
      </c>
      <c r="DY62" s="32">
        <f t="shared" si="392"/>
        <v>5.6374999999999993</v>
      </c>
      <c r="DZ62" s="32">
        <f t="shared" si="392"/>
        <v>0</v>
      </c>
      <c r="EA62" s="41">
        <f t="shared" si="499"/>
        <v>53.542500000000004</v>
      </c>
      <c r="EB62" s="41">
        <f t="shared" si="499"/>
        <v>53.542500000000004</v>
      </c>
      <c r="EC62" s="41">
        <f t="shared" si="499"/>
        <v>0</v>
      </c>
      <c r="ED62" s="96">
        <f t="shared" si="499"/>
        <v>69.427999999999997</v>
      </c>
      <c r="EE62" s="96">
        <f t="shared" si="499"/>
        <v>69.427999999999997</v>
      </c>
      <c r="EF62" s="96">
        <f t="shared" si="499"/>
        <v>0</v>
      </c>
      <c r="EG62" s="96">
        <f t="shared" si="499"/>
        <v>68.034999999999997</v>
      </c>
      <c r="EH62" s="96">
        <f t="shared" si="499"/>
        <v>68.034999999999997</v>
      </c>
      <c r="EI62" s="96">
        <f t="shared" si="499"/>
        <v>0</v>
      </c>
      <c r="EJ62" s="32">
        <f t="shared" si="394"/>
        <v>15.885499999999993</v>
      </c>
      <c r="EK62" s="32">
        <f t="shared" si="394"/>
        <v>15.885499999999993</v>
      </c>
      <c r="EL62" s="32">
        <f t="shared" si="394"/>
        <v>0</v>
      </c>
      <c r="EM62" s="92">
        <f t="shared" si="500"/>
        <v>5.9491666666666667</v>
      </c>
      <c r="EN62" s="92">
        <f>SUM('[20]ПОЛНАЯ СЕБЕСТОИМОСТЬ ВОДА 2022'!BN210)/3</f>
        <v>5.9491666666666667</v>
      </c>
      <c r="EO62" s="92">
        <f>SUM('[20]ПОЛНАЯ СЕБЕСТОИМОСТЬ ВОДА 2022'!BO210)/3</f>
        <v>0</v>
      </c>
      <c r="EP62" s="94">
        <f t="shared" si="501"/>
        <v>0</v>
      </c>
      <c r="EQ62" s="94">
        <f>SUM('[20]ПОЛНАЯ СЕБЕСТОИМОСТЬ ВОДА 2022'!BQ210)</f>
        <v>0</v>
      </c>
      <c r="ER62" s="94">
        <f>SUM('[20]ПОЛНАЯ СЕБЕСТОИМОСТЬ ВОДА 2022'!BR210)</f>
        <v>0</v>
      </c>
      <c r="ES62" s="95">
        <f t="shared" si="546"/>
        <v>0</v>
      </c>
      <c r="ET62" s="95">
        <v>0</v>
      </c>
      <c r="EU62" s="95">
        <v>0</v>
      </c>
      <c r="EV62" s="92">
        <f t="shared" si="503"/>
        <v>5.9491666666666667</v>
      </c>
      <c r="EW62" s="92">
        <f t="shared" si="504"/>
        <v>5.9491666666666667</v>
      </c>
      <c r="EX62" s="92">
        <f t="shared" si="505"/>
        <v>0</v>
      </c>
      <c r="EY62" s="94">
        <f t="shared" si="506"/>
        <v>0</v>
      </c>
      <c r="EZ62" s="94">
        <f>SUM('[20]ПОЛНАЯ СЕБЕСТОИМОСТЬ ВОДА 2022'!BT210)</f>
        <v>0</v>
      </c>
      <c r="FA62" s="94">
        <f>SUM('[20]ПОЛНАЯ СЕБЕСТОИМОСТЬ ВОДА 2022'!BU210)</f>
        <v>0</v>
      </c>
      <c r="FB62" s="95">
        <f t="shared" si="547"/>
        <v>0</v>
      </c>
      <c r="FC62" s="95">
        <v>0</v>
      </c>
      <c r="FD62" s="95">
        <v>0</v>
      </c>
      <c r="FE62" s="92">
        <f t="shared" si="508"/>
        <v>5.9491666666666667</v>
      </c>
      <c r="FF62" s="92">
        <f t="shared" si="509"/>
        <v>5.9491666666666667</v>
      </c>
      <c r="FG62" s="92">
        <f t="shared" si="510"/>
        <v>0</v>
      </c>
      <c r="FH62" s="94">
        <f t="shared" si="450"/>
        <v>24.506999999999998</v>
      </c>
      <c r="FI62" s="94">
        <f>SUM('[20]ПОЛНАЯ СЕБЕСТОИМОСТЬ ВОДА 2022'!BW210)</f>
        <v>24.506999999999998</v>
      </c>
      <c r="FJ62" s="94">
        <f>SUM('[20]ПОЛНАЯ СЕБЕСТОИМОСТЬ ВОДА 2022'!BX210)</f>
        <v>0</v>
      </c>
      <c r="FK62" s="95">
        <f t="shared" si="548"/>
        <v>22.35</v>
      </c>
      <c r="FL62" s="95">
        <v>22.35</v>
      </c>
      <c r="FM62" s="95">
        <v>0</v>
      </c>
      <c r="FN62" s="41">
        <f t="shared" si="512"/>
        <v>17.8475</v>
      </c>
      <c r="FO62" s="41">
        <f t="shared" si="512"/>
        <v>17.8475</v>
      </c>
      <c r="FP62" s="41">
        <f t="shared" si="512"/>
        <v>0</v>
      </c>
      <c r="FQ62" s="62">
        <f t="shared" si="512"/>
        <v>24.506999999999998</v>
      </c>
      <c r="FR62" s="62">
        <f t="shared" si="512"/>
        <v>24.506999999999998</v>
      </c>
      <c r="FS62" s="62">
        <f t="shared" si="512"/>
        <v>0</v>
      </c>
      <c r="FT62" s="62">
        <f t="shared" si="512"/>
        <v>22.35</v>
      </c>
      <c r="FU62" s="62">
        <f t="shared" si="512"/>
        <v>22.35</v>
      </c>
      <c r="FV62" s="62">
        <f t="shared" si="512"/>
        <v>0</v>
      </c>
      <c r="FW62" s="63">
        <f t="shared" si="396"/>
        <v>6.6594999999999978</v>
      </c>
      <c r="FX62" s="63">
        <f t="shared" si="396"/>
        <v>6.6594999999999978</v>
      </c>
      <c r="FY62" s="63">
        <f t="shared" si="396"/>
        <v>0</v>
      </c>
      <c r="FZ62" s="41">
        <f t="shared" si="513"/>
        <v>71.39</v>
      </c>
      <c r="GA62" s="41">
        <f t="shared" si="513"/>
        <v>71.39</v>
      </c>
      <c r="GB62" s="41">
        <f t="shared" si="513"/>
        <v>0</v>
      </c>
      <c r="GC62" s="62">
        <f t="shared" si="513"/>
        <v>93.935000000000002</v>
      </c>
      <c r="GD62" s="62">
        <f t="shared" si="513"/>
        <v>93.935000000000002</v>
      </c>
      <c r="GE62" s="62">
        <f t="shared" si="513"/>
        <v>0</v>
      </c>
      <c r="GF62" s="62">
        <f t="shared" si="513"/>
        <v>90.384999999999991</v>
      </c>
      <c r="GG62" s="62">
        <f t="shared" si="513"/>
        <v>90.384999999999991</v>
      </c>
      <c r="GH62" s="62">
        <f t="shared" si="513"/>
        <v>0</v>
      </c>
      <c r="GI62" s="63">
        <f t="shared" si="398"/>
        <v>22.545000000000002</v>
      </c>
      <c r="GJ62" s="63">
        <f t="shared" si="398"/>
        <v>22.545000000000002</v>
      </c>
      <c r="GK62" s="63">
        <f t="shared" si="398"/>
        <v>0</v>
      </c>
      <c r="GL62" s="78"/>
      <c r="GM62" s="64">
        <f t="shared" si="399"/>
        <v>71.390000000000015</v>
      </c>
    </row>
    <row r="63" spans="1:195" ht="18.75" x14ac:dyDescent="0.3">
      <c r="A63" s="85" t="s">
        <v>77</v>
      </c>
      <c r="B63" s="92">
        <f t="shared" si="456"/>
        <v>0</v>
      </c>
      <c r="C63" s="92">
        <f>SUM('[20]ПОЛНАЯ СЕБЕСТОИМОСТЬ ВОДА 2022'!C211)/3</f>
        <v>0</v>
      </c>
      <c r="D63" s="92">
        <f>SUM('[20]ПОЛНАЯ СЕБЕСТОИМОСТЬ ВОДА 2022'!D211)/3</f>
        <v>0</v>
      </c>
      <c r="E63" s="92">
        <f t="shared" si="457"/>
        <v>0</v>
      </c>
      <c r="F63" s="92">
        <f>SUM('[20]ПОЛНАЯ СЕБЕСТОИМОСТЬ ВОДА 2022'!F211)</f>
        <v>0</v>
      </c>
      <c r="G63" s="92">
        <f>SUM('[20]ПОЛНАЯ СЕБЕСТОИМОСТЬ ВОДА 2022'!G211)</f>
        <v>0</v>
      </c>
      <c r="H63" s="93">
        <f t="shared" si="514"/>
        <v>0</v>
      </c>
      <c r="I63" s="93">
        <v>0</v>
      </c>
      <c r="J63" s="93">
        <v>0</v>
      </c>
      <c r="K63" s="92">
        <f t="shared" si="459"/>
        <v>0</v>
      </c>
      <c r="L63" s="92">
        <f t="shared" si="460"/>
        <v>0</v>
      </c>
      <c r="M63" s="92">
        <f t="shared" si="461"/>
        <v>0</v>
      </c>
      <c r="N63" s="94">
        <f t="shared" si="462"/>
        <v>0</v>
      </c>
      <c r="O63" s="94">
        <f>SUM('[20]ПОЛНАЯ СЕБЕСТОИМОСТЬ ВОДА 2022'!I211)</f>
        <v>0</v>
      </c>
      <c r="P63" s="94">
        <f>SUM('[20]ПОЛНАЯ СЕБЕСТОИМОСТЬ ВОДА 2022'!J211)</f>
        <v>0</v>
      </c>
      <c r="Q63" s="95">
        <f t="shared" si="538"/>
        <v>0</v>
      </c>
      <c r="R63" s="95">
        <v>0</v>
      </c>
      <c r="S63" s="95">
        <v>0</v>
      </c>
      <c r="T63" s="92">
        <f t="shared" si="464"/>
        <v>0</v>
      </c>
      <c r="U63" s="92">
        <f t="shared" si="465"/>
        <v>0</v>
      </c>
      <c r="V63" s="92">
        <f t="shared" si="466"/>
        <v>0</v>
      </c>
      <c r="W63" s="94">
        <f t="shared" si="467"/>
        <v>0</v>
      </c>
      <c r="X63" s="94">
        <f>SUM('[20]ПОЛНАЯ СЕБЕСТОИМОСТЬ ВОДА 2022'!L211)</f>
        <v>0</v>
      </c>
      <c r="Y63" s="94">
        <f>SUM('[20]ПОЛНАЯ СЕБЕСТОИМОСТЬ ВОДА 2022'!M211)</f>
        <v>0</v>
      </c>
      <c r="Z63" s="95">
        <f t="shared" si="539"/>
        <v>0</v>
      </c>
      <c r="AA63" s="95">
        <v>0</v>
      </c>
      <c r="AB63" s="95">
        <v>0</v>
      </c>
      <c r="AC63" s="41">
        <f t="shared" si="469"/>
        <v>0</v>
      </c>
      <c r="AD63" s="41">
        <f t="shared" si="469"/>
        <v>0</v>
      </c>
      <c r="AE63" s="41">
        <f t="shared" si="469"/>
        <v>0</v>
      </c>
      <c r="AF63" s="62">
        <f t="shared" si="469"/>
        <v>0</v>
      </c>
      <c r="AG63" s="62">
        <f t="shared" si="469"/>
        <v>0</v>
      </c>
      <c r="AH63" s="62">
        <f t="shared" si="469"/>
        <v>0</v>
      </c>
      <c r="AI63" s="62">
        <f t="shared" si="469"/>
        <v>0</v>
      </c>
      <c r="AJ63" s="62">
        <f t="shared" si="469"/>
        <v>0</v>
      </c>
      <c r="AK63" s="62">
        <f t="shared" si="469"/>
        <v>0</v>
      </c>
      <c r="AL63" s="63">
        <f t="shared" ref="AL63:AN84" si="549">SUM(AF63-AC63)</f>
        <v>0</v>
      </c>
      <c r="AM63" s="63">
        <f t="shared" si="549"/>
        <v>0</v>
      </c>
      <c r="AN63" s="63">
        <f t="shared" si="549"/>
        <v>0</v>
      </c>
      <c r="AO63" s="92">
        <f t="shared" si="470"/>
        <v>0</v>
      </c>
      <c r="AP63" s="92">
        <f>SUM('[20]ПОЛНАЯ СЕБЕСТОИМОСТЬ ВОДА 2022'!R211)/3</f>
        <v>0</v>
      </c>
      <c r="AQ63" s="92">
        <f>SUM('[20]ПОЛНАЯ СЕБЕСТОИМОСТЬ ВОДА 2022'!S211)/3</f>
        <v>0</v>
      </c>
      <c r="AR63" s="92">
        <f t="shared" si="471"/>
        <v>0</v>
      </c>
      <c r="AS63" s="92">
        <f>SUM('[20]ПОЛНАЯ СЕБЕСТОИМОСТЬ ВОДА 2022'!U211)</f>
        <v>0</v>
      </c>
      <c r="AT63" s="92">
        <f>SUM('[20]ПОЛНАЯ СЕБЕСТОИМОСТЬ ВОДА 2022'!V211)</f>
        <v>0</v>
      </c>
      <c r="AU63" s="95">
        <f t="shared" si="540"/>
        <v>0</v>
      </c>
      <c r="AV63" s="95">
        <v>0</v>
      </c>
      <c r="AW63" s="95">
        <v>0</v>
      </c>
      <c r="AX63" s="92">
        <f t="shared" si="473"/>
        <v>0</v>
      </c>
      <c r="AY63" s="92">
        <f t="shared" si="474"/>
        <v>0</v>
      </c>
      <c r="AZ63" s="92">
        <f t="shared" si="475"/>
        <v>0</v>
      </c>
      <c r="BA63" s="92">
        <f t="shared" si="476"/>
        <v>0</v>
      </c>
      <c r="BB63" s="92">
        <f>SUM('[20]ПОЛНАЯ СЕБЕСТОИМОСТЬ ВОДА 2022'!X211)</f>
        <v>0</v>
      </c>
      <c r="BC63" s="92">
        <f>SUM('[20]ПОЛНАЯ СЕБЕСТОИМОСТЬ ВОДА 2022'!Y211)</f>
        <v>0</v>
      </c>
      <c r="BD63" s="95">
        <f t="shared" si="541"/>
        <v>0</v>
      </c>
      <c r="BE63" s="95">
        <v>0</v>
      </c>
      <c r="BF63" s="95">
        <v>0</v>
      </c>
      <c r="BG63" s="92">
        <f t="shared" si="478"/>
        <v>0</v>
      </c>
      <c r="BH63" s="92">
        <f t="shared" si="479"/>
        <v>0</v>
      </c>
      <c r="BI63" s="92">
        <f t="shared" si="480"/>
        <v>0</v>
      </c>
      <c r="BJ63" s="94">
        <f t="shared" si="481"/>
        <v>0</v>
      </c>
      <c r="BK63" s="94">
        <f>SUM('[20]ПОЛНАЯ СЕБЕСТОИМОСТЬ ВОДА 2022'!AA211)</f>
        <v>0</v>
      </c>
      <c r="BL63" s="94">
        <f>SUM('[20]ПОЛНАЯ СЕБЕСТОИМОСТЬ ВОДА 2022'!AB211)</f>
        <v>0</v>
      </c>
      <c r="BM63" s="95">
        <f t="shared" si="542"/>
        <v>0</v>
      </c>
      <c r="BN63" s="95">
        <v>0</v>
      </c>
      <c r="BO63" s="95">
        <v>0</v>
      </c>
      <c r="BP63" s="41">
        <f t="shared" si="483"/>
        <v>0</v>
      </c>
      <c r="BQ63" s="41">
        <f t="shared" si="483"/>
        <v>0</v>
      </c>
      <c r="BR63" s="41">
        <f t="shared" si="483"/>
        <v>0</v>
      </c>
      <c r="BS63" s="96">
        <f t="shared" si="483"/>
        <v>0</v>
      </c>
      <c r="BT63" s="96">
        <f t="shared" si="483"/>
        <v>0</v>
      </c>
      <c r="BU63" s="96">
        <f t="shared" si="483"/>
        <v>0</v>
      </c>
      <c r="BV63" s="96">
        <f t="shared" si="483"/>
        <v>0</v>
      </c>
      <c r="BW63" s="96">
        <f t="shared" si="483"/>
        <v>0</v>
      </c>
      <c r="BX63" s="96">
        <f t="shared" si="483"/>
        <v>0</v>
      </c>
      <c r="BY63" s="32">
        <f t="shared" si="388"/>
        <v>0</v>
      </c>
      <c r="BZ63" s="32">
        <f t="shared" si="388"/>
        <v>0</v>
      </c>
      <c r="CA63" s="32">
        <f t="shared" si="388"/>
        <v>0</v>
      </c>
      <c r="CB63" s="41">
        <f t="shared" si="484"/>
        <v>0</v>
      </c>
      <c r="CC63" s="41">
        <f t="shared" si="484"/>
        <v>0</v>
      </c>
      <c r="CD63" s="41">
        <f t="shared" si="484"/>
        <v>0</v>
      </c>
      <c r="CE63" s="96">
        <f t="shared" si="484"/>
        <v>0</v>
      </c>
      <c r="CF63" s="96">
        <f t="shared" si="484"/>
        <v>0</v>
      </c>
      <c r="CG63" s="96">
        <f t="shared" si="484"/>
        <v>0</v>
      </c>
      <c r="CH63" s="96">
        <f t="shared" si="484"/>
        <v>0</v>
      </c>
      <c r="CI63" s="96">
        <f t="shared" si="484"/>
        <v>0</v>
      </c>
      <c r="CJ63" s="96">
        <f t="shared" si="484"/>
        <v>0</v>
      </c>
      <c r="CK63" s="32">
        <f t="shared" si="390"/>
        <v>0</v>
      </c>
      <c r="CL63" s="32">
        <f t="shared" si="390"/>
        <v>0</v>
      </c>
      <c r="CM63" s="32">
        <f t="shared" si="390"/>
        <v>0</v>
      </c>
      <c r="CN63" s="92">
        <f t="shared" si="485"/>
        <v>0</v>
      </c>
      <c r="CO63" s="92">
        <f>SUM('[20]ПОЛНАЯ СЕБЕСТОИМОСТЬ ВОДА 2022'!AP211)/3</f>
        <v>0</v>
      </c>
      <c r="CP63" s="92">
        <f>SUM('[20]ПОЛНАЯ СЕБЕСТОИМОСТЬ ВОДА 2022'!AQ211)/3</f>
        <v>0</v>
      </c>
      <c r="CQ63" s="94">
        <f t="shared" si="486"/>
        <v>0</v>
      </c>
      <c r="CR63" s="94">
        <f>SUM('[20]ПОЛНАЯ СЕБЕСТОИМОСТЬ ВОДА 2022'!AS211)</f>
        <v>0</v>
      </c>
      <c r="CS63" s="94">
        <f>SUM('[20]ПОЛНАЯ СЕБЕСТОИМОСТЬ ВОДА 2022'!AT211)</f>
        <v>0</v>
      </c>
      <c r="CT63" s="95">
        <f t="shared" si="543"/>
        <v>0</v>
      </c>
      <c r="CU63" s="95">
        <v>0</v>
      </c>
      <c r="CV63" s="95">
        <v>0</v>
      </c>
      <c r="CW63" s="92">
        <f t="shared" si="488"/>
        <v>0</v>
      </c>
      <c r="CX63" s="92">
        <f t="shared" si="489"/>
        <v>0</v>
      </c>
      <c r="CY63" s="92">
        <f t="shared" si="490"/>
        <v>0</v>
      </c>
      <c r="CZ63" s="94">
        <f t="shared" si="491"/>
        <v>0</v>
      </c>
      <c r="DA63" s="94">
        <f>SUM('[20]ПОЛНАЯ СЕБЕСТОИМОСТЬ ВОДА 2022'!AV211)</f>
        <v>0</v>
      </c>
      <c r="DB63" s="94">
        <f>SUM('[20]ПОЛНАЯ СЕБЕСТОИМОСТЬ ВОДА 2022'!AW211)</f>
        <v>0</v>
      </c>
      <c r="DC63" s="95">
        <f t="shared" si="544"/>
        <v>0</v>
      </c>
      <c r="DD63" s="95">
        <v>0</v>
      </c>
      <c r="DE63" s="95">
        <v>0</v>
      </c>
      <c r="DF63" s="92">
        <f t="shared" si="493"/>
        <v>0</v>
      </c>
      <c r="DG63" s="92">
        <f t="shared" si="494"/>
        <v>0</v>
      </c>
      <c r="DH63" s="92">
        <f t="shared" si="495"/>
        <v>0</v>
      </c>
      <c r="DI63" s="94">
        <f t="shared" si="496"/>
        <v>0</v>
      </c>
      <c r="DJ63" s="94">
        <f>SUM('[20]ПОЛНАЯ СЕБЕСТОИМОСТЬ ВОДА 2022'!AY211)</f>
        <v>0</v>
      </c>
      <c r="DK63" s="94">
        <f>SUM('[20]ПОЛНАЯ СЕБЕСТОИМОСТЬ ВОДА 2022'!AZ211)</f>
        <v>0</v>
      </c>
      <c r="DL63" s="95">
        <f t="shared" si="545"/>
        <v>0</v>
      </c>
      <c r="DM63" s="95">
        <v>0</v>
      </c>
      <c r="DN63" s="95">
        <v>0</v>
      </c>
      <c r="DO63" s="41">
        <f t="shared" si="498"/>
        <v>0</v>
      </c>
      <c r="DP63" s="41">
        <f t="shared" si="498"/>
        <v>0</v>
      </c>
      <c r="DQ63" s="41">
        <f t="shared" si="498"/>
        <v>0</v>
      </c>
      <c r="DR63" s="96">
        <f t="shared" si="498"/>
        <v>0</v>
      </c>
      <c r="DS63" s="96">
        <f t="shared" si="498"/>
        <v>0</v>
      </c>
      <c r="DT63" s="96">
        <f t="shared" si="498"/>
        <v>0</v>
      </c>
      <c r="DU63" s="96">
        <f t="shared" si="498"/>
        <v>0</v>
      </c>
      <c r="DV63" s="96">
        <f t="shared" si="498"/>
        <v>0</v>
      </c>
      <c r="DW63" s="96">
        <f t="shared" si="498"/>
        <v>0</v>
      </c>
      <c r="DX63" s="32">
        <f t="shared" si="392"/>
        <v>0</v>
      </c>
      <c r="DY63" s="32">
        <f t="shared" si="392"/>
        <v>0</v>
      </c>
      <c r="DZ63" s="32">
        <f t="shared" si="392"/>
        <v>0</v>
      </c>
      <c r="EA63" s="41">
        <f t="shared" si="499"/>
        <v>0</v>
      </c>
      <c r="EB63" s="41">
        <f t="shared" si="499"/>
        <v>0</v>
      </c>
      <c r="EC63" s="41">
        <f t="shared" si="499"/>
        <v>0</v>
      </c>
      <c r="ED63" s="96">
        <f t="shared" si="499"/>
        <v>0</v>
      </c>
      <c r="EE63" s="96">
        <f t="shared" si="499"/>
        <v>0</v>
      </c>
      <c r="EF63" s="96">
        <f t="shared" si="499"/>
        <v>0</v>
      </c>
      <c r="EG63" s="96">
        <f t="shared" si="499"/>
        <v>0</v>
      </c>
      <c r="EH63" s="96">
        <f t="shared" si="499"/>
        <v>0</v>
      </c>
      <c r="EI63" s="96">
        <f t="shared" si="499"/>
        <v>0</v>
      </c>
      <c r="EJ63" s="32">
        <f t="shared" si="394"/>
        <v>0</v>
      </c>
      <c r="EK63" s="32">
        <f t="shared" si="394"/>
        <v>0</v>
      </c>
      <c r="EL63" s="32">
        <f t="shared" si="394"/>
        <v>0</v>
      </c>
      <c r="EM63" s="92">
        <f t="shared" si="500"/>
        <v>0</v>
      </c>
      <c r="EN63" s="92">
        <f>SUM('[20]ПОЛНАЯ СЕБЕСТОИМОСТЬ ВОДА 2022'!BN211)/3</f>
        <v>0</v>
      </c>
      <c r="EO63" s="92">
        <f>SUM('[20]ПОЛНАЯ СЕБЕСТОИМОСТЬ ВОДА 2022'!BO211)/3</f>
        <v>0</v>
      </c>
      <c r="EP63" s="94">
        <f t="shared" si="501"/>
        <v>0</v>
      </c>
      <c r="EQ63" s="94">
        <f>SUM('[20]ПОЛНАЯ СЕБЕСТОИМОСТЬ ВОДА 2022'!BQ211)</f>
        <v>0</v>
      </c>
      <c r="ER63" s="94">
        <f>SUM('[20]ПОЛНАЯ СЕБЕСТОИМОСТЬ ВОДА 2022'!BR211)</f>
        <v>0</v>
      </c>
      <c r="ES63" s="95">
        <f t="shared" si="546"/>
        <v>0</v>
      </c>
      <c r="ET63" s="95">
        <v>0</v>
      </c>
      <c r="EU63" s="95">
        <v>0</v>
      </c>
      <c r="EV63" s="92">
        <f t="shared" si="503"/>
        <v>0</v>
      </c>
      <c r="EW63" s="92">
        <f t="shared" si="504"/>
        <v>0</v>
      </c>
      <c r="EX63" s="92">
        <f t="shared" si="505"/>
        <v>0</v>
      </c>
      <c r="EY63" s="94">
        <f t="shared" si="506"/>
        <v>0</v>
      </c>
      <c r="EZ63" s="94">
        <f>SUM('[20]ПОЛНАЯ СЕБЕСТОИМОСТЬ ВОДА 2022'!BT211)</f>
        <v>0</v>
      </c>
      <c r="FA63" s="94">
        <f>SUM('[20]ПОЛНАЯ СЕБЕСТОИМОСТЬ ВОДА 2022'!BU211)</f>
        <v>0</v>
      </c>
      <c r="FB63" s="95">
        <f t="shared" si="547"/>
        <v>0</v>
      </c>
      <c r="FC63" s="95">
        <v>0</v>
      </c>
      <c r="FD63" s="95">
        <v>0</v>
      </c>
      <c r="FE63" s="92">
        <f t="shared" si="508"/>
        <v>0</v>
      </c>
      <c r="FF63" s="92">
        <f t="shared" si="509"/>
        <v>0</v>
      </c>
      <c r="FG63" s="92">
        <f t="shared" si="510"/>
        <v>0</v>
      </c>
      <c r="FH63" s="94">
        <f t="shared" si="450"/>
        <v>0</v>
      </c>
      <c r="FI63" s="94">
        <f>SUM('[20]ПОЛНАЯ СЕБЕСТОИМОСТЬ ВОДА 2022'!BW211)</f>
        <v>0</v>
      </c>
      <c r="FJ63" s="94">
        <f>SUM('[20]ПОЛНАЯ СЕБЕСТОИМОСТЬ ВОДА 2022'!BX211)</f>
        <v>0</v>
      </c>
      <c r="FK63" s="95">
        <f t="shared" si="548"/>
        <v>0</v>
      </c>
      <c r="FL63" s="95">
        <v>0</v>
      </c>
      <c r="FM63" s="95">
        <v>0</v>
      </c>
      <c r="FN63" s="41">
        <f t="shared" si="512"/>
        <v>0</v>
      </c>
      <c r="FO63" s="41">
        <f t="shared" si="512"/>
        <v>0</v>
      </c>
      <c r="FP63" s="41">
        <f t="shared" si="512"/>
        <v>0</v>
      </c>
      <c r="FQ63" s="62">
        <f t="shared" si="512"/>
        <v>0</v>
      </c>
      <c r="FR63" s="62">
        <f t="shared" si="512"/>
        <v>0</v>
      </c>
      <c r="FS63" s="62">
        <f t="shared" si="512"/>
        <v>0</v>
      </c>
      <c r="FT63" s="62">
        <f t="shared" si="512"/>
        <v>0</v>
      </c>
      <c r="FU63" s="62">
        <f t="shared" si="512"/>
        <v>0</v>
      </c>
      <c r="FV63" s="62">
        <f t="shared" si="512"/>
        <v>0</v>
      </c>
      <c r="FW63" s="63">
        <f t="shared" si="396"/>
        <v>0</v>
      </c>
      <c r="FX63" s="63">
        <f t="shared" si="396"/>
        <v>0</v>
      </c>
      <c r="FY63" s="63">
        <f t="shared" si="396"/>
        <v>0</v>
      </c>
      <c r="FZ63" s="41">
        <f t="shared" si="513"/>
        <v>0</v>
      </c>
      <c r="GA63" s="41">
        <f t="shared" si="513"/>
        <v>0</v>
      </c>
      <c r="GB63" s="41">
        <f t="shared" si="513"/>
        <v>0</v>
      </c>
      <c r="GC63" s="62">
        <f t="shared" si="513"/>
        <v>0</v>
      </c>
      <c r="GD63" s="62">
        <f t="shared" si="513"/>
        <v>0</v>
      </c>
      <c r="GE63" s="62">
        <f t="shared" si="513"/>
        <v>0</v>
      </c>
      <c r="GF63" s="62">
        <f t="shared" si="513"/>
        <v>0</v>
      </c>
      <c r="GG63" s="62">
        <f t="shared" si="513"/>
        <v>0</v>
      </c>
      <c r="GH63" s="62">
        <f t="shared" si="513"/>
        <v>0</v>
      </c>
      <c r="GI63" s="63">
        <f t="shared" si="398"/>
        <v>0</v>
      </c>
      <c r="GJ63" s="63">
        <f t="shared" si="398"/>
        <v>0</v>
      </c>
      <c r="GK63" s="63">
        <f t="shared" si="398"/>
        <v>0</v>
      </c>
      <c r="GL63" s="78"/>
      <c r="GM63" s="64">
        <f t="shared" si="399"/>
        <v>0</v>
      </c>
    </row>
    <row r="64" spans="1:195" ht="18.75" x14ac:dyDescent="0.3">
      <c r="A64" s="85" t="s">
        <v>78</v>
      </c>
      <c r="B64" s="92">
        <f t="shared" si="456"/>
        <v>259.98807083333332</v>
      </c>
      <c r="C64" s="92">
        <f>SUM('[20]ПОЛНАЯ СЕБЕСТОИМОСТЬ ВОДА 2022'!C212)/3</f>
        <v>259.98807083333332</v>
      </c>
      <c r="D64" s="92">
        <f>SUM('[20]ПОЛНАЯ СЕБЕСТОИМОСТЬ ВОДА 2022'!D212)/3</f>
        <v>0</v>
      </c>
      <c r="E64" s="92">
        <f t="shared" si="457"/>
        <v>0</v>
      </c>
      <c r="F64" s="92">
        <f>SUM('[20]ПОЛНАЯ СЕБЕСТОИМОСТЬ ВОДА 2022'!F212)</f>
        <v>0</v>
      </c>
      <c r="G64" s="92">
        <f>SUM('[20]ПОЛНАЯ СЕБЕСТОИМОСТЬ ВОДА 2022'!G212)</f>
        <v>0</v>
      </c>
      <c r="H64" s="93">
        <f t="shared" si="514"/>
        <v>0</v>
      </c>
      <c r="I64" s="93">
        <v>0</v>
      </c>
      <c r="J64" s="93">
        <v>0</v>
      </c>
      <c r="K64" s="92">
        <f t="shared" si="459"/>
        <v>259.98807083333332</v>
      </c>
      <c r="L64" s="92">
        <f t="shared" si="460"/>
        <v>259.98807083333332</v>
      </c>
      <c r="M64" s="92">
        <f t="shared" si="461"/>
        <v>0</v>
      </c>
      <c r="N64" s="94">
        <f t="shared" si="462"/>
        <v>0</v>
      </c>
      <c r="O64" s="94">
        <f>SUM('[20]ПОЛНАЯ СЕБЕСТОИМОСТЬ ВОДА 2022'!I212)</f>
        <v>0</v>
      </c>
      <c r="P64" s="94">
        <f>SUM('[20]ПОЛНАЯ СЕБЕСТОИМОСТЬ ВОДА 2022'!J212)</f>
        <v>0</v>
      </c>
      <c r="Q64" s="95">
        <f t="shared" si="538"/>
        <v>0</v>
      </c>
      <c r="R64" s="95">
        <v>0</v>
      </c>
      <c r="S64" s="95">
        <v>0</v>
      </c>
      <c r="T64" s="92">
        <f t="shared" si="464"/>
        <v>259.98807083333332</v>
      </c>
      <c r="U64" s="92">
        <f t="shared" si="465"/>
        <v>259.98807083333332</v>
      </c>
      <c r="V64" s="92">
        <f t="shared" si="466"/>
        <v>0</v>
      </c>
      <c r="W64" s="94">
        <f t="shared" si="467"/>
        <v>0</v>
      </c>
      <c r="X64" s="94">
        <f>SUM('[20]ПОЛНАЯ СЕБЕСТОИМОСТЬ ВОДА 2022'!L212)</f>
        <v>0</v>
      </c>
      <c r="Y64" s="94">
        <f>SUM('[20]ПОЛНАЯ СЕБЕСТОИМОСТЬ ВОДА 2022'!M212)</f>
        <v>0</v>
      </c>
      <c r="Z64" s="95">
        <f t="shared" si="539"/>
        <v>0</v>
      </c>
      <c r="AA64" s="95">
        <v>0</v>
      </c>
      <c r="AB64" s="95">
        <v>0</v>
      </c>
      <c r="AC64" s="41">
        <f t="shared" si="469"/>
        <v>779.96421250000003</v>
      </c>
      <c r="AD64" s="41">
        <f t="shared" si="469"/>
        <v>779.96421250000003</v>
      </c>
      <c r="AE64" s="41">
        <f t="shared" si="469"/>
        <v>0</v>
      </c>
      <c r="AF64" s="62">
        <f t="shared" si="469"/>
        <v>0</v>
      </c>
      <c r="AG64" s="62">
        <f t="shared" si="469"/>
        <v>0</v>
      </c>
      <c r="AH64" s="62">
        <f t="shared" si="469"/>
        <v>0</v>
      </c>
      <c r="AI64" s="62">
        <f t="shared" si="469"/>
        <v>0</v>
      </c>
      <c r="AJ64" s="62">
        <f t="shared" si="469"/>
        <v>0</v>
      </c>
      <c r="AK64" s="62">
        <f t="shared" si="469"/>
        <v>0</v>
      </c>
      <c r="AL64" s="63">
        <f t="shared" si="549"/>
        <v>-779.96421250000003</v>
      </c>
      <c r="AM64" s="63">
        <f t="shared" si="549"/>
        <v>-779.96421250000003</v>
      </c>
      <c r="AN64" s="63">
        <f t="shared" si="549"/>
        <v>0</v>
      </c>
      <c r="AO64" s="92">
        <f t="shared" si="470"/>
        <v>259.98807083333332</v>
      </c>
      <c r="AP64" s="92">
        <f>SUM('[20]ПОЛНАЯ СЕБЕСТОИМОСТЬ ВОДА 2022'!R212)/3</f>
        <v>259.98807083333332</v>
      </c>
      <c r="AQ64" s="92">
        <f>SUM('[20]ПОЛНАЯ СЕБЕСТОИМОСТЬ ВОДА 2022'!S212)/3</f>
        <v>0</v>
      </c>
      <c r="AR64" s="92">
        <f t="shared" si="471"/>
        <v>0</v>
      </c>
      <c r="AS64" s="92">
        <f>SUM('[20]ПОЛНАЯ СЕБЕСТОИМОСТЬ ВОДА 2022'!U212)</f>
        <v>0</v>
      </c>
      <c r="AT64" s="92">
        <f>SUM('[20]ПОЛНАЯ СЕБЕСТОИМОСТЬ ВОДА 2022'!V212)</f>
        <v>0</v>
      </c>
      <c r="AU64" s="95">
        <f t="shared" si="540"/>
        <v>0</v>
      </c>
      <c r="AV64" s="95">
        <v>0</v>
      </c>
      <c r="AW64" s="95">
        <v>0</v>
      </c>
      <c r="AX64" s="92">
        <f t="shared" si="473"/>
        <v>259.98807083333332</v>
      </c>
      <c r="AY64" s="92">
        <f t="shared" si="474"/>
        <v>259.98807083333332</v>
      </c>
      <c r="AZ64" s="92">
        <f t="shared" si="475"/>
        <v>0</v>
      </c>
      <c r="BA64" s="92">
        <f t="shared" si="476"/>
        <v>0</v>
      </c>
      <c r="BB64" s="92">
        <f>SUM('[20]ПОЛНАЯ СЕБЕСТОИМОСТЬ ВОДА 2022'!X212)</f>
        <v>0</v>
      </c>
      <c r="BC64" s="92">
        <f>SUM('[20]ПОЛНАЯ СЕБЕСТОИМОСТЬ ВОДА 2022'!Y212)</f>
        <v>0</v>
      </c>
      <c r="BD64" s="95">
        <f t="shared" si="541"/>
        <v>0</v>
      </c>
      <c r="BE64" s="95">
        <v>0</v>
      </c>
      <c r="BF64" s="95">
        <v>0</v>
      </c>
      <c r="BG64" s="92">
        <f t="shared" si="478"/>
        <v>259.98807083333332</v>
      </c>
      <c r="BH64" s="92">
        <f t="shared" si="479"/>
        <v>259.98807083333332</v>
      </c>
      <c r="BI64" s="92">
        <f t="shared" si="480"/>
        <v>0</v>
      </c>
      <c r="BJ64" s="94">
        <f t="shared" si="481"/>
        <v>0</v>
      </c>
      <c r="BK64" s="94">
        <f>SUM('[20]ПОЛНАЯ СЕБЕСТОИМОСТЬ ВОДА 2022'!AA212)</f>
        <v>0</v>
      </c>
      <c r="BL64" s="94">
        <f>SUM('[20]ПОЛНАЯ СЕБЕСТОИМОСТЬ ВОДА 2022'!AB212)</f>
        <v>0</v>
      </c>
      <c r="BM64" s="95">
        <f t="shared" si="542"/>
        <v>0</v>
      </c>
      <c r="BN64" s="95">
        <v>0</v>
      </c>
      <c r="BO64" s="95">
        <v>0</v>
      </c>
      <c r="BP64" s="41">
        <f t="shared" si="483"/>
        <v>779.96421250000003</v>
      </c>
      <c r="BQ64" s="41">
        <f t="shared" si="483"/>
        <v>779.96421250000003</v>
      </c>
      <c r="BR64" s="41">
        <f t="shared" si="483"/>
        <v>0</v>
      </c>
      <c r="BS64" s="96">
        <f t="shared" si="483"/>
        <v>0</v>
      </c>
      <c r="BT64" s="96">
        <f t="shared" si="483"/>
        <v>0</v>
      </c>
      <c r="BU64" s="96">
        <f t="shared" si="483"/>
        <v>0</v>
      </c>
      <c r="BV64" s="96">
        <f t="shared" si="483"/>
        <v>0</v>
      </c>
      <c r="BW64" s="96">
        <f t="shared" si="483"/>
        <v>0</v>
      </c>
      <c r="BX64" s="96">
        <f t="shared" si="483"/>
        <v>0</v>
      </c>
      <c r="BY64" s="32">
        <f t="shared" si="388"/>
        <v>-779.96421250000003</v>
      </c>
      <c r="BZ64" s="32">
        <f t="shared" si="388"/>
        <v>-779.96421250000003</v>
      </c>
      <c r="CA64" s="32">
        <f t="shared" si="388"/>
        <v>0</v>
      </c>
      <c r="CB64" s="41">
        <f t="shared" si="484"/>
        <v>1559.9284250000001</v>
      </c>
      <c r="CC64" s="41">
        <f t="shared" si="484"/>
        <v>1559.9284250000001</v>
      </c>
      <c r="CD64" s="41">
        <f t="shared" si="484"/>
        <v>0</v>
      </c>
      <c r="CE64" s="96">
        <f t="shared" si="484"/>
        <v>0</v>
      </c>
      <c r="CF64" s="96">
        <f t="shared" si="484"/>
        <v>0</v>
      </c>
      <c r="CG64" s="96">
        <f t="shared" si="484"/>
        <v>0</v>
      </c>
      <c r="CH64" s="96">
        <f t="shared" si="484"/>
        <v>0</v>
      </c>
      <c r="CI64" s="96">
        <f t="shared" si="484"/>
        <v>0</v>
      </c>
      <c r="CJ64" s="96">
        <f t="shared" si="484"/>
        <v>0</v>
      </c>
      <c r="CK64" s="32">
        <f t="shared" si="390"/>
        <v>-1559.9284250000001</v>
      </c>
      <c r="CL64" s="32">
        <f t="shared" si="390"/>
        <v>-1559.9284250000001</v>
      </c>
      <c r="CM64" s="32">
        <f t="shared" si="390"/>
        <v>0</v>
      </c>
      <c r="CN64" s="92">
        <f t="shared" si="485"/>
        <v>259.98807083333332</v>
      </c>
      <c r="CO64" s="92">
        <f>SUM('[20]ПОЛНАЯ СЕБЕСТОИМОСТЬ ВОДА 2022'!AP212)/3</f>
        <v>259.98807083333332</v>
      </c>
      <c r="CP64" s="92">
        <f>SUM('[20]ПОЛНАЯ СЕБЕСТОИМОСТЬ ВОДА 2022'!AQ212)/3</f>
        <v>0</v>
      </c>
      <c r="CQ64" s="94">
        <f t="shared" si="486"/>
        <v>0</v>
      </c>
      <c r="CR64" s="94">
        <f>SUM('[20]ПОЛНАЯ СЕБЕСТОИМОСТЬ ВОДА 2022'!AS212)</f>
        <v>0</v>
      </c>
      <c r="CS64" s="94">
        <f>SUM('[20]ПОЛНАЯ СЕБЕСТОИМОСТЬ ВОДА 2022'!AT212)</f>
        <v>0</v>
      </c>
      <c r="CT64" s="95">
        <f t="shared" si="543"/>
        <v>0</v>
      </c>
      <c r="CU64" s="95">
        <v>0</v>
      </c>
      <c r="CV64" s="95">
        <v>0</v>
      </c>
      <c r="CW64" s="92">
        <f t="shared" si="488"/>
        <v>259.98807083333332</v>
      </c>
      <c r="CX64" s="92">
        <f t="shared" si="489"/>
        <v>259.98807083333332</v>
      </c>
      <c r="CY64" s="92">
        <f t="shared" si="490"/>
        <v>0</v>
      </c>
      <c r="CZ64" s="94">
        <f t="shared" si="491"/>
        <v>0</v>
      </c>
      <c r="DA64" s="94">
        <f>SUM('[20]ПОЛНАЯ СЕБЕСТОИМОСТЬ ВОДА 2022'!AV212)</f>
        <v>0</v>
      </c>
      <c r="DB64" s="94">
        <f>SUM('[20]ПОЛНАЯ СЕБЕСТОИМОСТЬ ВОДА 2022'!AW212)</f>
        <v>0</v>
      </c>
      <c r="DC64" s="95">
        <f t="shared" si="544"/>
        <v>0</v>
      </c>
      <c r="DD64" s="95">
        <v>0</v>
      </c>
      <c r="DE64" s="95">
        <v>0</v>
      </c>
      <c r="DF64" s="92">
        <f t="shared" si="493"/>
        <v>259.98807083333332</v>
      </c>
      <c r="DG64" s="92">
        <f t="shared" si="494"/>
        <v>259.98807083333332</v>
      </c>
      <c r="DH64" s="92">
        <f t="shared" si="495"/>
        <v>0</v>
      </c>
      <c r="DI64" s="94">
        <f t="shared" si="496"/>
        <v>0</v>
      </c>
      <c r="DJ64" s="94">
        <f>SUM('[20]ПОЛНАЯ СЕБЕСТОИМОСТЬ ВОДА 2022'!AY212)</f>
        <v>0</v>
      </c>
      <c r="DK64" s="94">
        <f>SUM('[20]ПОЛНАЯ СЕБЕСТОИМОСТЬ ВОДА 2022'!AZ212)</f>
        <v>0</v>
      </c>
      <c r="DL64" s="95">
        <f t="shared" si="545"/>
        <v>0</v>
      </c>
      <c r="DM64" s="95">
        <v>0</v>
      </c>
      <c r="DN64" s="95">
        <v>0</v>
      </c>
      <c r="DO64" s="41">
        <f t="shared" si="498"/>
        <v>779.96421250000003</v>
      </c>
      <c r="DP64" s="41">
        <f t="shared" si="498"/>
        <v>779.96421250000003</v>
      </c>
      <c r="DQ64" s="41">
        <f t="shared" si="498"/>
        <v>0</v>
      </c>
      <c r="DR64" s="96">
        <f t="shared" si="498"/>
        <v>0</v>
      </c>
      <c r="DS64" s="96">
        <f t="shared" si="498"/>
        <v>0</v>
      </c>
      <c r="DT64" s="96">
        <f t="shared" si="498"/>
        <v>0</v>
      </c>
      <c r="DU64" s="96">
        <f t="shared" si="498"/>
        <v>0</v>
      </c>
      <c r="DV64" s="96">
        <f t="shared" si="498"/>
        <v>0</v>
      </c>
      <c r="DW64" s="96">
        <f t="shared" si="498"/>
        <v>0</v>
      </c>
      <c r="DX64" s="32">
        <f t="shared" si="392"/>
        <v>-779.96421250000003</v>
      </c>
      <c r="DY64" s="32">
        <f t="shared" si="392"/>
        <v>-779.96421250000003</v>
      </c>
      <c r="DZ64" s="32">
        <f t="shared" si="392"/>
        <v>0</v>
      </c>
      <c r="EA64" s="41">
        <f t="shared" si="499"/>
        <v>2339.8926375000001</v>
      </c>
      <c r="EB64" s="41">
        <f t="shared" si="499"/>
        <v>2339.8926375000001</v>
      </c>
      <c r="EC64" s="41">
        <f t="shared" si="499"/>
        <v>0</v>
      </c>
      <c r="ED64" s="96">
        <f t="shared" si="499"/>
        <v>0</v>
      </c>
      <c r="EE64" s="96">
        <f t="shared" si="499"/>
        <v>0</v>
      </c>
      <c r="EF64" s="96">
        <f t="shared" si="499"/>
        <v>0</v>
      </c>
      <c r="EG64" s="96">
        <f t="shared" si="499"/>
        <v>0</v>
      </c>
      <c r="EH64" s="96">
        <f t="shared" si="499"/>
        <v>0</v>
      </c>
      <c r="EI64" s="96">
        <f t="shared" si="499"/>
        <v>0</v>
      </c>
      <c r="EJ64" s="32">
        <f t="shared" si="394"/>
        <v>-2339.8926375000001</v>
      </c>
      <c r="EK64" s="32">
        <f t="shared" si="394"/>
        <v>-2339.8926375000001</v>
      </c>
      <c r="EL64" s="32">
        <f t="shared" si="394"/>
        <v>0</v>
      </c>
      <c r="EM64" s="92">
        <f t="shared" si="500"/>
        <v>259.98807083333332</v>
      </c>
      <c r="EN64" s="92">
        <f>SUM('[20]ПОЛНАЯ СЕБЕСТОИМОСТЬ ВОДА 2022'!BN212)/3</f>
        <v>259.98807083333332</v>
      </c>
      <c r="EO64" s="92">
        <f>SUM('[20]ПОЛНАЯ СЕБЕСТОИМОСТЬ ВОДА 2022'!BO212)/3</f>
        <v>0</v>
      </c>
      <c r="EP64" s="94">
        <f t="shared" si="501"/>
        <v>0</v>
      </c>
      <c r="EQ64" s="94">
        <f>SUM('[20]ПОЛНАЯ СЕБЕСТОИМОСТЬ ВОДА 2022'!BQ212)</f>
        <v>0</v>
      </c>
      <c r="ER64" s="94">
        <f>SUM('[20]ПОЛНАЯ СЕБЕСТОИМОСТЬ ВОДА 2022'!BR212)</f>
        <v>0</v>
      </c>
      <c r="ES64" s="95">
        <f t="shared" si="546"/>
        <v>0</v>
      </c>
      <c r="ET64" s="95">
        <v>0</v>
      </c>
      <c r="EU64" s="95">
        <v>0</v>
      </c>
      <c r="EV64" s="92">
        <f t="shared" si="503"/>
        <v>259.98807083333332</v>
      </c>
      <c r="EW64" s="92">
        <f t="shared" si="504"/>
        <v>259.98807083333332</v>
      </c>
      <c r="EX64" s="92">
        <f t="shared" si="505"/>
        <v>0</v>
      </c>
      <c r="EY64" s="94">
        <f t="shared" si="506"/>
        <v>0</v>
      </c>
      <c r="EZ64" s="94">
        <f>SUM('[20]ПОЛНАЯ СЕБЕСТОИМОСТЬ ВОДА 2022'!BT212)</f>
        <v>0</v>
      </c>
      <c r="FA64" s="94">
        <f>SUM('[20]ПОЛНАЯ СЕБЕСТОИМОСТЬ ВОДА 2022'!BU212)</f>
        <v>0</v>
      </c>
      <c r="FB64" s="95">
        <f t="shared" si="547"/>
        <v>0</v>
      </c>
      <c r="FC64" s="95">
        <v>0</v>
      </c>
      <c r="FD64" s="95">
        <v>0</v>
      </c>
      <c r="FE64" s="92">
        <f t="shared" si="508"/>
        <v>259.98807083333332</v>
      </c>
      <c r="FF64" s="92">
        <f t="shared" si="509"/>
        <v>259.98807083333332</v>
      </c>
      <c r="FG64" s="92">
        <f t="shared" si="510"/>
        <v>0</v>
      </c>
      <c r="FH64" s="94">
        <f t="shared" si="450"/>
        <v>0</v>
      </c>
      <c r="FI64" s="94">
        <f>SUM('[20]ПОЛНАЯ СЕБЕСТОИМОСТЬ ВОДА 2022'!BW212)</f>
        <v>0</v>
      </c>
      <c r="FJ64" s="94">
        <f>SUM('[20]ПОЛНАЯ СЕБЕСТОИМОСТЬ ВОДА 2022'!BX212)</f>
        <v>0</v>
      </c>
      <c r="FK64" s="95">
        <f t="shared" si="548"/>
        <v>0</v>
      </c>
      <c r="FL64" s="95">
        <v>0</v>
      </c>
      <c r="FM64" s="95">
        <v>0</v>
      </c>
      <c r="FN64" s="41">
        <f t="shared" si="512"/>
        <v>779.96421250000003</v>
      </c>
      <c r="FO64" s="41">
        <f t="shared" si="512"/>
        <v>779.96421250000003</v>
      </c>
      <c r="FP64" s="41">
        <f t="shared" si="512"/>
        <v>0</v>
      </c>
      <c r="FQ64" s="62">
        <f t="shared" si="512"/>
        <v>0</v>
      </c>
      <c r="FR64" s="62">
        <f t="shared" si="512"/>
        <v>0</v>
      </c>
      <c r="FS64" s="62">
        <f t="shared" si="512"/>
        <v>0</v>
      </c>
      <c r="FT64" s="62">
        <f t="shared" si="512"/>
        <v>0</v>
      </c>
      <c r="FU64" s="62">
        <f t="shared" si="512"/>
        <v>0</v>
      </c>
      <c r="FV64" s="62">
        <f t="shared" si="512"/>
        <v>0</v>
      </c>
      <c r="FW64" s="63">
        <f t="shared" si="396"/>
        <v>-779.96421250000003</v>
      </c>
      <c r="FX64" s="63">
        <f t="shared" si="396"/>
        <v>-779.96421250000003</v>
      </c>
      <c r="FY64" s="63">
        <f t="shared" si="396"/>
        <v>0</v>
      </c>
      <c r="FZ64" s="41">
        <f t="shared" si="513"/>
        <v>3119.8568500000001</v>
      </c>
      <c r="GA64" s="41">
        <f t="shared" si="513"/>
        <v>3119.8568500000001</v>
      </c>
      <c r="GB64" s="41">
        <f t="shared" si="513"/>
        <v>0</v>
      </c>
      <c r="GC64" s="62">
        <f t="shared" si="513"/>
        <v>0</v>
      </c>
      <c r="GD64" s="62">
        <f t="shared" si="513"/>
        <v>0</v>
      </c>
      <c r="GE64" s="62">
        <f t="shared" si="513"/>
        <v>0</v>
      </c>
      <c r="GF64" s="62">
        <f t="shared" si="513"/>
        <v>0</v>
      </c>
      <c r="GG64" s="62">
        <f t="shared" si="513"/>
        <v>0</v>
      </c>
      <c r="GH64" s="62">
        <f t="shared" si="513"/>
        <v>0</v>
      </c>
      <c r="GI64" s="63">
        <f t="shared" si="398"/>
        <v>-3119.8568500000001</v>
      </c>
      <c r="GJ64" s="63">
        <f t="shared" si="398"/>
        <v>-3119.8568500000001</v>
      </c>
      <c r="GK64" s="63">
        <f t="shared" si="398"/>
        <v>0</v>
      </c>
      <c r="GL64" s="78"/>
      <c r="GM64" s="64">
        <f t="shared" si="399"/>
        <v>3119.8568500000006</v>
      </c>
    </row>
    <row r="65" spans="1:195" ht="18.75" x14ac:dyDescent="0.3">
      <c r="A65" s="98" t="s">
        <v>79</v>
      </c>
      <c r="B65" s="92">
        <f t="shared" ref="B65" si="550">SUM(C65:D65)</f>
        <v>0</v>
      </c>
      <c r="C65" s="92">
        <f>SUM('[20]ПОЛНАЯ СЕБЕСТОИМОСТЬ ВОДА 2022'!C213)/3</f>
        <v>0</v>
      </c>
      <c r="D65" s="92">
        <f>SUM('[20]ПОЛНАЯ СЕБЕСТОИМОСТЬ ВОДА 2022'!D213)/3</f>
        <v>0</v>
      </c>
      <c r="E65" s="92">
        <f t="shared" si="457"/>
        <v>0</v>
      </c>
      <c r="F65" s="92">
        <f>SUM('[20]ПОЛНАЯ СЕБЕСТОИМОСТЬ ВОДА 2022'!F213)</f>
        <v>0</v>
      </c>
      <c r="G65" s="92">
        <f>SUM('[20]ПОЛНАЯ СЕБЕСТОИМОСТЬ ВОДА 2022'!G213)</f>
        <v>0</v>
      </c>
      <c r="H65" s="93">
        <f t="shared" si="514"/>
        <v>0</v>
      </c>
      <c r="I65" s="93">
        <v>0</v>
      </c>
      <c r="J65" s="93">
        <v>0</v>
      </c>
      <c r="K65" s="92">
        <f t="shared" si="459"/>
        <v>0</v>
      </c>
      <c r="L65" s="92">
        <f t="shared" si="460"/>
        <v>0</v>
      </c>
      <c r="M65" s="92">
        <f t="shared" si="461"/>
        <v>0</v>
      </c>
      <c r="N65" s="94">
        <f t="shared" si="462"/>
        <v>0</v>
      </c>
      <c r="O65" s="94">
        <f>SUM('[20]ПОЛНАЯ СЕБЕСТОИМОСТЬ ВОДА 2022'!I213)</f>
        <v>0</v>
      </c>
      <c r="P65" s="94">
        <f>SUM('[20]ПОЛНАЯ СЕБЕСТОИМОСТЬ ВОДА 2022'!J213)</f>
        <v>0</v>
      </c>
      <c r="Q65" s="95">
        <f t="shared" si="538"/>
        <v>0</v>
      </c>
      <c r="R65" s="95">
        <v>0</v>
      </c>
      <c r="S65" s="95">
        <v>0</v>
      </c>
      <c r="T65" s="92">
        <f t="shared" si="464"/>
        <v>0</v>
      </c>
      <c r="U65" s="92">
        <f t="shared" si="465"/>
        <v>0</v>
      </c>
      <c r="V65" s="92">
        <f t="shared" si="466"/>
        <v>0</v>
      </c>
      <c r="W65" s="94">
        <f t="shared" si="467"/>
        <v>0</v>
      </c>
      <c r="X65" s="94">
        <f>SUM('[20]ПОЛНАЯ СЕБЕСТОИМОСТЬ ВОДА 2022'!L213)</f>
        <v>0</v>
      </c>
      <c r="Y65" s="94">
        <f>SUM('[20]ПОЛНАЯ СЕБЕСТОИМОСТЬ ВОДА 2022'!M213)</f>
        <v>0</v>
      </c>
      <c r="Z65" s="95">
        <f t="shared" si="539"/>
        <v>0</v>
      </c>
      <c r="AA65" s="95">
        <v>0</v>
      </c>
      <c r="AB65" s="95">
        <v>0</v>
      </c>
      <c r="AC65" s="41">
        <f t="shared" si="469"/>
        <v>0</v>
      </c>
      <c r="AD65" s="41">
        <f t="shared" si="469"/>
        <v>0</v>
      </c>
      <c r="AE65" s="41">
        <f t="shared" si="469"/>
        <v>0</v>
      </c>
      <c r="AF65" s="62">
        <f t="shared" si="469"/>
        <v>0</v>
      </c>
      <c r="AG65" s="62">
        <f t="shared" si="469"/>
        <v>0</v>
      </c>
      <c r="AH65" s="62">
        <f t="shared" si="469"/>
        <v>0</v>
      </c>
      <c r="AI65" s="62">
        <f t="shared" si="469"/>
        <v>0</v>
      </c>
      <c r="AJ65" s="62">
        <f t="shared" si="469"/>
        <v>0</v>
      </c>
      <c r="AK65" s="62">
        <f t="shared" si="469"/>
        <v>0</v>
      </c>
      <c r="AL65" s="63">
        <f t="shared" si="549"/>
        <v>0</v>
      </c>
      <c r="AM65" s="63">
        <f t="shared" si="549"/>
        <v>0</v>
      </c>
      <c r="AN65" s="63">
        <f t="shared" si="549"/>
        <v>0</v>
      </c>
      <c r="AO65" s="92">
        <f t="shared" si="470"/>
        <v>0</v>
      </c>
      <c r="AP65" s="92">
        <f>SUM('[20]ПОЛНАЯ СЕБЕСТОИМОСТЬ ВОДА 2022'!R213)/3</f>
        <v>0</v>
      </c>
      <c r="AQ65" s="92">
        <f>SUM('[20]ПОЛНАЯ СЕБЕСТОИМОСТЬ ВОДА 2022'!S213)/3</f>
        <v>0</v>
      </c>
      <c r="AR65" s="92">
        <f t="shared" si="471"/>
        <v>0</v>
      </c>
      <c r="AS65" s="92">
        <f>SUM('[20]ПОЛНАЯ СЕБЕСТОИМОСТЬ ВОДА 2022'!U213)</f>
        <v>0</v>
      </c>
      <c r="AT65" s="92">
        <f>SUM('[20]ПОЛНАЯ СЕБЕСТОИМОСТЬ ВОДА 2022'!V213)</f>
        <v>0</v>
      </c>
      <c r="AU65" s="95">
        <f t="shared" si="540"/>
        <v>0</v>
      </c>
      <c r="AV65" s="95">
        <v>0</v>
      </c>
      <c r="AW65" s="95">
        <v>0</v>
      </c>
      <c r="AX65" s="92">
        <f t="shared" si="473"/>
        <v>0</v>
      </c>
      <c r="AY65" s="92">
        <f t="shared" si="474"/>
        <v>0</v>
      </c>
      <c r="AZ65" s="92">
        <f t="shared" si="475"/>
        <v>0</v>
      </c>
      <c r="BA65" s="92">
        <f t="shared" si="476"/>
        <v>0</v>
      </c>
      <c r="BB65" s="92">
        <f>SUM('[20]ПОЛНАЯ СЕБЕСТОИМОСТЬ ВОДА 2022'!X213)</f>
        <v>0</v>
      </c>
      <c r="BC65" s="92">
        <f>SUM('[20]ПОЛНАЯ СЕБЕСТОИМОСТЬ ВОДА 2022'!Y213)</f>
        <v>0</v>
      </c>
      <c r="BD65" s="95">
        <f t="shared" si="541"/>
        <v>0</v>
      </c>
      <c r="BE65" s="95">
        <v>0</v>
      </c>
      <c r="BF65" s="95">
        <v>0</v>
      </c>
      <c r="BG65" s="92">
        <f t="shared" si="478"/>
        <v>0</v>
      </c>
      <c r="BH65" s="92">
        <f t="shared" si="479"/>
        <v>0</v>
      </c>
      <c r="BI65" s="92">
        <f t="shared" si="480"/>
        <v>0</v>
      </c>
      <c r="BJ65" s="94">
        <f t="shared" si="481"/>
        <v>0</v>
      </c>
      <c r="BK65" s="94">
        <f>SUM('[20]ПОЛНАЯ СЕБЕСТОИМОСТЬ ВОДА 2022'!AA213)</f>
        <v>0</v>
      </c>
      <c r="BL65" s="94">
        <f>SUM('[20]ПОЛНАЯ СЕБЕСТОИМОСТЬ ВОДА 2022'!AB213)</f>
        <v>0</v>
      </c>
      <c r="BM65" s="95">
        <f t="shared" si="542"/>
        <v>0</v>
      </c>
      <c r="BN65" s="95">
        <v>0</v>
      </c>
      <c r="BO65" s="95">
        <v>0</v>
      </c>
      <c r="BP65" s="41">
        <f t="shared" si="483"/>
        <v>0</v>
      </c>
      <c r="BQ65" s="41">
        <f t="shared" si="483"/>
        <v>0</v>
      </c>
      <c r="BR65" s="41">
        <f t="shared" si="483"/>
        <v>0</v>
      </c>
      <c r="BS65" s="96">
        <f t="shared" si="483"/>
        <v>0</v>
      </c>
      <c r="BT65" s="96">
        <f t="shared" si="483"/>
        <v>0</v>
      </c>
      <c r="BU65" s="96">
        <f t="shared" si="483"/>
        <v>0</v>
      </c>
      <c r="BV65" s="96">
        <f t="shared" si="483"/>
        <v>0</v>
      </c>
      <c r="BW65" s="96">
        <f t="shared" si="483"/>
        <v>0</v>
      </c>
      <c r="BX65" s="96">
        <f t="shared" si="483"/>
        <v>0</v>
      </c>
      <c r="BY65" s="32">
        <f t="shared" si="388"/>
        <v>0</v>
      </c>
      <c r="BZ65" s="32">
        <f t="shared" si="388"/>
        <v>0</v>
      </c>
      <c r="CA65" s="32">
        <f t="shared" si="388"/>
        <v>0</v>
      </c>
      <c r="CB65" s="41">
        <f t="shared" si="484"/>
        <v>0</v>
      </c>
      <c r="CC65" s="41">
        <f t="shared" si="484"/>
        <v>0</v>
      </c>
      <c r="CD65" s="41">
        <f t="shared" si="484"/>
        <v>0</v>
      </c>
      <c r="CE65" s="96">
        <f t="shared" si="484"/>
        <v>0</v>
      </c>
      <c r="CF65" s="96">
        <f t="shared" si="484"/>
        <v>0</v>
      </c>
      <c r="CG65" s="96">
        <f t="shared" si="484"/>
        <v>0</v>
      </c>
      <c r="CH65" s="96">
        <f t="shared" si="484"/>
        <v>0</v>
      </c>
      <c r="CI65" s="96">
        <f t="shared" si="484"/>
        <v>0</v>
      </c>
      <c r="CJ65" s="96">
        <f t="shared" si="484"/>
        <v>0</v>
      </c>
      <c r="CK65" s="32">
        <f t="shared" si="390"/>
        <v>0</v>
      </c>
      <c r="CL65" s="32">
        <f t="shared" si="390"/>
        <v>0</v>
      </c>
      <c r="CM65" s="32">
        <f t="shared" si="390"/>
        <v>0</v>
      </c>
      <c r="CN65" s="92">
        <f t="shared" si="485"/>
        <v>0</v>
      </c>
      <c r="CO65" s="92">
        <f>SUM('[20]ПОЛНАЯ СЕБЕСТОИМОСТЬ ВОДА 2022'!AP213)/3</f>
        <v>0</v>
      </c>
      <c r="CP65" s="92">
        <f>SUM('[20]ПОЛНАЯ СЕБЕСТОИМОСТЬ ВОДА 2022'!AQ213)/3</f>
        <v>0</v>
      </c>
      <c r="CQ65" s="94">
        <f t="shared" si="486"/>
        <v>0</v>
      </c>
      <c r="CR65" s="94">
        <f>SUM('[20]ПОЛНАЯ СЕБЕСТОИМОСТЬ ВОДА 2022'!AS213)</f>
        <v>0</v>
      </c>
      <c r="CS65" s="94">
        <f>SUM('[20]ПОЛНАЯ СЕБЕСТОИМОСТЬ ВОДА 2022'!AT213)</f>
        <v>0</v>
      </c>
      <c r="CT65" s="95">
        <f t="shared" si="543"/>
        <v>0</v>
      </c>
      <c r="CU65" s="95">
        <v>0</v>
      </c>
      <c r="CV65" s="95">
        <v>0</v>
      </c>
      <c r="CW65" s="92">
        <f t="shared" si="488"/>
        <v>0</v>
      </c>
      <c r="CX65" s="92">
        <f t="shared" si="489"/>
        <v>0</v>
      </c>
      <c r="CY65" s="92">
        <f t="shared" si="490"/>
        <v>0</v>
      </c>
      <c r="CZ65" s="94">
        <f t="shared" si="491"/>
        <v>0</v>
      </c>
      <c r="DA65" s="94">
        <f>SUM('[20]ПОЛНАЯ СЕБЕСТОИМОСТЬ ВОДА 2022'!AV213)</f>
        <v>0</v>
      </c>
      <c r="DB65" s="94">
        <f>SUM('[20]ПОЛНАЯ СЕБЕСТОИМОСТЬ ВОДА 2022'!AW213)</f>
        <v>0</v>
      </c>
      <c r="DC65" s="95">
        <f t="shared" si="544"/>
        <v>0</v>
      </c>
      <c r="DD65" s="95">
        <v>0</v>
      </c>
      <c r="DE65" s="95">
        <v>0</v>
      </c>
      <c r="DF65" s="92">
        <f t="shared" si="493"/>
        <v>0</v>
      </c>
      <c r="DG65" s="92">
        <f t="shared" si="494"/>
        <v>0</v>
      </c>
      <c r="DH65" s="92">
        <f t="shared" si="495"/>
        <v>0</v>
      </c>
      <c r="DI65" s="94">
        <f t="shared" si="496"/>
        <v>0</v>
      </c>
      <c r="DJ65" s="94">
        <f>SUM('[20]ПОЛНАЯ СЕБЕСТОИМОСТЬ ВОДА 2022'!AY213)</f>
        <v>0</v>
      </c>
      <c r="DK65" s="94">
        <f>SUM('[20]ПОЛНАЯ СЕБЕСТОИМОСТЬ ВОДА 2022'!AZ213)</f>
        <v>0</v>
      </c>
      <c r="DL65" s="95">
        <f t="shared" si="545"/>
        <v>0</v>
      </c>
      <c r="DM65" s="95">
        <v>0</v>
      </c>
      <c r="DN65" s="95">
        <v>0</v>
      </c>
      <c r="DO65" s="41">
        <f t="shared" si="498"/>
        <v>0</v>
      </c>
      <c r="DP65" s="41">
        <f t="shared" si="498"/>
        <v>0</v>
      </c>
      <c r="DQ65" s="41">
        <f t="shared" si="498"/>
        <v>0</v>
      </c>
      <c r="DR65" s="96">
        <f t="shared" si="498"/>
        <v>0</v>
      </c>
      <c r="DS65" s="96">
        <f t="shared" si="498"/>
        <v>0</v>
      </c>
      <c r="DT65" s="96">
        <f t="shared" si="498"/>
        <v>0</v>
      </c>
      <c r="DU65" s="96">
        <f t="shared" si="498"/>
        <v>0</v>
      </c>
      <c r="DV65" s="96">
        <f t="shared" si="498"/>
        <v>0</v>
      </c>
      <c r="DW65" s="96">
        <f t="shared" si="498"/>
        <v>0</v>
      </c>
      <c r="DX65" s="32">
        <f t="shared" si="392"/>
        <v>0</v>
      </c>
      <c r="DY65" s="32">
        <f t="shared" si="392"/>
        <v>0</v>
      </c>
      <c r="DZ65" s="32">
        <f t="shared" si="392"/>
        <v>0</v>
      </c>
      <c r="EA65" s="41">
        <f t="shared" si="499"/>
        <v>0</v>
      </c>
      <c r="EB65" s="41">
        <f t="shared" si="499"/>
        <v>0</v>
      </c>
      <c r="EC65" s="41">
        <f t="shared" si="499"/>
        <v>0</v>
      </c>
      <c r="ED65" s="96">
        <f t="shared" si="499"/>
        <v>0</v>
      </c>
      <c r="EE65" s="96">
        <f t="shared" si="499"/>
        <v>0</v>
      </c>
      <c r="EF65" s="96">
        <f t="shared" si="499"/>
        <v>0</v>
      </c>
      <c r="EG65" s="96">
        <f t="shared" si="499"/>
        <v>0</v>
      </c>
      <c r="EH65" s="96">
        <f t="shared" si="499"/>
        <v>0</v>
      </c>
      <c r="EI65" s="96">
        <f t="shared" si="499"/>
        <v>0</v>
      </c>
      <c r="EJ65" s="32">
        <f t="shared" si="394"/>
        <v>0</v>
      </c>
      <c r="EK65" s="32">
        <f t="shared" si="394"/>
        <v>0</v>
      </c>
      <c r="EL65" s="32">
        <f t="shared" si="394"/>
        <v>0</v>
      </c>
      <c r="EM65" s="92">
        <f t="shared" si="500"/>
        <v>0</v>
      </c>
      <c r="EN65" s="92">
        <f>SUM('[20]ПОЛНАЯ СЕБЕСТОИМОСТЬ ВОДА 2022'!BN213)/3</f>
        <v>0</v>
      </c>
      <c r="EO65" s="92">
        <f>SUM('[20]ПОЛНАЯ СЕБЕСТОИМОСТЬ ВОДА 2022'!BO213)/3</f>
        <v>0</v>
      </c>
      <c r="EP65" s="94">
        <f t="shared" si="501"/>
        <v>0</v>
      </c>
      <c r="EQ65" s="94">
        <f>SUM('[20]ПОЛНАЯ СЕБЕСТОИМОСТЬ ВОДА 2022'!BQ213)</f>
        <v>0</v>
      </c>
      <c r="ER65" s="94">
        <f>SUM('[20]ПОЛНАЯ СЕБЕСТОИМОСТЬ ВОДА 2022'!BR213)</f>
        <v>0</v>
      </c>
      <c r="ES65" s="95">
        <f t="shared" si="546"/>
        <v>0</v>
      </c>
      <c r="ET65" s="95">
        <v>0</v>
      </c>
      <c r="EU65" s="95">
        <v>0</v>
      </c>
      <c r="EV65" s="92">
        <f t="shared" si="503"/>
        <v>0</v>
      </c>
      <c r="EW65" s="92">
        <f t="shared" si="504"/>
        <v>0</v>
      </c>
      <c r="EX65" s="92">
        <f t="shared" si="505"/>
        <v>0</v>
      </c>
      <c r="EY65" s="94">
        <f t="shared" si="506"/>
        <v>0</v>
      </c>
      <c r="EZ65" s="94">
        <f>SUM('[20]ПОЛНАЯ СЕБЕСТОИМОСТЬ ВОДА 2022'!BT213)</f>
        <v>0</v>
      </c>
      <c r="FA65" s="94">
        <f>SUM('[20]ПОЛНАЯ СЕБЕСТОИМОСТЬ ВОДА 2022'!BU213)</f>
        <v>0</v>
      </c>
      <c r="FB65" s="95">
        <f t="shared" si="547"/>
        <v>0</v>
      </c>
      <c r="FC65" s="95">
        <v>0</v>
      </c>
      <c r="FD65" s="95">
        <v>0</v>
      </c>
      <c r="FE65" s="92">
        <f t="shared" si="508"/>
        <v>0</v>
      </c>
      <c r="FF65" s="92">
        <f t="shared" si="509"/>
        <v>0</v>
      </c>
      <c r="FG65" s="92">
        <f t="shared" si="510"/>
        <v>0</v>
      </c>
      <c r="FH65" s="94">
        <f t="shared" si="450"/>
        <v>0</v>
      </c>
      <c r="FI65" s="94">
        <f>SUM('[20]ПОЛНАЯ СЕБЕСТОИМОСТЬ ВОДА 2022'!BW213)</f>
        <v>0</v>
      </c>
      <c r="FJ65" s="94">
        <f>SUM('[20]ПОЛНАЯ СЕБЕСТОИМОСТЬ ВОДА 2022'!BX213)</f>
        <v>0</v>
      </c>
      <c r="FK65" s="95">
        <f t="shared" si="548"/>
        <v>0</v>
      </c>
      <c r="FL65" s="95">
        <v>0</v>
      </c>
      <c r="FM65" s="95">
        <v>0</v>
      </c>
      <c r="FN65" s="41">
        <f t="shared" si="512"/>
        <v>0</v>
      </c>
      <c r="FO65" s="41">
        <f t="shared" si="512"/>
        <v>0</v>
      </c>
      <c r="FP65" s="41">
        <f t="shared" si="512"/>
        <v>0</v>
      </c>
      <c r="FQ65" s="62">
        <f t="shared" si="512"/>
        <v>0</v>
      </c>
      <c r="FR65" s="62">
        <f t="shared" si="512"/>
        <v>0</v>
      </c>
      <c r="FS65" s="62">
        <f t="shared" si="512"/>
        <v>0</v>
      </c>
      <c r="FT65" s="62">
        <f t="shared" si="512"/>
        <v>0</v>
      </c>
      <c r="FU65" s="62">
        <f t="shared" si="512"/>
        <v>0</v>
      </c>
      <c r="FV65" s="62">
        <f t="shared" si="512"/>
        <v>0</v>
      </c>
      <c r="FW65" s="63">
        <f t="shared" si="396"/>
        <v>0</v>
      </c>
      <c r="FX65" s="63">
        <f t="shared" si="396"/>
        <v>0</v>
      </c>
      <c r="FY65" s="63">
        <f t="shared" si="396"/>
        <v>0</v>
      </c>
      <c r="FZ65" s="41">
        <f t="shared" si="513"/>
        <v>0</v>
      </c>
      <c r="GA65" s="41">
        <f t="shared" si="513"/>
        <v>0</v>
      </c>
      <c r="GB65" s="41">
        <f t="shared" si="513"/>
        <v>0</v>
      </c>
      <c r="GC65" s="62">
        <f t="shared" si="513"/>
        <v>0</v>
      </c>
      <c r="GD65" s="62">
        <f t="shared" si="513"/>
        <v>0</v>
      </c>
      <c r="GE65" s="62">
        <f t="shared" si="513"/>
        <v>0</v>
      </c>
      <c r="GF65" s="62">
        <f t="shared" si="513"/>
        <v>0</v>
      </c>
      <c r="GG65" s="62">
        <f t="shared" si="513"/>
        <v>0</v>
      </c>
      <c r="GH65" s="62">
        <f t="shared" si="513"/>
        <v>0</v>
      </c>
      <c r="GI65" s="63">
        <f t="shared" si="398"/>
        <v>0</v>
      </c>
      <c r="GJ65" s="63">
        <f t="shared" si="398"/>
        <v>0</v>
      </c>
      <c r="GK65" s="63">
        <f t="shared" si="398"/>
        <v>0</v>
      </c>
      <c r="GL65" s="78"/>
      <c r="GM65" s="64">
        <f t="shared" si="399"/>
        <v>0</v>
      </c>
    </row>
    <row r="66" spans="1:195" ht="18.75" x14ac:dyDescent="0.3">
      <c r="A66" s="80" t="s">
        <v>80</v>
      </c>
      <c r="B66" s="81">
        <f t="shared" si="456"/>
        <v>1336.0306863920287</v>
      </c>
      <c r="C66" s="81">
        <f>SUM('[20]ПОЛНАЯ СЕБЕСТОИМОСТЬ ВОДА 2022'!C214)/3</f>
        <v>1335.5691032200286</v>
      </c>
      <c r="D66" s="81">
        <f>SUM('[20]ПОЛНАЯ СЕБЕСТОИМОСТЬ ВОДА 2022'!D214)/3</f>
        <v>0.46158317200000004</v>
      </c>
      <c r="E66" s="81">
        <f t="shared" si="457"/>
        <v>1300.57897</v>
      </c>
      <c r="F66" s="81">
        <f>SUM('[20]ПОЛНАЯ СЕБЕСТОИМОСТЬ ВОДА 2022'!F214)</f>
        <v>1300.2842000000001</v>
      </c>
      <c r="G66" s="81">
        <f>SUM('[20]ПОЛНАЯ СЕБЕСТОИМОСТЬ ВОДА 2022'!G214)</f>
        <v>0.29477000000000003</v>
      </c>
      <c r="H66" s="88">
        <f>SUM(H67:H72)</f>
        <v>1252.1295</v>
      </c>
      <c r="I66" s="88">
        <f t="shared" ref="I66:J66" si="551">SUM(I67:I72)</f>
        <v>1251.8999999999999</v>
      </c>
      <c r="J66" s="88">
        <f t="shared" si="551"/>
        <v>0.22950000000000001</v>
      </c>
      <c r="K66" s="81">
        <f t="shared" si="459"/>
        <v>1336.0306863920287</v>
      </c>
      <c r="L66" s="81">
        <f t="shared" si="460"/>
        <v>1335.5691032200286</v>
      </c>
      <c r="M66" s="81">
        <f t="shared" si="461"/>
        <v>0.46158317200000004</v>
      </c>
      <c r="N66" s="83">
        <f t="shared" si="462"/>
        <v>1284.4612999999999</v>
      </c>
      <c r="O66" s="83">
        <f>SUM('[20]ПОЛНАЯ СЕБЕСТОИМОСТЬ ВОДА 2022'!I214)</f>
        <v>1284.232</v>
      </c>
      <c r="P66" s="83">
        <f>SUM('[20]ПОЛНАЯ СЕБЕСТОИМОСТЬ ВОДА 2022'!J214)</f>
        <v>0.2293</v>
      </c>
      <c r="Q66" s="89">
        <f>SUM(Q67:Q72)</f>
        <v>1267.5982400000003</v>
      </c>
      <c r="R66" s="89">
        <f t="shared" ref="R66:S66" si="552">SUM(R67:R72)</f>
        <v>1267.3100000000002</v>
      </c>
      <c r="S66" s="89">
        <f t="shared" si="552"/>
        <v>0.28824</v>
      </c>
      <c r="T66" s="81">
        <f t="shared" si="464"/>
        <v>1336.0306863920287</v>
      </c>
      <c r="U66" s="81">
        <f t="shared" si="465"/>
        <v>1335.5691032200286</v>
      </c>
      <c r="V66" s="81">
        <f t="shared" si="466"/>
        <v>0.46158317200000004</v>
      </c>
      <c r="W66" s="83">
        <f t="shared" si="467"/>
        <v>1814.2871799999998</v>
      </c>
      <c r="X66" s="83">
        <f>SUM('[20]ПОЛНАЯ СЕБЕСТОИМОСТЬ ВОДА 2022'!L214)</f>
        <v>1813.8319999999999</v>
      </c>
      <c r="Y66" s="83">
        <f>SUM('[20]ПОЛНАЯ СЕБЕСТОИМОСТЬ ВОДА 2022'!M214)</f>
        <v>0.45517999999999997</v>
      </c>
      <c r="Z66" s="89">
        <f>SUM(Z67:Z72)</f>
        <v>1448.3259800000001</v>
      </c>
      <c r="AA66" s="89">
        <f t="shared" ref="AA66:AB66" si="553">SUM(AA67:AA72)</f>
        <v>1447.9949999999999</v>
      </c>
      <c r="AB66" s="89">
        <f t="shared" si="553"/>
        <v>0.33098</v>
      </c>
      <c r="AC66" s="26">
        <f t="shared" si="469"/>
        <v>4008.092059176086</v>
      </c>
      <c r="AD66" s="26">
        <f t="shared" si="469"/>
        <v>4006.7073096600861</v>
      </c>
      <c r="AE66" s="26">
        <f t="shared" si="469"/>
        <v>1.3847495160000001</v>
      </c>
      <c r="AF66" s="54">
        <f t="shared" si="469"/>
        <v>4399.3274499999998</v>
      </c>
      <c r="AG66" s="54">
        <f t="shared" si="469"/>
        <v>4398.3482000000004</v>
      </c>
      <c r="AH66" s="54">
        <f t="shared" si="469"/>
        <v>0.97924999999999995</v>
      </c>
      <c r="AI66" s="54">
        <f t="shared" si="469"/>
        <v>3968.0537200000003</v>
      </c>
      <c r="AJ66" s="54">
        <f t="shared" si="469"/>
        <v>3967.2049999999999</v>
      </c>
      <c r="AK66" s="54">
        <f t="shared" si="469"/>
        <v>0.84871999999999992</v>
      </c>
      <c r="AL66" s="55">
        <f t="shared" si="549"/>
        <v>391.2353908239138</v>
      </c>
      <c r="AM66" s="55">
        <f t="shared" si="549"/>
        <v>391.64089033991422</v>
      </c>
      <c r="AN66" s="55">
        <f t="shared" si="549"/>
        <v>-0.40549951600000012</v>
      </c>
      <c r="AO66" s="81">
        <f t="shared" si="470"/>
        <v>1336.0306863920287</v>
      </c>
      <c r="AP66" s="81">
        <f>SUM('[20]ПОЛНАЯ СЕБЕСТОИМОСТЬ ВОДА 2022'!R214)/3</f>
        <v>1335.5691032200286</v>
      </c>
      <c r="AQ66" s="81">
        <f>SUM('[20]ПОЛНАЯ СЕБЕСТОИМОСТЬ ВОДА 2022'!S214)/3</f>
        <v>0.46158317200000004</v>
      </c>
      <c r="AR66" s="81">
        <f t="shared" si="471"/>
        <v>1482.9998999999998</v>
      </c>
      <c r="AS66" s="81">
        <f>SUM('[20]ПОЛНАЯ СЕБЕСТОИМОСТЬ ВОДА 2022'!U214)</f>
        <v>1482.5529999999999</v>
      </c>
      <c r="AT66" s="81">
        <f>SUM('[20]ПОЛНАЯ СЕБЕСТОИМОСТЬ ВОДА 2022'!V214)</f>
        <v>0.44690000000000002</v>
      </c>
      <c r="AU66" s="89">
        <f>SUM(AU67:AU72)</f>
        <v>1446.67</v>
      </c>
      <c r="AV66" s="89">
        <f t="shared" ref="AV66:AW66" si="554">SUM(AV67:AV72)</f>
        <v>1446.3099999999997</v>
      </c>
      <c r="AW66" s="89">
        <f t="shared" si="554"/>
        <v>0.36000000000000004</v>
      </c>
      <c r="AX66" s="81">
        <f t="shared" si="473"/>
        <v>1336.0306863920287</v>
      </c>
      <c r="AY66" s="81">
        <f t="shared" si="474"/>
        <v>1335.5691032200286</v>
      </c>
      <c r="AZ66" s="81">
        <f t="shared" si="475"/>
        <v>0.46158317200000004</v>
      </c>
      <c r="BA66" s="81">
        <f t="shared" si="476"/>
        <v>1530.0209</v>
      </c>
      <c r="BB66" s="81">
        <f>SUM('[20]ПОЛНАЯ СЕБЕСТОИМОСТЬ ВОДА 2022'!X214)</f>
        <v>1529.75612</v>
      </c>
      <c r="BC66" s="81">
        <f>SUM('[20]ПОЛНАЯ СЕБЕСТОИМОСТЬ ВОДА 2022'!Y214)</f>
        <v>0.26477999999999996</v>
      </c>
      <c r="BD66" s="89">
        <f>SUM(BD67:BD72)</f>
        <v>1961.8820000000001</v>
      </c>
      <c r="BE66" s="89">
        <f t="shared" ref="BE66:BF66" si="555">SUM(BE67:BE72)</f>
        <v>1961.5259999999998</v>
      </c>
      <c r="BF66" s="89">
        <f t="shared" si="555"/>
        <v>0.35599999999999998</v>
      </c>
      <c r="BG66" s="81">
        <f t="shared" si="478"/>
        <v>1336.0306863920287</v>
      </c>
      <c r="BH66" s="81">
        <f t="shared" si="479"/>
        <v>1335.5691032200286</v>
      </c>
      <c r="BI66" s="81">
        <f t="shared" si="480"/>
        <v>0.46158317200000004</v>
      </c>
      <c r="BJ66" s="83">
        <f t="shared" si="481"/>
        <v>1391.6384899999998</v>
      </c>
      <c r="BK66" s="83">
        <f>SUM('[20]ПОЛНАЯ СЕБЕСТОИМОСТЬ ВОДА 2022'!AA214)</f>
        <v>1391.2669599999999</v>
      </c>
      <c r="BL66" s="83">
        <f>SUM('[20]ПОЛНАЯ СЕБЕСТОИМОСТЬ ВОДА 2022'!AB214)</f>
        <v>0.37153000000000003</v>
      </c>
      <c r="BM66" s="89">
        <f>SUM(BM67:BM72)</f>
        <v>1396.4280000000001</v>
      </c>
      <c r="BN66" s="89">
        <f t="shared" ref="BN66:BO66" si="556">SUM(BN67:BN72)</f>
        <v>1396.239</v>
      </c>
      <c r="BO66" s="89">
        <f t="shared" si="556"/>
        <v>0.189</v>
      </c>
      <c r="BP66" s="26">
        <f t="shared" si="483"/>
        <v>4008.092059176086</v>
      </c>
      <c r="BQ66" s="26">
        <f t="shared" si="483"/>
        <v>4006.7073096600861</v>
      </c>
      <c r="BR66" s="26">
        <f t="shared" si="483"/>
        <v>1.3847495160000001</v>
      </c>
      <c r="BS66" s="90">
        <f t="shared" si="483"/>
        <v>4404.6592899999996</v>
      </c>
      <c r="BT66" s="90">
        <f t="shared" si="483"/>
        <v>4403.5760799999998</v>
      </c>
      <c r="BU66" s="90">
        <f t="shared" si="483"/>
        <v>1.08321</v>
      </c>
      <c r="BV66" s="90">
        <f t="shared" si="483"/>
        <v>4804.9800000000005</v>
      </c>
      <c r="BW66" s="90">
        <f t="shared" si="483"/>
        <v>4804.0749999999989</v>
      </c>
      <c r="BX66" s="90">
        <f t="shared" si="483"/>
        <v>0.90500000000000003</v>
      </c>
      <c r="BY66" s="91">
        <f t="shared" si="388"/>
        <v>396.56723082391363</v>
      </c>
      <c r="BZ66" s="91">
        <f t="shared" si="388"/>
        <v>396.86877033991368</v>
      </c>
      <c r="CA66" s="91">
        <f t="shared" si="388"/>
        <v>-0.30153951600000006</v>
      </c>
      <c r="CB66" s="26">
        <f t="shared" si="484"/>
        <v>8016.1841183521719</v>
      </c>
      <c r="CC66" s="26">
        <f t="shared" si="484"/>
        <v>8013.4146193201723</v>
      </c>
      <c r="CD66" s="26">
        <f t="shared" si="484"/>
        <v>2.7694990320000001</v>
      </c>
      <c r="CE66" s="90">
        <f t="shared" si="484"/>
        <v>8803.9867400000003</v>
      </c>
      <c r="CF66" s="90">
        <f t="shared" si="484"/>
        <v>8801.9242799999993</v>
      </c>
      <c r="CG66" s="90">
        <f t="shared" si="484"/>
        <v>2.0624599999999997</v>
      </c>
      <c r="CH66" s="90">
        <f t="shared" si="484"/>
        <v>8773.0337200000013</v>
      </c>
      <c r="CI66" s="90">
        <f t="shared" si="484"/>
        <v>8771.2799999999988</v>
      </c>
      <c r="CJ66" s="90">
        <f t="shared" si="484"/>
        <v>1.7537199999999999</v>
      </c>
      <c r="CK66" s="91">
        <f t="shared" si="390"/>
        <v>787.80262164782835</v>
      </c>
      <c r="CL66" s="91">
        <f t="shared" si="390"/>
        <v>788.50966067982699</v>
      </c>
      <c r="CM66" s="91">
        <f t="shared" si="390"/>
        <v>-0.7070390320000004</v>
      </c>
      <c r="CN66" s="81">
        <f t="shared" si="485"/>
        <v>1336.0306863920287</v>
      </c>
      <c r="CO66" s="81">
        <f>SUM('[20]ПОЛНАЯ СЕБЕСТОИМОСТЬ ВОДА 2022'!AP214)/3</f>
        <v>1335.5691032200286</v>
      </c>
      <c r="CP66" s="81">
        <f>SUM('[20]ПОЛНАЯ СЕБЕСТОИМОСТЬ ВОДА 2022'!AQ214)/3</f>
        <v>0.46158317200000004</v>
      </c>
      <c r="CQ66" s="83">
        <f t="shared" si="486"/>
        <v>1173.7960300000002</v>
      </c>
      <c r="CR66" s="83">
        <f>SUM('[20]ПОЛНАЯ СЕБЕСТОИМОСТЬ ВОДА 2022'!AS214)</f>
        <v>1173.4730000000002</v>
      </c>
      <c r="CS66" s="83">
        <f>SUM('[20]ПОЛНАЯ СЕБЕСТОИМОСТЬ ВОДА 2022'!AT214)</f>
        <v>0.32302999999999998</v>
      </c>
      <c r="CT66" s="89">
        <f>SUM(CT67:CT72)</f>
        <v>1308.3050000000001</v>
      </c>
      <c r="CU66" s="89">
        <f t="shared" ref="CU66:CV66" si="557">SUM(CU67:CU72)</f>
        <v>1308.1450000000002</v>
      </c>
      <c r="CV66" s="89">
        <f t="shared" si="557"/>
        <v>0.16</v>
      </c>
      <c r="CW66" s="81">
        <f t="shared" si="488"/>
        <v>1336.0306863920287</v>
      </c>
      <c r="CX66" s="81">
        <f t="shared" si="489"/>
        <v>1335.5691032200286</v>
      </c>
      <c r="CY66" s="81">
        <f t="shared" si="490"/>
        <v>0.46158317200000004</v>
      </c>
      <c r="CZ66" s="83">
        <f t="shared" si="491"/>
        <v>1556.8909699999999</v>
      </c>
      <c r="DA66" s="83">
        <f>SUM('[20]ПОЛНАЯ СЕБЕСТОИМОСТЬ ВОДА 2022'!AV214)</f>
        <v>1556.7339999999999</v>
      </c>
      <c r="DB66" s="83">
        <f>SUM('[20]ПОЛНАЯ СЕБЕСТОИМОСТЬ ВОДА 2022'!AW214)</f>
        <v>0.15697</v>
      </c>
      <c r="DC66" s="89">
        <f>SUM(DC67:DC72)</f>
        <v>1046.6410000000001</v>
      </c>
      <c r="DD66" s="89">
        <f t="shared" ref="DD66:DE66" si="558">SUM(DD67:DD72)</f>
        <v>1046.376</v>
      </c>
      <c r="DE66" s="89">
        <f t="shared" si="558"/>
        <v>0.26500000000000001</v>
      </c>
      <c r="DF66" s="81">
        <f t="shared" si="493"/>
        <v>1336.0306863920287</v>
      </c>
      <c r="DG66" s="81">
        <f t="shared" si="494"/>
        <v>1335.5691032200286</v>
      </c>
      <c r="DH66" s="81">
        <f t="shared" si="495"/>
        <v>0.46158317200000004</v>
      </c>
      <c r="DI66" s="83">
        <f t="shared" si="496"/>
        <v>1862.66911</v>
      </c>
      <c r="DJ66" s="83">
        <f>SUM('[20]ПОЛНАЯ СЕБЕСТОИМОСТЬ ВОДА 2022'!AY214)</f>
        <v>1862.3485000000001</v>
      </c>
      <c r="DK66" s="83">
        <f>SUM('[20]ПОЛНАЯ СЕБЕСТОИМОСТЬ ВОДА 2022'!AZ214)</f>
        <v>0.32061000000000001</v>
      </c>
      <c r="DL66" s="89">
        <f>SUM(DL67:DL72)</f>
        <v>1552.9549999999999</v>
      </c>
      <c r="DM66" s="89">
        <f t="shared" ref="DM66:DN66" si="559">SUM(DM67:DM72)</f>
        <v>1552.4349999999999</v>
      </c>
      <c r="DN66" s="89">
        <f t="shared" si="559"/>
        <v>0.52</v>
      </c>
      <c r="DO66" s="26">
        <f t="shared" si="498"/>
        <v>4008.092059176086</v>
      </c>
      <c r="DP66" s="26">
        <f t="shared" si="498"/>
        <v>4006.7073096600861</v>
      </c>
      <c r="DQ66" s="26">
        <f t="shared" si="498"/>
        <v>1.3847495160000001</v>
      </c>
      <c r="DR66" s="90">
        <f t="shared" si="498"/>
        <v>4593.3561099999997</v>
      </c>
      <c r="DS66" s="90">
        <f t="shared" si="498"/>
        <v>4592.5555000000004</v>
      </c>
      <c r="DT66" s="90">
        <f t="shared" si="498"/>
        <v>0.80061000000000004</v>
      </c>
      <c r="DU66" s="90">
        <f t="shared" si="498"/>
        <v>3907.9009999999998</v>
      </c>
      <c r="DV66" s="90">
        <f t="shared" si="498"/>
        <v>3906.9560000000001</v>
      </c>
      <c r="DW66" s="90">
        <f t="shared" si="498"/>
        <v>0.94500000000000006</v>
      </c>
      <c r="DX66" s="91">
        <f t="shared" si="392"/>
        <v>585.26405082391375</v>
      </c>
      <c r="DY66" s="91">
        <f t="shared" si="392"/>
        <v>585.84819033991425</v>
      </c>
      <c r="DZ66" s="91">
        <f t="shared" si="392"/>
        <v>-0.58413951600000003</v>
      </c>
      <c r="EA66" s="26">
        <f t="shared" si="499"/>
        <v>12024.276177528258</v>
      </c>
      <c r="EB66" s="26">
        <f t="shared" si="499"/>
        <v>12020.121928980258</v>
      </c>
      <c r="EC66" s="26">
        <f t="shared" si="499"/>
        <v>4.154248548</v>
      </c>
      <c r="ED66" s="90">
        <f t="shared" si="499"/>
        <v>13397.342850000001</v>
      </c>
      <c r="EE66" s="90">
        <f t="shared" si="499"/>
        <v>13394.47978</v>
      </c>
      <c r="EF66" s="90">
        <f t="shared" si="499"/>
        <v>2.8630699999999996</v>
      </c>
      <c r="EG66" s="90">
        <f t="shared" si="499"/>
        <v>12680.934720000001</v>
      </c>
      <c r="EH66" s="90">
        <f t="shared" si="499"/>
        <v>12678.235999999999</v>
      </c>
      <c r="EI66" s="90">
        <f t="shared" si="499"/>
        <v>2.6987199999999998</v>
      </c>
      <c r="EJ66" s="91">
        <f t="shared" si="394"/>
        <v>1373.066672471743</v>
      </c>
      <c r="EK66" s="91">
        <f t="shared" si="394"/>
        <v>1374.3578510197422</v>
      </c>
      <c r="EL66" s="91">
        <f t="shared" si="394"/>
        <v>-1.2911785480000004</v>
      </c>
      <c r="EM66" s="81">
        <f t="shared" si="500"/>
        <v>1336.0306863920287</v>
      </c>
      <c r="EN66" s="81">
        <f>SUM('[20]ПОЛНАЯ СЕБЕСТОИМОСТЬ ВОДА 2022'!BN214)/3</f>
        <v>1335.5691032200286</v>
      </c>
      <c r="EO66" s="81">
        <f>SUM('[20]ПОЛНАЯ СЕБЕСТОИМОСТЬ ВОДА 2022'!BO214)/3</f>
        <v>0.46158317200000004</v>
      </c>
      <c r="EP66" s="83">
        <f t="shared" si="501"/>
        <v>2012.3380000000002</v>
      </c>
      <c r="EQ66" s="83">
        <f>SUM('[20]ПОЛНАЯ СЕБЕСТОИМОСТЬ ВОДА 2022'!BQ214)</f>
        <v>2012.3380000000002</v>
      </c>
      <c r="ER66" s="83">
        <f>SUM('[20]ПОЛНАЯ СЕБЕСТОИМОСТЬ ВОДА 2022'!BR214)</f>
        <v>0</v>
      </c>
      <c r="ES66" s="89">
        <f>SUM(ES67:ES72)</f>
        <v>1161.1294</v>
      </c>
      <c r="ET66" s="89">
        <f t="shared" ref="ET66:EU66" si="560">SUM(ET67:ET72)</f>
        <v>1160.9349999999999</v>
      </c>
      <c r="EU66" s="89">
        <f t="shared" si="560"/>
        <v>0.19440000000000002</v>
      </c>
      <c r="EV66" s="81">
        <f t="shared" si="503"/>
        <v>1336.0306863920287</v>
      </c>
      <c r="EW66" s="81">
        <f t="shared" si="504"/>
        <v>1335.5691032200286</v>
      </c>
      <c r="EX66" s="81">
        <f t="shared" si="505"/>
        <v>0.46158317200000004</v>
      </c>
      <c r="EY66" s="83">
        <f t="shared" si="506"/>
        <v>1805.0195199999998</v>
      </c>
      <c r="EZ66" s="83">
        <f>SUM('[20]ПОЛНАЯ СЕБЕСТОИМОСТЬ ВОДА 2022'!BT214)</f>
        <v>1805.0195199999998</v>
      </c>
      <c r="FA66" s="83">
        <f>SUM('[20]ПОЛНАЯ СЕБЕСТОИМОСТЬ ВОДА 2022'!BU214)</f>
        <v>0</v>
      </c>
      <c r="FB66" s="89">
        <f>SUM(FB67:FB72)</f>
        <v>1265.52</v>
      </c>
      <c r="FC66" s="89">
        <f t="shared" ref="FC66:FD66" si="561">SUM(FC67:FC72)</f>
        <v>1265.2230000000002</v>
      </c>
      <c r="FD66" s="89">
        <f t="shared" si="561"/>
        <v>0.29699999999999999</v>
      </c>
      <c r="FE66" s="81">
        <f t="shared" si="508"/>
        <v>1336.0306863920287</v>
      </c>
      <c r="FF66" s="81">
        <f t="shared" si="509"/>
        <v>1335.5691032200286</v>
      </c>
      <c r="FG66" s="81">
        <f t="shared" si="510"/>
        <v>0.46158317200000004</v>
      </c>
      <c r="FH66" s="83">
        <f t="shared" si="450"/>
        <v>1745.0219999999999</v>
      </c>
      <c r="FI66" s="83">
        <f>SUM('[20]ПОЛНАЯ СЕБЕСТОИМОСТЬ ВОДА 2022'!BW214)</f>
        <v>1745.0219999999999</v>
      </c>
      <c r="FJ66" s="83">
        <f>SUM('[20]ПОЛНАЯ СЕБЕСТОИМОСТЬ ВОДА 2022'!BX214)</f>
        <v>0</v>
      </c>
      <c r="FK66" s="89">
        <f>SUM(FK67:FK72)</f>
        <v>1257.3259999999998</v>
      </c>
      <c r="FL66" s="89">
        <f t="shared" ref="FL66:FM66" si="562">SUM(FL67:FL72)</f>
        <v>1257.05</v>
      </c>
      <c r="FM66" s="89">
        <f t="shared" si="562"/>
        <v>0.27600000000000002</v>
      </c>
      <c r="FN66" s="26">
        <f t="shared" si="512"/>
        <v>4008.092059176086</v>
      </c>
      <c r="FO66" s="26">
        <f t="shared" si="512"/>
        <v>4006.7073096600861</v>
      </c>
      <c r="FP66" s="26">
        <f t="shared" si="512"/>
        <v>1.3847495160000001</v>
      </c>
      <c r="FQ66" s="54">
        <f t="shared" si="512"/>
        <v>5562.3795200000004</v>
      </c>
      <c r="FR66" s="54">
        <f t="shared" si="512"/>
        <v>5562.3795200000004</v>
      </c>
      <c r="FS66" s="54">
        <f t="shared" si="512"/>
        <v>0</v>
      </c>
      <c r="FT66" s="54">
        <f t="shared" si="512"/>
        <v>3683.9754000000003</v>
      </c>
      <c r="FU66" s="54">
        <f t="shared" si="512"/>
        <v>3683.2080000000005</v>
      </c>
      <c r="FV66" s="54">
        <f t="shared" si="512"/>
        <v>0.76740000000000008</v>
      </c>
      <c r="FW66" s="55">
        <f t="shared" si="396"/>
        <v>1554.2874608239144</v>
      </c>
      <c r="FX66" s="55">
        <f t="shared" si="396"/>
        <v>1555.6722103399143</v>
      </c>
      <c r="FY66" s="55">
        <f t="shared" si="396"/>
        <v>-1.3847495160000001</v>
      </c>
      <c r="FZ66" s="26">
        <f t="shared" si="513"/>
        <v>16032.368236704344</v>
      </c>
      <c r="GA66" s="26">
        <f t="shared" si="513"/>
        <v>16026.829238640345</v>
      </c>
      <c r="GB66" s="26">
        <f t="shared" si="513"/>
        <v>5.5389980640000003</v>
      </c>
      <c r="GC66" s="54">
        <f t="shared" si="513"/>
        <v>18959.722370000003</v>
      </c>
      <c r="GD66" s="54">
        <f t="shared" si="513"/>
        <v>18956.8593</v>
      </c>
      <c r="GE66" s="54">
        <f t="shared" si="513"/>
        <v>2.8630699999999996</v>
      </c>
      <c r="GF66" s="54">
        <f t="shared" si="513"/>
        <v>16364.91012</v>
      </c>
      <c r="GG66" s="54">
        <f t="shared" si="513"/>
        <v>16361.444</v>
      </c>
      <c r="GH66" s="54">
        <f t="shared" si="513"/>
        <v>3.4661200000000001</v>
      </c>
      <c r="GI66" s="55">
        <f t="shared" si="398"/>
        <v>2927.3541332956593</v>
      </c>
      <c r="GJ66" s="55">
        <f t="shared" si="398"/>
        <v>2930.0300613596555</v>
      </c>
      <c r="GK66" s="55">
        <f t="shared" si="398"/>
        <v>-2.6759280640000007</v>
      </c>
      <c r="GL66" s="78"/>
      <c r="GM66" s="64">
        <f t="shared" si="399"/>
        <v>16032.368236704344</v>
      </c>
    </row>
    <row r="67" spans="1:195" ht="18.75" x14ac:dyDescent="0.3">
      <c r="A67" s="97" t="s">
        <v>81</v>
      </c>
      <c r="B67" s="92">
        <f t="shared" si="456"/>
        <v>890.37434806935414</v>
      </c>
      <c r="C67" s="92">
        <f>SUM('[20]ПОЛНАЯ СЕБЕСТОИМОСТЬ ВОДА 2022'!C215)/3</f>
        <v>890.08488813293752</v>
      </c>
      <c r="D67" s="92">
        <f>SUM('[20]ПОЛНАЯ СЕБЕСТОИМОСТЬ ВОДА 2022'!D215)/3</f>
        <v>0.28945993641666673</v>
      </c>
      <c r="E67" s="92">
        <f t="shared" si="457"/>
        <v>865.73300000000006</v>
      </c>
      <c r="F67" s="92">
        <f>SUM('[20]ПОЛНАЯ СЕБЕСТОИМОСТЬ ВОДА 2022'!F215)</f>
        <v>865.53700000000003</v>
      </c>
      <c r="G67" s="92">
        <f>SUM('[20]ПОЛНАЯ СЕБЕСТОИМОСТЬ ВОДА 2022'!G215)</f>
        <v>0.19600000000000001</v>
      </c>
      <c r="H67" s="93">
        <f t="shared" si="514"/>
        <v>800.31999999999994</v>
      </c>
      <c r="I67" s="93">
        <v>800.17</v>
      </c>
      <c r="J67" s="93">
        <v>0.15</v>
      </c>
      <c r="K67" s="92">
        <f t="shared" si="459"/>
        <v>890.37434806935414</v>
      </c>
      <c r="L67" s="92">
        <f t="shared" si="460"/>
        <v>890.08488813293752</v>
      </c>
      <c r="M67" s="92">
        <f t="shared" si="461"/>
        <v>0.28945993641666673</v>
      </c>
      <c r="N67" s="94">
        <f t="shared" si="462"/>
        <v>815.077</v>
      </c>
      <c r="O67" s="94">
        <f>SUM('[20]ПОЛНАЯ СЕБЕСТОИМОСТЬ ВОДА 2022'!I215)</f>
        <v>814.93200000000002</v>
      </c>
      <c r="P67" s="94">
        <f>SUM('[20]ПОЛНАЯ СЕБЕСТОИМОСТЬ ВОДА 2022'!J215)</f>
        <v>0.14499999999999999</v>
      </c>
      <c r="Q67" s="95">
        <f t="shared" ref="Q67:Q75" si="563">SUM(R67:S67)</f>
        <v>802</v>
      </c>
      <c r="R67" s="95">
        <v>801.82</v>
      </c>
      <c r="S67" s="95">
        <v>0.18</v>
      </c>
      <c r="T67" s="92">
        <f t="shared" si="464"/>
        <v>890.37434806935414</v>
      </c>
      <c r="U67" s="92">
        <f t="shared" si="465"/>
        <v>890.08488813293752</v>
      </c>
      <c r="V67" s="92">
        <f t="shared" si="466"/>
        <v>0.28945993641666673</v>
      </c>
      <c r="W67" s="94">
        <f t="shared" si="467"/>
        <v>1117.3552300000001</v>
      </c>
      <c r="X67" s="94">
        <f>SUM('[20]ПОЛНАЯ СЕБЕСТОИМОСТЬ ВОДА 2022'!L215)</f>
        <v>1117.076</v>
      </c>
      <c r="Y67" s="94">
        <f>SUM('[20]ПОЛНАЯ СЕБЕСТОИМОСТЬ ВОДА 2022'!M215)</f>
        <v>0.27922999999999998</v>
      </c>
      <c r="Z67" s="95">
        <f t="shared" ref="Z67:Z75" si="564">SUM(AA67:AB67)</f>
        <v>792.18</v>
      </c>
      <c r="AA67" s="95">
        <v>792</v>
      </c>
      <c r="AB67" s="95">
        <v>0.18</v>
      </c>
      <c r="AC67" s="41">
        <f t="shared" si="469"/>
        <v>2671.1230442080623</v>
      </c>
      <c r="AD67" s="41">
        <f t="shared" si="469"/>
        <v>2670.2546643988126</v>
      </c>
      <c r="AE67" s="41">
        <f t="shared" si="469"/>
        <v>0.86837980925000013</v>
      </c>
      <c r="AF67" s="62">
        <f t="shared" si="469"/>
        <v>2798.1652300000001</v>
      </c>
      <c r="AG67" s="62">
        <f t="shared" si="469"/>
        <v>2797.5450000000001</v>
      </c>
      <c r="AH67" s="62">
        <f t="shared" si="469"/>
        <v>0.62022999999999995</v>
      </c>
      <c r="AI67" s="62">
        <f t="shared" si="469"/>
        <v>2394.5</v>
      </c>
      <c r="AJ67" s="62">
        <f t="shared" si="469"/>
        <v>2393.9899999999998</v>
      </c>
      <c r="AK67" s="62">
        <f t="shared" si="469"/>
        <v>0.51</v>
      </c>
      <c r="AL67" s="63">
        <f t="shared" si="549"/>
        <v>127.04218579193775</v>
      </c>
      <c r="AM67" s="63">
        <f t="shared" si="549"/>
        <v>127.29033560118751</v>
      </c>
      <c r="AN67" s="63">
        <f t="shared" si="549"/>
        <v>-0.24814980925000019</v>
      </c>
      <c r="AO67" s="92">
        <f t="shared" si="470"/>
        <v>890.37434806935414</v>
      </c>
      <c r="AP67" s="92">
        <f>SUM('[20]ПОЛНАЯ СЕБЕСТОИМОСТЬ ВОДА 2022'!R215)/3</f>
        <v>890.08488813293752</v>
      </c>
      <c r="AQ67" s="92">
        <f>SUM('[20]ПОЛНАЯ СЕБЕСТОИМОСТЬ ВОДА 2022'!S215)/3</f>
        <v>0.28945993641666673</v>
      </c>
      <c r="AR67" s="92">
        <f t="shared" si="471"/>
        <v>861.40300000000002</v>
      </c>
      <c r="AS67" s="92">
        <f>SUM('[20]ПОЛНАЯ СЕБЕСТОИМОСТЬ ВОДА 2022'!U215)</f>
        <v>861.14300000000003</v>
      </c>
      <c r="AT67" s="92">
        <f>SUM('[20]ПОЛНАЯ СЕБЕСТОИМОСТЬ ВОДА 2022'!V215)</f>
        <v>0.26</v>
      </c>
      <c r="AU67" s="95">
        <f t="shared" ref="AU67:AU75" si="565">SUM(AV67:AW67)</f>
        <v>927.87900000000002</v>
      </c>
      <c r="AV67" s="95">
        <v>927.64499999999998</v>
      </c>
      <c r="AW67" s="95">
        <v>0.23400000000000001</v>
      </c>
      <c r="AX67" s="92">
        <f t="shared" si="473"/>
        <v>890.37434806935414</v>
      </c>
      <c r="AY67" s="92">
        <f t="shared" si="474"/>
        <v>890.08488813293752</v>
      </c>
      <c r="AZ67" s="92">
        <f t="shared" si="475"/>
        <v>0.28945993641666673</v>
      </c>
      <c r="BA67" s="92">
        <f t="shared" si="476"/>
        <v>913.05700000000002</v>
      </c>
      <c r="BB67" s="92">
        <f>SUM('[20]ПОЛНАЯ СЕБЕСТОИМОСТЬ ВОДА 2022'!X215)</f>
        <v>912.899</v>
      </c>
      <c r="BC67" s="92">
        <f>SUM('[20]ПОЛНАЯ СЕБЕСТОИМОСТЬ ВОДА 2022'!Y215)</f>
        <v>0.158</v>
      </c>
      <c r="BD67" s="95">
        <f t="shared" ref="BD67:BD75" si="566">SUM(BE67:BF67)</f>
        <v>1359.1220000000001</v>
      </c>
      <c r="BE67" s="95">
        <v>1358.875</v>
      </c>
      <c r="BF67" s="93">
        <v>0.247</v>
      </c>
      <c r="BG67" s="92">
        <f t="shared" si="478"/>
        <v>890.37434806935414</v>
      </c>
      <c r="BH67" s="92">
        <f t="shared" si="479"/>
        <v>890.08488813293752</v>
      </c>
      <c r="BI67" s="92">
        <f t="shared" si="480"/>
        <v>0.28945993641666673</v>
      </c>
      <c r="BJ67" s="94">
        <f t="shared" si="481"/>
        <v>914.61403999999993</v>
      </c>
      <c r="BK67" s="94">
        <f>SUM('[20]ПОЛНАЯ СЕБЕСТОИМОСТЬ ВОДА 2022'!AA215)</f>
        <v>914.37213999999994</v>
      </c>
      <c r="BL67" s="94">
        <f>SUM('[20]ПОЛНАЯ СЕБЕСТОИМОСТЬ ВОДА 2022'!AB215)</f>
        <v>0.2419</v>
      </c>
      <c r="BM67" s="95">
        <f t="shared" ref="BM67:BM75" si="567">SUM(BN67:BO67)</f>
        <v>910.13900000000001</v>
      </c>
      <c r="BN67" s="95">
        <v>910.01700000000005</v>
      </c>
      <c r="BO67" s="95">
        <v>0.122</v>
      </c>
      <c r="BP67" s="41">
        <f t="shared" si="483"/>
        <v>2671.1230442080623</v>
      </c>
      <c r="BQ67" s="41">
        <f t="shared" si="483"/>
        <v>2670.2546643988126</v>
      </c>
      <c r="BR67" s="41">
        <f t="shared" si="483"/>
        <v>0.86837980925000013</v>
      </c>
      <c r="BS67" s="96">
        <f t="shared" si="483"/>
        <v>2689.07404</v>
      </c>
      <c r="BT67" s="96">
        <f t="shared" si="483"/>
        <v>2688.4141399999999</v>
      </c>
      <c r="BU67" s="96">
        <f t="shared" si="483"/>
        <v>0.65990000000000004</v>
      </c>
      <c r="BV67" s="96">
        <f t="shared" si="483"/>
        <v>3197.1400000000003</v>
      </c>
      <c r="BW67" s="96">
        <f t="shared" si="483"/>
        <v>3196.5370000000003</v>
      </c>
      <c r="BX67" s="96">
        <f t="shared" si="483"/>
        <v>0.60299999999999998</v>
      </c>
      <c r="BY67" s="32">
        <f t="shared" si="388"/>
        <v>17.950995791937657</v>
      </c>
      <c r="BZ67" s="32">
        <f t="shared" si="388"/>
        <v>18.159475601187296</v>
      </c>
      <c r="CA67" s="32">
        <f t="shared" si="388"/>
        <v>-0.20847980925000009</v>
      </c>
      <c r="CB67" s="41">
        <f t="shared" si="484"/>
        <v>5342.2460884161246</v>
      </c>
      <c r="CC67" s="41">
        <f t="shared" si="484"/>
        <v>5340.5093287976251</v>
      </c>
      <c r="CD67" s="41">
        <f t="shared" si="484"/>
        <v>1.7367596185000003</v>
      </c>
      <c r="CE67" s="96">
        <f t="shared" si="484"/>
        <v>5487.23927</v>
      </c>
      <c r="CF67" s="96">
        <f t="shared" si="484"/>
        <v>5485.9591399999999</v>
      </c>
      <c r="CG67" s="96">
        <f t="shared" si="484"/>
        <v>1.28013</v>
      </c>
      <c r="CH67" s="96">
        <f t="shared" si="484"/>
        <v>5591.64</v>
      </c>
      <c r="CI67" s="96">
        <f t="shared" si="484"/>
        <v>5590.527</v>
      </c>
      <c r="CJ67" s="96">
        <f t="shared" si="484"/>
        <v>1.113</v>
      </c>
      <c r="CK67" s="32">
        <f t="shared" si="390"/>
        <v>144.99318158387541</v>
      </c>
      <c r="CL67" s="32">
        <f t="shared" si="390"/>
        <v>145.4498112023748</v>
      </c>
      <c r="CM67" s="32">
        <f t="shared" si="390"/>
        <v>-0.45662961850000028</v>
      </c>
      <c r="CN67" s="92">
        <f t="shared" si="485"/>
        <v>890.37434806935414</v>
      </c>
      <c r="CO67" s="92">
        <f>SUM('[20]ПОЛНАЯ СЕБЕСТОИМОСТЬ ВОДА 2022'!AP215)/3</f>
        <v>890.08488813293752</v>
      </c>
      <c r="CP67" s="92">
        <f>SUM('[20]ПОЛНАЯ СЕБЕСТОИМОСТЬ ВОДА 2022'!AQ215)/3</f>
        <v>0.28945993641666673</v>
      </c>
      <c r="CQ67" s="94">
        <f t="shared" si="486"/>
        <v>723.375</v>
      </c>
      <c r="CR67" s="94">
        <f>SUM('[20]ПОЛНАЯ СЕБЕСТОИМОСТЬ ВОДА 2022'!AS215)</f>
        <v>723.17600000000004</v>
      </c>
      <c r="CS67" s="94">
        <f>SUM('[20]ПОЛНАЯ СЕБЕСТОИМОСТЬ ВОДА 2022'!AT215)</f>
        <v>0.19900000000000001</v>
      </c>
      <c r="CT67" s="95">
        <f t="shared" ref="CT67:CT75" si="568">SUM(CU67:CV67)</f>
        <v>861.61</v>
      </c>
      <c r="CU67" s="95">
        <v>861.5</v>
      </c>
      <c r="CV67" s="95">
        <v>0.11</v>
      </c>
      <c r="CW67" s="92">
        <f t="shared" si="488"/>
        <v>890.37434806935414</v>
      </c>
      <c r="CX67" s="92">
        <f t="shared" si="489"/>
        <v>890.08488813293752</v>
      </c>
      <c r="CY67" s="92">
        <f t="shared" si="490"/>
        <v>0.28945993641666673</v>
      </c>
      <c r="CZ67" s="94">
        <f t="shared" si="491"/>
        <v>915.58899999999994</v>
      </c>
      <c r="DA67" s="94">
        <f>SUM('[20]ПОЛНАЯ СЕБЕСТОИМОСТЬ ВОДА 2022'!AV215)</f>
        <v>915.49699999999996</v>
      </c>
      <c r="DB67" s="94">
        <f>SUM('[20]ПОЛНАЯ СЕБЕСТОИМОСТЬ ВОДА 2022'!AW215)</f>
        <v>9.1999999999999998E-2</v>
      </c>
      <c r="DC67" s="95">
        <f t="shared" ref="DC67:DC75" si="569">SUM(DD67:DE67)</f>
        <v>728.19</v>
      </c>
      <c r="DD67" s="95">
        <v>728</v>
      </c>
      <c r="DE67" s="95">
        <v>0.19</v>
      </c>
      <c r="DF67" s="92">
        <f t="shared" si="493"/>
        <v>890.37434806935414</v>
      </c>
      <c r="DG67" s="92">
        <f t="shared" si="494"/>
        <v>890.08488813293752</v>
      </c>
      <c r="DH67" s="92">
        <f t="shared" si="495"/>
        <v>0.28945993641666673</v>
      </c>
      <c r="DI67" s="94">
        <f t="shared" si="496"/>
        <v>1052.5050000000001</v>
      </c>
      <c r="DJ67" s="94">
        <f>SUM('[20]ПОЛНАЯ СЕБЕСТОИМОСТЬ ВОДА 2022'!AY215)</f>
        <v>1052.3240000000001</v>
      </c>
      <c r="DK67" s="94">
        <f>SUM('[20]ПОЛНАЯ СЕБЕСТОИМОСТЬ ВОДА 2022'!AZ215)</f>
        <v>0.18099999999999999</v>
      </c>
      <c r="DL67" s="95">
        <f t="shared" ref="DL67:DL75" si="570">SUM(DM67:DN67)</f>
        <v>911.76</v>
      </c>
      <c r="DM67" s="95">
        <v>911.45</v>
      </c>
      <c r="DN67" s="95">
        <v>0.31</v>
      </c>
      <c r="DO67" s="41">
        <f t="shared" si="498"/>
        <v>2671.1230442080623</v>
      </c>
      <c r="DP67" s="41">
        <f t="shared" si="498"/>
        <v>2670.2546643988126</v>
      </c>
      <c r="DQ67" s="41">
        <f t="shared" si="498"/>
        <v>0.86837980925000013</v>
      </c>
      <c r="DR67" s="96">
        <f t="shared" si="498"/>
        <v>2691.4690000000001</v>
      </c>
      <c r="DS67" s="96">
        <f t="shared" si="498"/>
        <v>2690.9970000000003</v>
      </c>
      <c r="DT67" s="96">
        <f t="shared" si="498"/>
        <v>0.47200000000000003</v>
      </c>
      <c r="DU67" s="96">
        <f t="shared" si="498"/>
        <v>2501.5600000000004</v>
      </c>
      <c r="DV67" s="96">
        <f t="shared" si="498"/>
        <v>2500.9499999999998</v>
      </c>
      <c r="DW67" s="96">
        <f t="shared" si="498"/>
        <v>0.61</v>
      </c>
      <c r="DX67" s="32">
        <f t="shared" si="392"/>
        <v>20.34595579193774</v>
      </c>
      <c r="DY67" s="32">
        <f t="shared" si="392"/>
        <v>20.742335601187733</v>
      </c>
      <c r="DZ67" s="32">
        <f t="shared" si="392"/>
        <v>-0.3963798092500001</v>
      </c>
      <c r="EA67" s="41">
        <f t="shared" si="499"/>
        <v>8013.3691326241869</v>
      </c>
      <c r="EB67" s="41">
        <f t="shared" si="499"/>
        <v>8010.7639931964377</v>
      </c>
      <c r="EC67" s="41">
        <f t="shared" si="499"/>
        <v>2.6051394277500002</v>
      </c>
      <c r="ED67" s="96">
        <f t="shared" si="499"/>
        <v>8178.7082700000001</v>
      </c>
      <c r="EE67" s="96">
        <f t="shared" si="499"/>
        <v>8176.9561400000002</v>
      </c>
      <c r="EF67" s="96">
        <f t="shared" si="499"/>
        <v>1.75213</v>
      </c>
      <c r="EG67" s="96">
        <f t="shared" si="499"/>
        <v>8093.2000000000007</v>
      </c>
      <c r="EH67" s="96">
        <f t="shared" si="499"/>
        <v>8091.4769999999999</v>
      </c>
      <c r="EI67" s="96">
        <f t="shared" si="499"/>
        <v>1.7229999999999999</v>
      </c>
      <c r="EJ67" s="32">
        <f t="shared" si="394"/>
        <v>165.33913737581315</v>
      </c>
      <c r="EK67" s="32">
        <f t="shared" si="394"/>
        <v>166.19214680356254</v>
      </c>
      <c r="EL67" s="32">
        <f t="shared" si="394"/>
        <v>-0.85300942775000022</v>
      </c>
      <c r="EM67" s="92">
        <f t="shared" si="500"/>
        <v>890.37434806935414</v>
      </c>
      <c r="EN67" s="92">
        <f>SUM('[20]ПОЛНАЯ СЕБЕСТОИМОСТЬ ВОДА 2022'!BN215)/3</f>
        <v>890.08488813293752</v>
      </c>
      <c r="EO67" s="92">
        <f>SUM('[20]ПОЛНАЯ СЕБЕСТОИМОСТЬ ВОДА 2022'!BO215)/3</f>
        <v>0.28945993641666673</v>
      </c>
      <c r="EP67" s="94">
        <f t="shared" si="501"/>
        <v>893.18600000000004</v>
      </c>
      <c r="EQ67" s="94">
        <f>SUM('[20]ПОЛНАЯ СЕБЕСТОИМОСТЬ ВОДА 2022'!BQ215)</f>
        <v>893.18600000000004</v>
      </c>
      <c r="ER67" s="94">
        <f>SUM('[20]ПОЛНАЯ СЕБЕСТОИМОСТЬ ВОДА 2022'!BR215)</f>
        <v>0</v>
      </c>
      <c r="ES67" s="95">
        <f t="shared" ref="ES67:ES75" si="571">SUM(ET67:EU67)</f>
        <v>742.67</v>
      </c>
      <c r="ET67" s="95">
        <v>742.55</v>
      </c>
      <c r="EU67" s="99">
        <v>0.12</v>
      </c>
      <c r="EV67" s="92">
        <f t="shared" si="503"/>
        <v>890.37434806935414</v>
      </c>
      <c r="EW67" s="92">
        <f t="shared" si="504"/>
        <v>890.08488813293752</v>
      </c>
      <c r="EX67" s="92">
        <f t="shared" si="505"/>
        <v>0.28945993641666673</v>
      </c>
      <c r="EY67" s="94">
        <f t="shared" si="506"/>
        <v>1031.8735099999999</v>
      </c>
      <c r="EZ67" s="94">
        <f>SUM('[20]ПОЛНАЯ СЕБЕСТОИМОСТЬ ВОДА 2022'!BT215)</f>
        <v>1031.8735099999999</v>
      </c>
      <c r="FA67" s="94">
        <f>SUM('[20]ПОЛНАЯ СЕБЕСТОИМОСТЬ ВОДА 2022'!BU215)</f>
        <v>0</v>
      </c>
      <c r="FB67" s="95">
        <f t="shared" ref="FB67:FB75" si="572">SUM(FC67:FD67)</f>
        <v>778.28499999999997</v>
      </c>
      <c r="FC67" s="95">
        <v>778.11</v>
      </c>
      <c r="FD67" s="95">
        <v>0.17499999999999999</v>
      </c>
      <c r="FE67" s="92">
        <f t="shared" si="508"/>
        <v>890.37434806935414</v>
      </c>
      <c r="FF67" s="92">
        <f t="shared" si="509"/>
        <v>890.08488813293752</v>
      </c>
      <c r="FG67" s="92">
        <f t="shared" si="510"/>
        <v>0.28945993641666673</v>
      </c>
      <c r="FH67" s="94">
        <f t="shared" si="450"/>
        <v>888.48400000000004</v>
      </c>
      <c r="FI67" s="94">
        <f>SUM('[20]ПОЛНАЯ СЕБЕСТОИМОСТЬ ВОДА 2022'!BW215)</f>
        <v>888.48400000000004</v>
      </c>
      <c r="FJ67" s="94">
        <f>SUM('[20]ПОЛНАЯ СЕБЕСТОИМОСТЬ ВОДА 2022'!BX215)</f>
        <v>0</v>
      </c>
      <c r="FK67" s="95">
        <f t="shared" ref="FK67:FK75" si="573">SUM(FL67:FM67)</f>
        <v>807.09999999999991</v>
      </c>
      <c r="FL67" s="95">
        <v>806.93</v>
      </c>
      <c r="FM67" s="99">
        <v>0.17</v>
      </c>
      <c r="FN67" s="41">
        <f t="shared" si="512"/>
        <v>2671.1230442080623</v>
      </c>
      <c r="FO67" s="41">
        <f t="shared" si="512"/>
        <v>2670.2546643988126</v>
      </c>
      <c r="FP67" s="41">
        <f t="shared" si="512"/>
        <v>0.86837980925000013</v>
      </c>
      <c r="FQ67" s="62">
        <f t="shared" si="512"/>
        <v>2813.54351</v>
      </c>
      <c r="FR67" s="62">
        <f t="shared" si="512"/>
        <v>2813.54351</v>
      </c>
      <c r="FS67" s="62">
        <f t="shared" si="512"/>
        <v>0</v>
      </c>
      <c r="FT67" s="62">
        <f t="shared" si="512"/>
        <v>2328.0549999999998</v>
      </c>
      <c r="FU67" s="62">
        <f t="shared" si="512"/>
        <v>2327.5899999999997</v>
      </c>
      <c r="FV67" s="62">
        <f t="shared" si="512"/>
        <v>0.46499999999999997</v>
      </c>
      <c r="FW67" s="63">
        <f t="shared" si="396"/>
        <v>142.42046579193766</v>
      </c>
      <c r="FX67" s="63">
        <f t="shared" si="396"/>
        <v>143.2888456011874</v>
      </c>
      <c r="FY67" s="63">
        <f t="shared" si="396"/>
        <v>-0.86837980925000013</v>
      </c>
      <c r="FZ67" s="41">
        <f t="shared" si="513"/>
        <v>10684.492176832249</v>
      </c>
      <c r="GA67" s="41">
        <f t="shared" si="513"/>
        <v>10681.01865759525</v>
      </c>
      <c r="GB67" s="41">
        <f t="shared" si="513"/>
        <v>3.4735192370000005</v>
      </c>
      <c r="GC67" s="62">
        <f t="shared" si="513"/>
        <v>10992.251780000001</v>
      </c>
      <c r="GD67" s="62">
        <f t="shared" si="513"/>
        <v>10990.49965</v>
      </c>
      <c r="GE67" s="62">
        <f t="shared" si="513"/>
        <v>1.75213</v>
      </c>
      <c r="GF67" s="62">
        <f t="shared" si="513"/>
        <v>10421.255000000001</v>
      </c>
      <c r="GG67" s="62">
        <f t="shared" si="513"/>
        <v>10419.066999999999</v>
      </c>
      <c r="GH67" s="62">
        <f t="shared" si="513"/>
        <v>2.1879999999999997</v>
      </c>
      <c r="GI67" s="63">
        <f t="shared" si="398"/>
        <v>307.75960316775127</v>
      </c>
      <c r="GJ67" s="63">
        <f t="shared" si="398"/>
        <v>309.48099240474949</v>
      </c>
      <c r="GK67" s="63">
        <f t="shared" si="398"/>
        <v>-1.7213892370000006</v>
      </c>
      <c r="GL67" s="78"/>
      <c r="GM67" s="64">
        <f t="shared" si="399"/>
        <v>10684.492176832247</v>
      </c>
    </row>
    <row r="68" spans="1:195" ht="18.75" x14ac:dyDescent="0.3">
      <c r="A68" s="97" t="s">
        <v>82</v>
      </c>
      <c r="B68" s="92">
        <f t="shared" si="456"/>
        <v>267.11227795388123</v>
      </c>
      <c r="C68" s="92">
        <f>SUM('[20]ПОЛНАЯ СЕБЕСТОИМОСТЬ ВОДА 2022'!C216)/3</f>
        <v>267.02546643988126</v>
      </c>
      <c r="D68" s="92">
        <f>SUM('[20]ПОЛНАЯ СЕБЕСТОИМОСТЬ ВОДА 2022'!D216)/3</f>
        <v>8.6811513999999992E-2</v>
      </c>
      <c r="E68" s="92">
        <f t="shared" si="457"/>
        <v>282.97400000000005</v>
      </c>
      <c r="F68" s="92">
        <f>SUM('[20]ПОЛНАЯ СЕБЕСТОИМОСТЬ ВОДА 2022'!F216)</f>
        <v>282.91000000000003</v>
      </c>
      <c r="G68" s="92">
        <f>SUM('[20]ПОЛНАЯ СЕБЕСТОИМОСТЬ ВОДА 2022'!G216)</f>
        <v>6.4000000000000001E-2</v>
      </c>
      <c r="H68" s="93">
        <f t="shared" si="514"/>
        <v>239.45999999999998</v>
      </c>
      <c r="I68" s="93">
        <v>239.42</v>
      </c>
      <c r="J68" s="93">
        <v>0.04</v>
      </c>
      <c r="K68" s="92">
        <f t="shared" si="459"/>
        <v>267.11227795388123</v>
      </c>
      <c r="L68" s="92">
        <f t="shared" si="460"/>
        <v>267.02546643988126</v>
      </c>
      <c r="M68" s="92">
        <f t="shared" si="461"/>
        <v>8.6811513999999992E-2</v>
      </c>
      <c r="N68" s="94">
        <f t="shared" si="462"/>
        <v>239.42099999999999</v>
      </c>
      <c r="O68" s="94">
        <f>SUM('[20]ПОЛНАЯ СЕБЕСТОИМОСТЬ ВОДА 2022'!I216)</f>
        <v>239.37799999999999</v>
      </c>
      <c r="P68" s="94">
        <f>SUM('[20]ПОЛНАЯ СЕБЕСТОИМОСТЬ ВОДА 2022'!J216)</f>
        <v>4.2999999999999997E-2</v>
      </c>
      <c r="Q68" s="95">
        <f t="shared" si="563"/>
        <v>240.92000000000002</v>
      </c>
      <c r="R68" s="95">
        <v>240.86</v>
      </c>
      <c r="S68" s="95">
        <v>0.06</v>
      </c>
      <c r="T68" s="92">
        <f t="shared" si="464"/>
        <v>267.11227795388123</v>
      </c>
      <c r="U68" s="92">
        <f t="shared" si="465"/>
        <v>267.02546643988126</v>
      </c>
      <c r="V68" s="92">
        <f t="shared" si="466"/>
        <v>8.6811513999999992E-2</v>
      </c>
      <c r="W68" s="94">
        <f t="shared" si="467"/>
        <v>335.19939999999997</v>
      </c>
      <c r="X68" s="94">
        <f>SUM('[20]ПОЛНАЯ СЕБЕСТОИМОСТЬ ВОДА 2022'!L216)</f>
        <v>335.11599999999999</v>
      </c>
      <c r="Y68" s="94">
        <f>SUM('[20]ПОЛНАЯ СЕБЕСТОИМОСТЬ ВОДА 2022'!M216)</f>
        <v>8.3400000000000002E-2</v>
      </c>
      <c r="Z68" s="95">
        <f t="shared" si="564"/>
        <v>236.13340000000002</v>
      </c>
      <c r="AA68" s="95">
        <v>236.08</v>
      </c>
      <c r="AB68" s="95">
        <v>5.3400000000000003E-2</v>
      </c>
      <c r="AC68" s="41">
        <f t="shared" si="469"/>
        <v>801.33683386164375</v>
      </c>
      <c r="AD68" s="41">
        <f t="shared" si="469"/>
        <v>801.07639931964377</v>
      </c>
      <c r="AE68" s="41">
        <f t="shared" si="469"/>
        <v>0.26043454199999999</v>
      </c>
      <c r="AF68" s="62">
        <f t="shared" si="469"/>
        <v>857.59439999999995</v>
      </c>
      <c r="AG68" s="62">
        <f t="shared" si="469"/>
        <v>857.404</v>
      </c>
      <c r="AH68" s="62">
        <f t="shared" si="469"/>
        <v>0.19040000000000001</v>
      </c>
      <c r="AI68" s="62">
        <f t="shared" si="469"/>
        <v>716.51340000000005</v>
      </c>
      <c r="AJ68" s="62">
        <f t="shared" si="469"/>
        <v>716.36</v>
      </c>
      <c r="AK68" s="62">
        <f t="shared" si="469"/>
        <v>0.15340000000000001</v>
      </c>
      <c r="AL68" s="63">
        <f t="shared" si="549"/>
        <v>56.257566138356196</v>
      </c>
      <c r="AM68" s="63">
        <f t="shared" si="549"/>
        <v>56.327600680356227</v>
      </c>
      <c r="AN68" s="63">
        <f t="shared" si="549"/>
        <v>-7.0034541999999977E-2</v>
      </c>
      <c r="AO68" s="92">
        <f t="shared" si="470"/>
        <v>267.11227795388123</v>
      </c>
      <c r="AP68" s="92">
        <f>SUM('[20]ПОЛНАЯ СЕБЕСТОИМОСТЬ ВОДА 2022'!R216)/3</f>
        <v>267.02546643988126</v>
      </c>
      <c r="AQ68" s="92">
        <f>SUM('[20]ПОЛНАЯ СЕБЕСТОИМОСТЬ ВОДА 2022'!S216)/3</f>
        <v>8.6811513999999992E-2</v>
      </c>
      <c r="AR68" s="92">
        <f t="shared" si="471"/>
        <v>260.14299999999997</v>
      </c>
      <c r="AS68" s="92">
        <f>SUM('[20]ПОЛНАЯ СЕБЕСТОИМОСТЬ ВОДА 2022'!U216)</f>
        <v>260.065</v>
      </c>
      <c r="AT68" s="92">
        <f>SUM('[20]ПОЛНАЯ СЕБЕСТОИМОСТЬ ВОДА 2022'!V216)</f>
        <v>7.8E-2</v>
      </c>
      <c r="AU68" s="95">
        <f t="shared" si="565"/>
        <v>278.709</v>
      </c>
      <c r="AV68" s="95">
        <v>278.64</v>
      </c>
      <c r="AW68" s="95">
        <v>6.9000000000000006E-2</v>
      </c>
      <c r="AX68" s="92">
        <f t="shared" si="473"/>
        <v>267.11227795388123</v>
      </c>
      <c r="AY68" s="92">
        <f t="shared" si="474"/>
        <v>267.02546643988126</v>
      </c>
      <c r="AZ68" s="92">
        <f t="shared" si="475"/>
        <v>8.6811513999999992E-2</v>
      </c>
      <c r="BA68" s="92">
        <f t="shared" si="476"/>
        <v>275.74375000000003</v>
      </c>
      <c r="BB68" s="92">
        <f>SUM('[20]ПОЛНАЯ СЕБЕСТОИМОСТЬ ВОДА 2022'!X216)</f>
        <v>275.69600000000003</v>
      </c>
      <c r="BC68" s="92">
        <f>SUM('[20]ПОЛНАЯ СЕБЕСТОИМОСТЬ ВОДА 2022'!Y216)</f>
        <v>4.7750000000000001E-2</v>
      </c>
      <c r="BD68" s="95">
        <f t="shared" si="566"/>
        <v>390.53300000000002</v>
      </c>
      <c r="BE68" s="95">
        <v>390.46100000000001</v>
      </c>
      <c r="BF68" s="93">
        <v>7.1999999999999995E-2</v>
      </c>
      <c r="BG68" s="92">
        <f t="shared" si="478"/>
        <v>267.11227795388123</v>
      </c>
      <c r="BH68" s="92">
        <f t="shared" si="479"/>
        <v>267.02546643988126</v>
      </c>
      <c r="BI68" s="92">
        <f t="shared" si="480"/>
        <v>8.6811513999999992E-2</v>
      </c>
      <c r="BJ68" s="94">
        <f t="shared" si="481"/>
        <v>275.00102000000004</v>
      </c>
      <c r="BK68" s="94">
        <f>SUM('[20]ПОЛНАЯ СЕБЕСТОИМОСТЬ ВОДА 2022'!AA216)</f>
        <v>274.92779000000002</v>
      </c>
      <c r="BL68" s="94">
        <f>SUM('[20]ПОЛНАЯ СЕБЕСТОИМОСТЬ ВОДА 2022'!AB216)</f>
        <v>7.3230000000000003E-2</v>
      </c>
      <c r="BM68" s="95">
        <f t="shared" si="567"/>
        <v>273.38599999999997</v>
      </c>
      <c r="BN68" s="95">
        <v>273.34399999999999</v>
      </c>
      <c r="BO68" s="95">
        <v>4.2000000000000003E-2</v>
      </c>
      <c r="BP68" s="41">
        <f t="shared" si="483"/>
        <v>801.33683386164375</v>
      </c>
      <c r="BQ68" s="41">
        <f t="shared" si="483"/>
        <v>801.07639931964377</v>
      </c>
      <c r="BR68" s="41">
        <f t="shared" si="483"/>
        <v>0.26043454199999999</v>
      </c>
      <c r="BS68" s="96">
        <f t="shared" si="483"/>
        <v>810.88777000000005</v>
      </c>
      <c r="BT68" s="96">
        <f t="shared" si="483"/>
        <v>810.68878999999993</v>
      </c>
      <c r="BU68" s="96">
        <f t="shared" si="483"/>
        <v>0.19897999999999999</v>
      </c>
      <c r="BV68" s="96">
        <f t="shared" si="483"/>
        <v>942.62799999999993</v>
      </c>
      <c r="BW68" s="96">
        <f t="shared" si="483"/>
        <v>942.44499999999994</v>
      </c>
      <c r="BX68" s="96">
        <f t="shared" si="483"/>
        <v>0.18300000000000002</v>
      </c>
      <c r="BY68" s="32">
        <f t="shared" si="388"/>
        <v>9.5509361383562918</v>
      </c>
      <c r="BZ68" s="32">
        <f t="shared" si="388"/>
        <v>9.6123906803561567</v>
      </c>
      <c r="CA68" s="32">
        <f t="shared" si="388"/>
        <v>-6.1454542000000001E-2</v>
      </c>
      <c r="CB68" s="41">
        <f t="shared" si="484"/>
        <v>1602.6736677232875</v>
      </c>
      <c r="CC68" s="41">
        <f t="shared" si="484"/>
        <v>1602.1527986392875</v>
      </c>
      <c r="CD68" s="41">
        <f t="shared" si="484"/>
        <v>0.52086908399999998</v>
      </c>
      <c r="CE68" s="96">
        <f t="shared" si="484"/>
        <v>1668.48217</v>
      </c>
      <c r="CF68" s="96">
        <f t="shared" si="484"/>
        <v>1668.0927899999999</v>
      </c>
      <c r="CG68" s="96">
        <f t="shared" si="484"/>
        <v>0.38938</v>
      </c>
      <c r="CH68" s="96">
        <f t="shared" si="484"/>
        <v>1659.1414</v>
      </c>
      <c r="CI68" s="96">
        <f t="shared" si="484"/>
        <v>1658.8049999999998</v>
      </c>
      <c r="CJ68" s="96">
        <f t="shared" si="484"/>
        <v>0.33640000000000003</v>
      </c>
      <c r="CK68" s="32">
        <f t="shared" si="390"/>
        <v>65.808502276712488</v>
      </c>
      <c r="CL68" s="32">
        <f t="shared" si="390"/>
        <v>65.939991360712384</v>
      </c>
      <c r="CM68" s="32">
        <f t="shared" si="390"/>
        <v>-0.13148908399999998</v>
      </c>
      <c r="CN68" s="92">
        <f t="shared" si="485"/>
        <v>267.11227795388123</v>
      </c>
      <c r="CO68" s="92">
        <f>SUM('[20]ПОЛНАЯ СЕБЕСТОИМОСТЬ ВОДА 2022'!AP216)/3</f>
        <v>267.02546643988126</v>
      </c>
      <c r="CP68" s="92">
        <f>SUM('[20]ПОЛНАЯ СЕБЕСТОИМОСТЬ ВОДА 2022'!AQ216)/3</f>
        <v>8.6811513999999992E-2</v>
      </c>
      <c r="CQ68" s="94">
        <f t="shared" si="486"/>
        <v>215.41300000000001</v>
      </c>
      <c r="CR68" s="94">
        <f>SUM('[20]ПОЛНАЯ СЕБЕСТОИМОСТЬ ВОДА 2022'!AS216)</f>
        <v>215.35400000000001</v>
      </c>
      <c r="CS68" s="94">
        <f>SUM('[20]ПОЛНАЯ СЕБЕСТОИМОСТЬ ВОДА 2022'!AT216)</f>
        <v>5.8999999999999997E-2</v>
      </c>
      <c r="CT68" s="95">
        <f t="shared" si="568"/>
        <v>257.95</v>
      </c>
      <c r="CU68" s="95">
        <v>257.92</v>
      </c>
      <c r="CV68" s="95">
        <v>0.03</v>
      </c>
      <c r="CW68" s="92">
        <f t="shared" si="488"/>
        <v>267.11227795388123</v>
      </c>
      <c r="CX68" s="92">
        <f t="shared" si="489"/>
        <v>267.02546643988126</v>
      </c>
      <c r="CY68" s="92">
        <f t="shared" si="490"/>
        <v>8.6811513999999992E-2</v>
      </c>
      <c r="CZ68" s="94">
        <f t="shared" si="491"/>
        <v>273.15453000000002</v>
      </c>
      <c r="DA68" s="94">
        <f>SUM('[20]ПОЛНАЯ СЕБЕСТОИМОСТЬ ВОДА 2022'!AV216)</f>
        <v>273.12700000000001</v>
      </c>
      <c r="DB68" s="94">
        <f>SUM('[20]ПОЛНАЯ СЕБЕСТОИМОСТЬ ВОДА 2022'!AW216)</f>
        <v>2.7529999999999999E-2</v>
      </c>
      <c r="DC68" s="95">
        <f t="shared" si="569"/>
        <v>219.184</v>
      </c>
      <c r="DD68" s="95">
        <v>219.124</v>
      </c>
      <c r="DE68" s="95">
        <v>0.06</v>
      </c>
      <c r="DF68" s="92">
        <f t="shared" si="493"/>
        <v>267.11227795388123</v>
      </c>
      <c r="DG68" s="92">
        <f t="shared" si="494"/>
        <v>267.02546643988126</v>
      </c>
      <c r="DH68" s="92">
        <f t="shared" si="495"/>
        <v>8.6811513999999992E-2</v>
      </c>
      <c r="DI68" s="94">
        <f t="shared" si="496"/>
        <v>307.4119</v>
      </c>
      <c r="DJ68" s="94">
        <f>SUM('[20]ПОЛНАЯ СЕБЕСТОИМОСТЬ ВОДА 2022'!AY216)</f>
        <v>307.35899999999998</v>
      </c>
      <c r="DK68" s="94">
        <f>SUM('[20]ПОЛНАЯ СЕБЕСТОИМОСТЬ ВОДА 2022'!AZ216)</f>
        <v>5.2900000000000003E-2</v>
      </c>
      <c r="DL68" s="95">
        <f t="shared" si="570"/>
        <v>274.70999999999998</v>
      </c>
      <c r="DM68" s="95">
        <v>274.62</v>
      </c>
      <c r="DN68" s="95">
        <v>0.09</v>
      </c>
      <c r="DO68" s="41">
        <f t="shared" si="498"/>
        <v>801.33683386164375</v>
      </c>
      <c r="DP68" s="41">
        <f t="shared" si="498"/>
        <v>801.07639931964377</v>
      </c>
      <c r="DQ68" s="41">
        <f t="shared" si="498"/>
        <v>0.26043454199999999</v>
      </c>
      <c r="DR68" s="96">
        <f t="shared" si="498"/>
        <v>795.97943000000009</v>
      </c>
      <c r="DS68" s="96">
        <f t="shared" si="498"/>
        <v>795.83999999999992</v>
      </c>
      <c r="DT68" s="96">
        <f t="shared" si="498"/>
        <v>0.13943</v>
      </c>
      <c r="DU68" s="96">
        <f t="shared" si="498"/>
        <v>751.84400000000005</v>
      </c>
      <c r="DV68" s="96">
        <f t="shared" si="498"/>
        <v>751.66399999999999</v>
      </c>
      <c r="DW68" s="96">
        <f t="shared" si="498"/>
        <v>0.18</v>
      </c>
      <c r="DX68" s="32">
        <f t="shared" si="392"/>
        <v>-5.357403861643661</v>
      </c>
      <c r="DY68" s="32">
        <f t="shared" si="392"/>
        <v>-5.2363993196438514</v>
      </c>
      <c r="DZ68" s="32">
        <f t="shared" si="392"/>
        <v>-0.12100454199999999</v>
      </c>
      <c r="EA68" s="41">
        <f t="shared" si="499"/>
        <v>2404.0105015849313</v>
      </c>
      <c r="EB68" s="41">
        <f t="shared" si="499"/>
        <v>2403.2291979589313</v>
      </c>
      <c r="EC68" s="41">
        <f t="shared" si="499"/>
        <v>0.78130362599999992</v>
      </c>
      <c r="ED68" s="96">
        <f t="shared" si="499"/>
        <v>2464.4616000000001</v>
      </c>
      <c r="EE68" s="96">
        <f t="shared" si="499"/>
        <v>2463.9327899999998</v>
      </c>
      <c r="EF68" s="96">
        <f t="shared" si="499"/>
        <v>0.52881</v>
      </c>
      <c r="EG68" s="96">
        <f t="shared" si="499"/>
        <v>2410.9854</v>
      </c>
      <c r="EH68" s="96">
        <f t="shared" si="499"/>
        <v>2410.4690000000001</v>
      </c>
      <c r="EI68" s="96">
        <f t="shared" si="499"/>
        <v>0.51639999999999997</v>
      </c>
      <c r="EJ68" s="32">
        <f t="shared" si="394"/>
        <v>60.451098415068827</v>
      </c>
      <c r="EK68" s="32">
        <f t="shared" si="394"/>
        <v>60.703592041068532</v>
      </c>
      <c r="EL68" s="32">
        <f t="shared" si="394"/>
        <v>-0.25249362599999992</v>
      </c>
      <c r="EM68" s="92">
        <f t="shared" si="500"/>
        <v>267.11227795388123</v>
      </c>
      <c r="EN68" s="92">
        <f>SUM('[20]ПОЛНАЯ СЕБЕСТОИМОСТЬ ВОДА 2022'!BN216)/3</f>
        <v>267.02546643988126</v>
      </c>
      <c r="EO68" s="92">
        <f>SUM('[20]ПОЛНАЯ СЕБЕСТОИМОСТЬ ВОДА 2022'!BO216)/3</f>
        <v>8.6811513999999992E-2</v>
      </c>
      <c r="EP68" s="94">
        <f t="shared" si="501"/>
        <v>239.76599999999999</v>
      </c>
      <c r="EQ68" s="94">
        <f>SUM('[20]ПОЛНАЯ СЕБЕСТОИМОСТЬ ВОДА 2022'!BQ216)</f>
        <v>239.76599999999999</v>
      </c>
      <c r="ER68" s="94">
        <f>SUM('[20]ПОЛНАЯ СЕБЕСТОИМОСТЬ ВОДА 2022'!BR216)</f>
        <v>0</v>
      </c>
      <c r="ES68" s="95">
        <f t="shared" si="571"/>
        <v>222.48</v>
      </c>
      <c r="ET68" s="95">
        <v>222.44</v>
      </c>
      <c r="EU68" s="99">
        <v>0.04</v>
      </c>
      <c r="EV68" s="92">
        <f t="shared" si="503"/>
        <v>267.11227795388123</v>
      </c>
      <c r="EW68" s="92">
        <f t="shared" si="504"/>
        <v>267.02546643988126</v>
      </c>
      <c r="EX68" s="92">
        <f t="shared" si="505"/>
        <v>8.6811513999999992E-2</v>
      </c>
      <c r="EY68" s="94">
        <f t="shared" si="506"/>
        <v>292.82945999999998</v>
      </c>
      <c r="EZ68" s="94">
        <f>SUM('[20]ПОЛНАЯ СЕБЕСТОИМОСТЬ ВОДА 2022'!BT216)</f>
        <v>292.82945999999998</v>
      </c>
      <c r="FA68" s="94">
        <f>SUM('[20]ПОЛНАЯ СЕБЕСТОИМОСТЬ ВОДА 2022'!BU216)</f>
        <v>0</v>
      </c>
      <c r="FB68" s="95">
        <f t="shared" si="572"/>
        <v>251.26400000000001</v>
      </c>
      <c r="FC68" s="95">
        <v>251.21</v>
      </c>
      <c r="FD68" s="95">
        <v>5.3999999999999999E-2</v>
      </c>
      <c r="FE68" s="92">
        <f t="shared" si="508"/>
        <v>267.11227795388123</v>
      </c>
      <c r="FF68" s="92">
        <f t="shared" si="509"/>
        <v>267.02546643988126</v>
      </c>
      <c r="FG68" s="92">
        <f t="shared" si="510"/>
        <v>8.6811513999999992E-2</v>
      </c>
      <c r="FH68" s="94">
        <f t="shared" si="450"/>
        <v>244.02600000000001</v>
      </c>
      <c r="FI68" s="94">
        <f>SUM('[20]ПОЛНАЯ СЕБЕСТОИМОСТЬ ВОДА 2022'!BW216)</f>
        <v>244.02600000000001</v>
      </c>
      <c r="FJ68" s="94">
        <f>SUM('[20]ПОЛНАЯ СЕБЕСТОИМОСТЬ ВОДА 2022'!BX216)</f>
        <v>0</v>
      </c>
      <c r="FK68" s="95">
        <f t="shared" si="573"/>
        <v>235.34399999999999</v>
      </c>
      <c r="FL68" s="95">
        <v>235.29</v>
      </c>
      <c r="FM68" s="99">
        <v>5.3999999999999999E-2</v>
      </c>
      <c r="FN68" s="41">
        <f t="shared" si="512"/>
        <v>801.33683386164375</v>
      </c>
      <c r="FO68" s="41">
        <f t="shared" si="512"/>
        <v>801.07639931964377</v>
      </c>
      <c r="FP68" s="41">
        <f t="shared" si="512"/>
        <v>0.26043454199999999</v>
      </c>
      <c r="FQ68" s="62">
        <f t="shared" si="512"/>
        <v>776.62146000000007</v>
      </c>
      <c r="FR68" s="62">
        <f t="shared" si="512"/>
        <v>776.62146000000007</v>
      </c>
      <c r="FS68" s="62">
        <f t="shared" si="512"/>
        <v>0</v>
      </c>
      <c r="FT68" s="62">
        <f t="shared" si="512"/>
        <v>709.08799999999997</v>
      </c>
      <c r="FU68" s="62">
        <f t="shared" si="512"/>
        <v>708.93999999999994</v>
      </c>
      <c r="FV68" s="62">
        <f t="shared" si="512"/>
        <v>0.14799999999999999</v>
      </c>
      <c r="FW68" s="63">
        <f t="shared" si="396"/>
        <v>-24.715373861643684</v>
      </c>
      <c r="FX68" s="63">
        <f t="shared" si="396"/>
        <v>-24.454939319643699</v>
      </c>
      <c r="FY68" s="63">
        <f t="shared" si="396"/>
        <v>-0.26043454199999999</v>
      </c>
      <c r="FZ68" s="41">
        <f t="shared" si="513"/>
        <v>3205.347335446575</v>
      </c>
      <c r="GA68" s="41">
        <f t="shared" si="513"/>
        <v>3204.3055972785751</v>
      </c>
      <c r="GB68" s="41">
        <f t="shared" si="513"/>
        <v>1.041738168</v>
      </c>
      <c r="GC68" s="62">
        <f t="shared" si="513"/>
        <v>3241.0830599999999</v>
      </c>
      <c r="GD68" s="62">
        <f t="shared" si="513"/>
        <v>3240.5542500000001</v>
      </c>
      <c r="GE68" s="62">
        <f t="shared" si="513"/>
        <v>0.52881</v>
      </c>
      <c r="GF68" s="62">
        <f t="shared" si="513"/>
        <v>3120.0734000000002</v>
      </c>
      <c r="GG68" s="62">
        <f t="shared" si="513"/>
        <v>3119.4090000000001</v>
      </c>
      <c r="GH68" s="62">
        <f t="shared" si="513"/>
        <v>0.66439999999999999</v>
      </c>
      <c r="GI68" s="63">
        <f t="shared" si="398"/>
        <v>35.735724553424916</v>
      </c>
      <c r="GJ68" s="63">
        <f t="shared" si="398"/>
        <v>36.24865272142506</v>
      </c>
      <c r="GK68" s="63">
        <f t="shared" si="398"/>
        <v>-0.51292816799999996</v>
      </c>
      <c r="GL68" s="78"/>
      <c r="GM68" s="64">
        <f t="shared" si="399"/>
        <v>3205.3473354465755</v>
      </c>
    </row>
    <row r="69" spans="1:195" ht="18.75" x14ac:dyDescent="0.3">
      <c r="A69" s="97" t="s">
        <v>83</v>
      </c>
      <c r="B69" s="92">
        <f t="shared" si="456"/>
        <v>1.4405215380592069</v>
      </c>
      <c r="C69" s="92">
        <f>SUM('[20]ПОЛНАЯ СЕБЕСТОИМОСТЬ ВОДА 2022'!C217)/3</f>
        <v>1.438404184059207</v>
      </c>
      <c r="D69" s="92">
        <f>SUM('[20]ПОЛНАЯ СЕБЕСТОИМОСТЬ ВОДА 2022'!D217)/3</f>
        <v>2.1173540000000001E-3</v>
      </c>
      <c r="E69" s="92">
        <f t="shared" si="457"/>
        <v>7.9938000000000002</v>
      </c>
      <c r="F69" s="92">
        <f>SUM('[20]ПОЛНАЯ СЕБЕСТОИМОСТЬ ВОДА 2022'!F217)</f>
        <v>7.992</v>
      </c>
      <c r="G69" s="92">
        <f>SUM('[20]ПОЛНАЯ СЕБЕСТОИМОСТЬ ВОДА 2022'!G217)</f>
        <v>1.8E-3</v>
      </c>
      <c r="H69" s="93">
        <f t="shared" si="514"/>
        <v>0.25</v>
      </c>
      <c r="I69" s="93">
        <v>0.25</v>
      </c>
      <c r="J69" s="93">
        <v>0</v>
      </c>
      <c r="K69" s="92">
        <f t="shared" si="459"/>
        <v>1.4405215380592069</v>
      </c>
      <c r="L69" s="92">
        <f t="shared" si="460"/>
        <v>1.438404184059207</v>
      </c>
      <c r="M69" s="92">
        <f t="shared" si="461"/>
        <v>2.1173540000000001E-3</v>
      </c>
      <c r="N69" s="94">
        <f t="shared" si="462"/>
        <v>7.3290000000000006</v>
      </c>
      <c r="O69" s="94">
        <f>SUM('[20]ПОЛНАЯ СЕБЕСТОИМОСТЬ ВОДА 2022'!I217)</f>
        <v>7.3280000000000003</v>
      </c>
      <c r="P69" s="94">
        <f>SUM('[20]ПОЛНАЯ СЕБЕСТОИМОСТЬ ВОДА 2022'!J217)</f>
        <v>1E-3</v>
      </c>
      <c r="Q69" s="95">
        <f t="shared" si="563"/>
        <v>0.15</v>
      </c>
      <c r="R69" s="95">
        <v>0.15</v>
      </c>
      <c r="S69" s="95">
        <v>0</v>
      </c>
      <c r="T69" s="92">
        <f t="shared" si="464"/>
        <v>1.4405215380592069</v>
      </c>
      <c r="U69" s="92">
        <f t="shared" si="465"/>
        <v>1.438404184059207</v>
      </c>
      <c r="V69" s="92">
        <f t="shared" si="466"/>
        <v>2.1173540000000001E-3</v>
      </c>
      <c r="W69" s="94">
        <f t="shared" si="467"/>
        <v>7.8001500000000004</v>
      </c>
      <c r="X69" s="94">
        <f>SUM('[20]ПОЛНАЯ СЕБЕСТОИМОСТЬ ВОДА 2022'!L217)</f>
        <v>7.798</v>
      </c>
      <c r="Y69" s="94">
        <f>SUM('[20]ПОЛНАЯ СЕБЕСТОИМОСТЬ ВОДА 2022'!M217)</f>
        <v>2.15E-3</v>
      </c>
      <c r="Z69" s="95">
        <f t="shared" si="564"/>
        <v>6.85</v>
      </c>
      <c r="AA69" s="95">
        <v>6.85</v>
      </c>
      <c r="AB69" s="95">
        <v>0</v>
      </c>
      <c r="AC69" s="41">
        <f t="shared" si="469"/>
        <v>4.3215646141776212</v>
      </c>
      <c r="AD69" s="41">
        <f t="shared" si="469"/>
        <v>4.3152125521776208</v>
      </c>
      <c r="AE69" s="41">
        <f t="shared" si="469"/>
        <v>6.3520620000000003E-3</v>
      </c>
      <c r="AF69" s="62">
        <f t="shared" si="469"/>
        <v>23.122950000000003</v>
      </c>
      <c r="AG69" s="62">
        <f t="shared" si="469"/>
        <v>23.118000000000002</v>
      </c>
      <c r="AH69" s="62">
        <f t="shared" si="469"/>
        <v>4.9499999999999995E-3</v>
      </c>
      <c r="AI69" s="62">
        <f t="shared" si="469"/>
        <v>7.25</v>
      </c>
      <c r="AJ69" s="62">
        <f t="shared" si="469"/>
        <v>7.25</v>
      </c>
      <c r="AK69" s="62">
        <f t="shared" si="469"/>
        <v>0</v>
      </c>
      <c r="AL69" s="63">
        <f t="shared" si="549"/>
        <v>18.801385385822382</v>
      </c>
      <c r="AM69" s="63">
        <f t="shared" si="549"/>
        <v>18.802787447822382</v>
      </c>
      <c r="AN69" s="63">
        <f t="shared" si="549"/>
        <v>-1.4020620000000008E-3</v>
      </c>
      <c r="AO69" s="92">
        <f t="shared" si="470"/>
        <v>1.4405215380592069</v>
      </c>
      <c r="AP69" s="92">
        <f>SUM('[20]ПОЛНАЯ СЕБЕСТОИМОСТЬ ВОДА 2022'!R217)/3</f>
        <v>1.438404184059207</v>
      </c>
      <c r="AQ69" s="92">
        <f>SUM('[20]ПОЛНАЯ СЕБЕСТОИМОСТЬ ВОДА 2022'!S217)/3</f>
        <v>2.1173540000000001E-3</v>
      </c>
      <c r="AR69" s="92">
        <f t="shared" si="471"/>
        <v>6.6449999999999996</v>
      </c>
      <c r="AS69" s="92">
        <f>SUM('[20]ПОЛНАЯ СЕБЕСТОИМОСТЬ ВОДА 2022'!U217)</f>
        <v>6.6429999999999998</v>
      </c>
      <c r="AT69" s="92">
        <f>SUM('[20]ПОЛНАЯ СЕБЕСТОИМОСТЬ ВОДА 2022'!V217)</f>
        <v>2E-3</v>
      </c>
      <c r="AU69" s="95">
        <f t="shared" si="565"/>
        <v>6.8319999999999999</v>
      </c>
      <c r="AV69" s="95">
        <v>6.83</v>
      </c>
      <c r="AW69" s="93">
        <v>2E-3</v>
      </c>
      <c r="AX69" s="92">
        <f t="shared" si="473"/>
        <v>1.4405215380592069</v>
      </c>
      <c r="AY69" s="92">
        <f t="shared" si="474"/>
        <v>1.438404184059207</v>
      </c>
      <c r="AZ69" s="92">
        <f t="shared" si="475"/>
        <v>2.1173540000000001E-3</v>
      </c>
      <c r="BA69" s="92">
        <f t="shared" si="476"/>
        <v>8.2684299999999986</v>
      </c>
      <c r="BB69" s="92">
        <f>SUM('[20]ПОЛНАЯ СЕБЕСТОИМОСТЬ ВОДА 2022'!X217)</f>
        <v>8.2669999999999995</v>
      </c>
      <c r="BC69" s="92">
        <f>SUM('[20]ПОЛНАЯ СЕБЕСТОИМОСТЬ ВОДА 2022'!Y217)</f>
        <v>1.4300000000000001E-3</v>
      </c>
      <c r="BD69" s="95">
        <f t="shared" si="566"/>
        <v>5.726</v>
      </c>
      <c r="BE69" s="95">
        <v>5.7249999999999996</v>
      </c>
      <c r="BF69" s="93">
        <v>1E-3</v>
      </c>
      <c r="BG69" s="92">
        <f t="shared" si="478"/>
        <v>1.4405215380592069</v>
      </c>
      <c r="BH69" s="92">
        <f t="shared" si="479"/>
        <v>1.438404184059207</v>
      </c>
      <c r="BI69" s="92">
        <f t="shared" si="480"/>
        <v>2.1173540000000001E-3</v>
      </c>
      <c r="BJ69" s="94">
        <f t="shared" si="481"/>
        <v>6.2159299999999993</v>
      </c>
      <c r="BK69" s="94">
        <f>SUM('[20]ПОЛНАЯ СЕБЕСТОИМОСТЬ ВОДА 2022'!AA217)</f>
        <v>6.2142799999999996</v>
      </c>
      <c r="BL69" s="94">
        <f>SUM('[20]ПОЛНАЯ СЕБЕСТОИМОСТЬ ВОДА 2022'!AB217)</f>
        <v>1.65E-3</v>
      </c>
      <c r="BM69" s="95">
        <f t="shared" si="567"/>
        <v>6.31</v>
      </c>
      <c r="BN69" s="95">
        <v>6.31</v>
      </c>
      <c r="BO69" s="95">
        <v>0</v>
      </c>
      <c r="BP69" s="41">
        <f t="shared" si="483"/>
        <v>4.3215646141776212</v>
      </c>
      <c r="BQ69" s="41">
        <f t="shared" si="483"/>
        <v>4.3152125521776208</v>
      </c>
      <c r="BR69" s="41">
        <f t="shared" si="483"/>
        <v>6.3520620000000003E-3</v>
      </c>
      <c r="BS69" s="96">
        <f t="shared" si="483"/>
        <v>21.129359999999998</v>
      </c>
      <c r="BT69" s="96">
        <f t="shared" si="483"/>
        <v>21.124279999999999</v>
      </c>
      <c r="BU69" s="96">
        <f t="shared" si="483"/>
        <v>5.0799999999999994E-3</v>
      </c>
      <c r="BV69" s="96">
        <f t="shared" si="483"/>
        <v>18.867999999999999</v>
      </c>
      <c r="BW69" s="96">
        <f t="shared" si="483"/>
        <v>18.864999999999998</v>
      </c>
      <c r="BX69" s="96">
        <f t="shared" si="483"/>
        <v>3.0000000000000001E-3</v>
      </c>
      <c r="BY69" s="32"/>
      <c r="BZ69" s="32"/>
      <c r="CA69" s="32"/>
      <c r="CB69" s="41">
        <f t="shared" si="484"/>
        <v>8.6431292283552423</v>
      </c>
      <c r="CC69" s="41">
        <f t="shared" si="484"/>
        <v>8.6304251043552416</v>
      </c>
      <c r="CD69" s="41">
        <f t="shared" si="484"/>
        <v>1.2704124000000001E-2</v>
      </c>
      <c r="CE69" s="96">
        <f t="shared" si="484"/>
        <v>44.252310000000001</v>
      </c>
      <c r="CF69" s="96">
        <f t="shared" si="484"/>
        <v>44.242280000000001</v>
      </c>
      <c r="CG69" s="96">
        <f t="shared" si="484"/>
        <v>1.0029999999999999E-2</v>
      </c>
      <c r="CH69" s="96">
        <f t="shared" si="484"/>
        <v>26.117999999999999</v>
      </c>
      <c r="CI69" s="96">
        <f t="shared" si="484"/>
        <v>26.114999999999998</v>
      </c>
      <c r="CJ69" s="96">
        <f t="shared" si="484"/>
        <v>3.0000000000000001E-3</v>
      </c>
      <c r="CK69" s="32">
        <f t="shared" si="390"/>
        <v>35.609180771644759</v>
      </c>
      <c r="CL69" s="32">
        <f t="shared" si="390"/>
        <v>35.611854895644761</v>
      </c>
      <c r="CM69" s="32">
        <f t="shared" si="390"/>
        <v>-2.6741240000000017E-3</v>
      </c>
      <c r="CN69" s="92">
        <f t="shared" si="485"/>
        <v>1.4405215380592069</v>
      </c>
      <c r="CO69" s="92">
        <f>SUM('[20]ПОЛНАЯ СЕБЕСТОИМОСТЬ ВОДА 2022'!AP217)/3</f>
        <v>1.438404184059207</v>
      </c>
      <c r="CP69" s="92">
        <f>SUM('[20]ПОЛНАЯ СЕБЕСТОИМОСТЬ ВОДА 2022'!AQ217)/3</f>
        <v>2.1173540000000001E-3</v>
      </c>
      <c r="CQ69" s="94">
        <f t="shared" si="486"/>
        <v>6.1677</v>
      </c>
      <c r="CR69" s="94">
        <f>SUM('[20]ПОЛНАЯ СЕБЕСТОИМОСТЬ ВОДА 2022'!AS217)</f>
        <v>6.1660000000000004</v>
      </c>
      <c r="CS69" s="94">
        <f>SUM('[20]ПОЛНАЯ СЕБЕСТОИМОСТЬ ВОДА 2022'!AT217)</f>
        <v>1.6999999999999999E-3</v>
      </c>
      <c r="CT69" s="95">
        <f t="shared" si="568"/>
        <v>5.93</v>
      </c>
      <c r="CU69" s="95">
        <v>5.93</v>
      </c>
      <c r="CV69" s="95">
        <v>0</v>
      </c>
      <c r="CW69" s="92">
        <f t="shared" si="488"/>
        <v>1.4405215380592069</v>
      </c>
      <c r="CX69" s="92">
        <f t="shared" si="489"/>
        <v>1.438404184059207</v>
      </c>
      <c r="CY69" s="92">
        <f t="shared" si="490"/>
        <v>2.1173540000000001E-3</v>
      </c>
      <c r="CZ69" s="94">
        <f t="shared" si="491"/>
        <v>8.185830000000001</v>
      </c>
      <c r="DA69" s="94">
        <f>SUM('[20]ПОЛНАЯ СЕБЕСТОИМОСТЬ ВОДА 2022'!AV217)</f>
        <v>8.1850000000000005</v>
      </c>
      <c r="DB69" s="94">
        <f>SUM('[20]ПОЛНАЯ СЕБЕСТОИМОСТЬ ВОДА 2022'!AW217)</f>
        <v>8.3000000000000001E-4</v>
      </c>
      <c r="DC69" s="95">
        <f t="shared" si="569"/>
        <v>6.1239999999999997</v>
      </c>
      <c r="DD69" s="95">
        <v>6.1239999999999997</v>
      </c>
      <c r="DE69" s="95">
        <v>0</v>
      </c>
      <c r="DF69" s="92">
        <f t="shared" si="493"/>
        <v>1.4405215380592069</v>
      </c>
      <c r="DG69" s="92">
        <f t="shared" si="494"/>
        <v>1.438404184059207</v>
      </c>
      <c r="DH69" s="92">
        <f t="shared" si="495"/>
        <v>2.1173540000000001E-3</v>
      </c>
      <c r="DI69" s="94">
        <f t="shared" si="496"/>
        <v>15.063599999999999</v>
      </c>
      <c r="DJ69" s="94">
        <f>SUM('[20]ПОЛНАЯ СЕБЕСТОИМОСТЬ ВОДА 2022'!AY217)</f>
        <v>15.061</v>
      </c>
      <c r="DK69" s="94">
        <f>SUM('[20]ПОЛНАЯ СЕБЕСТОИМОСТЬ ВОДА 2022'!AZ217)</f>
        <v>2.5999999999999999E-3</v>
      </c>
      <c r="DL69" s="95">
        <f t="shared" si="570"/>
        <v>6.86</v>
      </c>
      <c r="DM69" s="95">
        <v>6.86</v>
      </c>
      <c r="DN69" s="95">
        <v>0</v>
      </c>
      <c r="DO69" s="41">
        <f t="shared" si="498"/>
        <v>4.3215646141776212</v>
      </c>
      <c r="DP69" s="41">
        <f t="shared" si="498"/>
        <v>4.3152125521776208</v>
      </c>
      <c r="DQ69" s="41">
        <f t="shared" si="498"/>
        <v>6.3520620000000003E-3</v>
      </c>
      <c r="DR69" s="96">
        <f t="shared" si="498"/>
        <v>29.41713</v>
      </c>
      <c r="DS69" s="96">
        <f t="shared" si="498"/>
        <v>29.411999999999999</v>
      </c>
      <c r="DT69" s="96">
        <f t="shared" si="498"/>
        <v>5.13E-3</v>
      </c>
      <c r="DU69" s="96">
        <f t="shared" si="498"/>
        <v>18.913999999999998</v>
      </c>
      <c r="DV69" s="96">
        <f t="shared" si="498"/>
        <v>18.913999999999998</v>
      </c>
      <c r="DW69" s="96">
        <f t="shared" si="498"/>
        <v>0</v>
      </c>
      <c r="DX69" s="32">
        <f t="shared" si="392"/>
        <v>25.095565385822379</v>
      </c>
      <c r="DY69" s="32">
        <f t="shared" si="392"/>
        <v>25.096787447822379</v>
      </c>
      <c r="DZ69" s="32">
        <f t="shared" si="392"/>
        <v>-1.2220620000000003E-3</v>
      </c>
      <c r="EA69" s="41">
        <f t="shared" si="499"/>
        <v>12.964693842532863</v>
      </c>
      <c r="EB69" s="41">
        <f t="shared" si="499"/>
        <v>12.945637656532863</v>
      </c>
      <c r="EC69" s="41">
        <f t="shared" si="499"/>
        <v>1.9056186000000003E-2</v>
      </c>
      <c r="ED69" s="96">
        <f t="shared" si="499"/>
        <v>73.669440000000009</v>
      </c>
      <c r="EE69" s="96">
        <f t="shared" si="499"/>
        <v>73.65428</v>
      </c>
      <c r="EF69" s="96">
        <f t="shared" si="499"/>
        <v>1.516E-2</v>
      </c>
      <c r="EG69" s="96">
        <f t="shared" si="499"/>
        <v>45.031999999999996</v>
      </c>
      <c r="EH69" s="96">
        <f t="shared" si="499"/>
        <v>45.028999999999996</v>
      </c>
      <c r="EI69" s="96">
        <f t="shared" si="499"/>
        <v>3.0000000000000001E-3</v>
      </c>
      <c r="EJ69" s="32">
        <f t="shared" si="394"/>
        <v>60.704746157467142</v>
      </c>
      <c r="EK69" s="32">
        <f t="shared" si="394"/>
        <v>60.708642343467133</v>
      </c>
      <c r="EL69" s="32">
        <f t="shared" si="394"/>
        <v>-3.8961860000000029E-3</v>
      </c>
      <c r="EM69" s="92">
        <f t="shared" si="500"/>
        <v>1.4405215380592069</v>
      </c>
      <c r="EN69" s="92">
        <f>SUM('[20]ПОЛНАЯ СЕБЕСТОИМОСТЬ ВОДА 2022'!BN217)/3</f>
        <v>1.438404184059207</v>
      </c>
      <c r="EO69" s="92">
        <f>SUM('[20]ПОЛНАЯ СЕБЕСТОИМОСТЬ ВОДА 2022'!BO217)/3</f>
        <v>2.1173540000000001E-3</v>
      </c>
      <c r="EP69" s="94">
        <f t="shared" si="501"/>
        <v>7.4569999999999999</v>
      </c>
      <c r="EQ69" s="94">
        <f>SUM('[20]ПОЛНАЯ СЕБЕСТОИМОСТЬ ВОДА 2022'!BQ217)</f>
        <v>7.4569999999999999</v>
      </c>
      <c r="ER69" s="94">
        <f>SUM('[20]ПОЛНАЯ СЕБЕСТОИМОСТЬ ВОДА 2022'!BR217)</f>
        <v>0</v>
      </c>
      <c r="ES69" s="95">
        <f t="shared" si="571"/>
        <v>7.12</v>
      </c>
      <c r="ET69" s="95">
        <v>7.12</v>
      </c>
      <c r="EU69" s="99">
        <v>0</v>
      </c>
      <c r="EV69" s="92">
        <f t="shared" si="503"/>
        <v>1.4405215380592069</v>
      </c>
      <c r="EW69" s="92">
        <f t="shared" si="504"/>
        <v>1.438404184059207</v>
      </c>
      <c r="EX69" s="92">
        <f t="shared" si="505"/>
        <v>2.1173540000000001E-3</v>
      </c>
      <c r="EY69" s="94">
        <f t="shared" si="506"/>
        <v>8.2554700000000008</v>
      </c>
      <c r="EZ69" s="94">
        <f>SUM('[20]ПОЛНАЯ СЕБЕСТОИМОСТЬ ВОДА 2022'!BT217)</f>
        <v>8.2554700000000008</v>
      </c>
      <c r="FA69" s="94">
        <f>SUM('[20]ПОЛНАЯ СЕБЕСТОИМОСТЬ ВОДА 2022'!BU217)</f>
        <v>0</v>
      </c>
      <c r="FB69" s="95">
        <f t="shared" si="572"/>
        <v>7.93</v>
      </c>
      <c r="FC69" s="95">
        <v>7.93</v>
      </c>
      <c r="FD69" s="95">
        <v>0</v>
      </c>
      <c r="FE69" s="92">
        <f t="shared" si="508"/>
        <v>1.4405215380592069</v>
      </c>
      <c r="FF69" s="92">
        <f t="shared" si="509"/>
        <v>1.438404184059207</v>
      </c>
      <c r="FG69" s="92">
        <f t="shared" si="510"/>
        <v>2.1173540000000001E-3</v>
      </c>
      <c r="FH69" s="94">
        <f t="shared" si="450"/>
        <v>7.1210000000000004</v>
      </c>
      <c r="FI69" s="94">
        <f>SUM('[20]ПОЛНАЯ СЕБЕСТОИМОСТЬ ВОДА 2022'!BW217)</f>
        <v>7.1210000000000004</v>
      </c>
      <c r="FJ69" s="94">
        <f>SUM('[20]ПОЛНАЯ СЕБЕСТОИМОСТЬ ВОДА 2022'!BX217)</f>
        <v>0</v>
      </c>
      <c r="FK69" s="95">
        <f t="shared" si="573"/>
        <v>8.8699999999999992</v>
      </c>
      <c r="FL69" s="95">
        <v>8.8699999999999992</v>
      </c>
      <c r="FM69" s="99">
        <v>0</v>
      </c>
      <c r="FN69" s="41">
        <f t="shared" si="512"/>
        <v>4.3215646141776212</v>
      </c>
      <c r="FO69" s="41">
        <f t="shared" si="512"/>
        <v>4.3152125521776208</v>
      </c>
      <c r="FP69" s="41">
        <f t="shared" si="512"/>
        <v>6.3520620000000003E-3</v>
      </c>
      <c r="FQ69" s="62">
        <f t="shared" si="512"/>
        <v>22.833469999999998</v>
      </c>
      <c r="FR69" s="62">
        <f t="shared" si="512"/>
        <v>22.833469999999998</v>
      </c>
      <c r="FS69" s="62">
        <f t="shared" si="512"/>
        <v>0</v>
      </c>
      <c r="FT69" s="62">
        <f t="shared" si="512"/>
        <v>23.92</v>
      </c>
      <c r="FU69" s="62">
        <f t="shared" si="512"/>
        <v>23.92</v>
      </c>
      <c r="FV69" s="62">
        <f t="shared" si="512"/>
        <v>0</v>
      </c>
      <c r="FW69" s="63">
        <f t="shared" si="396"/>
        <v>18.511905385822377</v>
      </c>
      <c r="FX69" s="63">
        <f t="shared" si="396"/>
        <v>18.518257447822378</v>
      </c>
      <c r="FY69" s="63">
        <f t="shared" si="396"/>
        <v>-6.3520620000000003E-3</v>
      </c>
      <c r="FZ69" s="41">
        <f t="shared" si="513"/>
        <v>17.286258456710485</v>
      </c>
      <c r="GA69" s="41">
        <f t="shared" si="513"/>
        <v>17.260850208710483</v>
      </c>
      <c r="GB69" s="41">
        <f t="shared" si="513"/>
        <v>2.5408248000000001E-2</v>
      </c>
      <c r="GC69" s="62">
        <f t="shared" si="513"/>
        <v>96.502910000000014</v>
      </c>
      <c r="GD69" s="62">
        <f t="shared" si="513"/>
        <v>96.487750000000005</v>
      </c>
      <c r="GE69" s="62">
        <f t="shared" si="513"/>
        <v>1.516E-2</v>
      </c>
      <c r="GF69" s="62">
        <f t="shared" si="513"/>
        <v>68.951999999999998</v>
      </c>
      <c r="GG69" s="62">
        <f t="shared" si="513"/>
        <v>68.948999999999998</v>
      </c>
      <c r="GH69" s="62">
        <f t="shared" si="513"/>
        <v>3.0000000000000001E-3</v>
      </c>
      <c r="GI69" s="63">
        <f t="shared" si="398"/>
        <v>79.21665154328953</v>
      </c>
      <c r="GJ69" s="63">
        <f t="shared" si="398"/>
        <v>79.226899791289526</v>
      </c>
      <c r="GK69" s="63">
        <f t="shared" si="398"/>
        <v>-1.0248248000000001E-2</v>
      </c>
      <c r="GL69" s="78"/>
      <c r="GM69" s="64">
        <f t="shared" si="399"/>
        <v>17.286258456710481</v>
      </c>
    </row>
    <row r="70" spans="1:195" ht="18.75" x14ac:dyDescent="0.3">
      <c r="A70" s="97" t="s">
        <v>84</v>
      </c>
      <c r="B70" s="92">
        <f t="shared" si="456"/>
        <v>5.9738951526526138</v>
      </c>
      <c r="C70" s="92">
        <f>SUM('[20]ПОЛНАЯ СЕБЕСТОИМОСТЬ ВОДА 2022'!C218)/3</f>
        <v>5.9717777986526137</v>
      </c>
      <c r="D70" s="92">
        <f>SUM('[20]ПОЛНАЯ СЕБЕСТОИМОСТЬ ВОДА 2022'!D218)/3</f>
        <v>2.1173540000000001E-3</v>
      </c>
      <c r="E70" s="92">
        <f t="shared" si="457"/>
        <v>12.57785</v>
      </c>
      <c r="F70" s="92">
        <f>SUM('[20]ПОЛНАЯ СЕБЕСТОИМОСТЬ ВОДА 2022'!F218)</f>
        <v>12.574999999999999</v>
      </c>
      <c r="G70" s="92">
        <f>SUM('[20]ПОЛНАЯ СЕБЕСТОИМОСТЬ ВОДА 2022'!G218)</f>
        <v>2.8500000000000001E-3</v>
      </c>
      <c r="H70" s="93">
        <f t="shared" si="514"/>
        <v>12.82</v>
      </c>
      <c r="I70" s="93">
        <v>12.82</v>
      </c>
      <c r="J70" s="93">
        <v>0</v>
      </c>
      <c r="K70" s="92">
        <f t="shared" si="459"/>
        <v>5.9738951526526138</v>
      </c>
      <c r="L70" s="92">
        <f t="shared" si="460"/>
        <v>5.9717777986526137</v>
      </c>
      <c r="M70" s="92">
        <f t="shared" si="461"/>
        <v>2.1173540000000001E-3</v>
      </c>
      <c r="N70" s="94">
        <f t="shared" si="462"/>
        <v>9.7057000000000002</v>
      </c>
      <c r="O70" s="94">
        <f>SUM('[20]ПОЛНАЯ СЕБЕСТОИМОСТЬ ВОДА 2022'!I218)</f>
        <v>9.7040000000000006</v>
      </c>
      <c r="P70" s="94">
        <f>SUM('[20]ПОЛНАЯ СЕБЕСТОИМОСТЬ ВОДА 2022'!J218)</f>
        <v>1.6999999999999999E-3</v>
      </c>
      <c r="Q70" s="95">
        <f t="shared" si="563"/>
        <v>14.01</v>
      </c>
      <c r="R70" s="95">
        <v>14.01</v>
      </c>
      <c r="S70" s="95">
        <v>0</v>
      </c>
      <c r="T70" s="92">
        <f t="shared" si="464"/>
        <v>5.9738951526526138</v>
      </c>
      <c r="U70" s="92">
        <f t="shared" si="465"/>
        <v>5.9717777986526137</v>
      </c>
      <c r="V70" s="92">
        <f t="shared" si="466"/>
        <v>2.1173540000000001E-3</v>
      </c>
      <c r="W70" s="94">
        <f t="shared" si="467"/>
        <v>8.7548499999999994</v>
      </c>
      <c r="X70" s="94">
        <f>SUM('[20]ПОЛНАЯ СЕБЕСТОИМОСТЬ ВОДА 2022'!L218)</f>
        <v>8.7530000000000001</v>
      </c>
      <c r="Y70" s="94">
        <f>SUM('[20]ПОЛНАЯ СЕБЕСТОИМОСТЬ ВОДА 2022'!M218)</f>
        <v>1.8500000000000001E-3</v>
      </c>
      <c r="Z70" s="95">
        <f t="shared" si="564"/>
        <v>10.220000000000001</v>
      </c>
      <c r="AA70" s="95">
        <v>10.220000000000001</v>
      </c>
      <c r="AB70" s="95">
        <v>0</v>
      </c>
      <c r="AC70" s="41">
        <f t="shared" si="469"/>
        <v>17.921685457957842</v>
      </c>
      <c r="AD70" s="41">
        <f t="shared" si="469"/>
        <v>17.915333395957841</v>
      </c>
      <c r="AE70" s="41">
        <f t="shared" si="469"/>
        <v>6.3520620000000003E-3</v>
      </c>
      <c r="AF70" s="62">
        <f t="shared" si="469"/>
        <v>31.038399999999996</v>
      </c>
      <c r="AG70" s="62">
        <f t="shared" si="469"/>
        <v>31.032</v>
      </c>
      <c r="AH70" s="62">
        <f t="shared" si="469"/>
        <v>6.4000000000000003E-3</v>
      </c>
      <c r="AI70" s="62">
        <f t="shared" si="469"/>
        <v>37.049999999999997</v>
      </c>
      <c r="AJ70" s="62">
        <f t="shared" si="469"/>
        <v>37.049999999999997</v>
      </c>
      <c r="AK70" s="62">
        <f t="shared" si="469"/>
        <v>0</v>
      </c>
      <c r="AL70" s="63">
        <f t="shared" si="549"/>
        <v>13.116714542042153</v>
      </c>
      <c r="AM70" s="63">
        <f t="shared" si="549"/>
        <v>13.116666604042159</v>
      </c>
      <c r="AN70" s="63">
        <f t="shared" si="549"/>
        <v>4.7937999999999974E-5</v>
      </c>
      <c r="AO70" s="92">
        <f t="shared" si="470"/>
        <v>5.9738951526526138</v>
      </c>
      <c r="AP70" s="92">
        <f>SUM('[20]ПОЛНАЯ СЕБЕСТОИМОСТЬ ВОДА 2022'!R218)/3</f>
        <v>5.9717777986526137</v>
      </c>
      <c r="AQ70" s="92">
        <f>SUM('[20]ПОЛНАЯ СЕБЕСТОИМОСТЬ ВОДА 2022'!S218)/3</f>
        <v>2.1173540000000001E-3</v>
      </c>
      <c r="AR70" s="92">
        <f t="shared" si="471"/>
        <v>6.7469999999999999</v>
      </c>
      <c r="AS70" s="92">
        <f>SUM('[20]ПОЛНАЯ СЕБЕСТОИМОСТЬ ВОДА 2022'!U218)</f>
        <v>6.7450000000000001</v>
      </c>
      <c r="AT70" s="92">
        <f>SUM('[20]ПОЛНАЯ СЕБЕСТОИМОСТЬ ВОДА 2022'!V218)</f>
        <v>2E-3</v>
      </c>
      <c r="AU70" s="95">
        <f t="shared" si="565"/>
        <v>5.9860000000000007</v>
      </c>
      <c r="AV70" s="95">
        <v>5.9850000000000003</v>
      </c>
      <c r="AW70" s="93">
        <v>1E-3</v>
      </c>
      <c r="AX70" s="92">
        <f t="shared" si="473"/>
        <v>5.9738951526526138</v>
      </c>
      <c r="AY70" s="92">
        <f t="shared" si="474"/>
        <v>5.9717777986526137</v>
      </c>
      <c r="AZ70" s="92">
        <f t="shared" si="475"/>
        <v>2.1173540000000001E-3</v>
      </c>
      <c r="BA70" s="92">
        <f t="shared" si="476"/>
        <v>4.9219800000000005</v>
      </c>
      <c r="BB70" s="92">
        <f>SUM('[20]ПОЛНАЯ СЕБЕСТОИМОСТЬ ВОДА 2022'!X218)</f>
        <v>4.9211200000000002</v>
      </c>
      <c r="BC70" s="92">
        <f>SUM('[20]ПОЛНАЯ СЕБЕСТОИМОСТЬ ВОДА 2022'!Y218)</f>
        <v>8.5999999999999998E-4</v>
      </c>
      <c r="BD70" s="95">
        <f t="shared" si="566"/>
        <v>2.6669999999999998</v>
      </c>
      <c r="BE70" s="95">
        <v>2.6669999999999998</v>
      </c>
      <c r="BF70" s="93">
        <v>0</v>
      </c>
      <c r="BG70" s="92">
        <f t="shared" si="478"/>
        <v>5.9738951526526138</v>
      </c>
      <c r="BH70" s="92">
        <f t="shared" si="479"/>
        <v>5.9717777986526137</v>
      </c>
      <c r="BI70" s="92">
        <f t="shared" si="480"/>
        <v>2.1173540000000001E-3</v>
      </c>
      <c r="BJ70" s="94">
        <f t="shared" si="481"/>
        <v>0</v>
      </c>
      <c r="BK70" s="94">
        <f>SUM('[20]ПОЛНАЯ СЕБЕСТОИМОСТЬ ВОДА 2022'!AA218)</f>
        <v>0</v>
      </c>
      <c r="BL70" s="94">
        <f>SUM('[20]ПОЛНАЯ СЕБЕСТОИМОСТЬ ВОДА 2022'!AB218)</f>
        <v>0</v>
      </c>
      <c r="BM70" s="95">
        <f t="shared" si="567"/>
        <v>0.01</v>
      </c>
      <c r="BN70" s="95">
        <v>0</v>
      </c>
      <c r="BO70" s="95">
        <v>0.01</v>
      </c>
      <c r="BP70" s="41">
        <f t="shared" si="483"/>
        <v>17.921685457957842</v>
      </c>
      <c r="BQ70" s="41">
        <f t="shared" si="483"/>
        <v>17.915333395957841</v>
      </c>
      <c r="BR70" s="41">
        <f t="shared" si="483"/>
        <v>6.3520620000000003E-3</v>
      </c>
      <c r="BS70" s="96">
        <f t="shared" si="483"/>
        <v>11.668980000000001</v>
      </c>
      <c r="BT70" s="96">
        <f t="shared" si="483"/>
        <v>11.666119999999999</v>
      </c>
      <c r="BU70" s="96">
        <f t="shared" si="483"/>
        <v>2.8600000000000001E-3</v>
      </c>
      <c r="BV70" s="96">
        <f t="shared" si="483"/>
        <v>8.6630000000000003</v>
      </c>
      <c r="BW70" s="96">
        <f t="shared" si="483"/>
        <v>8.652000000000001</v>
      </c>
      <c r="BX70" s="96">
        <f t="shared" si="483"/>
        <v>1.0999999999999999E-2</v>
      </c>
      <c r="BY70" s="32"/>
      <c r="BZ70" s="32"/>
      <c r="CA70" s="32"/>
      <c r="CB70" s="41">
        <f t="shared" si="484"/>
        <v>35.843370915915685</v>
      </c>
      <c r="CC70" s="41">
        <f t="shared" si="484"/>
        <v>35.830666791915682</v>
      </c>
      <c r="CD70" s="41">
        <f t="shared" si="484"/>
        <v>1.2704124000000001E-2</v>
      </c>
      <c r="CE70" s="96">
        <f t="shared" si="484"/>
        <v>42.707380000000001</v>
      </c>
      <c r="CF70" s="96">
        <f t="shared" si="484"/>
        <v>42.698120000000003</v>
      </c>
      <c r="CG70" s="96">
        <f t="shared" si="484"/>
        <v>9.2600000000000009E-3</v>
      </c>
      <c r="CH70" s="96">
        <f t="shared" si="484"/>
        <v>45.712999999999994</v>
      </c>
      <c r="CI70" s="96">
        <f t="shared" si="484"/>
        <v>45.701999999999998</v>
      </c>
      <c r="CJ70" s="96">
        <f t="shared" si="484"/>
        <v>1.0999999999999999E-2</v>
      </c>
      <c r="CK70" s="32">
        <f t="shared" si="390"/>
        <v>6.8640090840843158</v>
      </c>
      <c r="CL70" s="32">
        <f t="shared" si="390"/>
        <v>6.8674532080843207</v>
      </c>
      <c r="CM70" s="32">
        <f t="shared" si="390"/>
        <v>-3.4441239999999998E-3</v>
      </c>
      <c r="CN70" s="92">
        <f t="shared" si="485"/>
        <v>5.9738951526526138</v>
      </c>
      <c r="CO70" s="92">
        <f>SUM('[20]ПОЛНАЯ СЕБЕСТОИМОСТЬ ВОДА 2022'!AP218)/3</f>
        <v>5.9717777986526137</v>
      </c>
      <c r="CP70" s="92">
        <f>SUM('[20]ПОЛНАЯ СЕБЕСТОИМОСТЬ ВОДА 2022'!AQ218)/3</f>
        <v>2.1173540000000001E-3</v>
      </c>
      <c r="CQ70" s="94">
        <f t="shared" si="486"/>
        <v>0</v>
      </c>
      <c r="CR70" s="94">
        <f>SUM('[20]ПОЛНАЯ СЕБЕСТОИМОСТЬ ВОДА 2022'!AS218)</f>
        <v>0</v>
      </c>
      <c r="CS70" s="94">
        <f>SUM('[20]ПОЛНАЯ СЕБЕСТОИМОСТЬ ВОДА 2022'!AT218)</f>
        <v>0</v>
      </c>
      <c r="CT70" s="95">
        <f t="shared" si="568"/>
        <v>0</v>
      </c>
      <c r="CU70" s="95">
        <v>0</v>
      </c>
      <c r="CV70" s="95">
        <v>0</v>
      </c>
      <c r="CW70" s="92">
        <f t="shared" si="488"/>
        <v>5.9738951526526138</v>
      </c>
      <c r="CX70" s="92">
        <f t="shared" si="489"/>
        <v>5.9717777986526137</v>
      </c>
      <c r="CY70" s="92">
        <f t="shared" si="490"/>
        <v>2.1173540000000001E-3</v>
      </c>
      <c r="CZ70" s="94">
        <f t="shared" si="491"/>
        <v>0</v>
      </c>
      <c r="DA70" s="94">
        <f>SUM('[20]ПОЛНАЯ СЕБЕСТОИМОСТЬ ВОДА 2022'!AV218)</f>
        <v>0</v>
      </c>
      <c r="DB70" s="94">
        <f>SUM('[20]ПОЛНАЯ СЕБЕСТОИМОСТЬ ВОДА 2022'!AW218)</f>
        <v>0</v>
      </c>
      <c r="DC70" s="95">
        <f t="shared" si="569"/>
        <v>0</v>
      </c>
      <c r="DD70" s="95">
        <v>0</v>
      </c>
      <c r="DE70" s="95">
        <v>0</v>
      </c>
      <c r="DF70" s="92">
        <f t="shared" si="493"/>
        <v>5.9738951526526138</v>
      </c>
      <c r="DG70" s="92">
        <f t="shared" si="494"/>
        <v>5.9717777986526137</v>
      </c>
      <c r="DH70" s="92">
        <f t="shared" si="495"/>
        <v>2.1173540000000001E-3</v>
      </c>
      <c r="DI70" s="94">
        <f t="shared" si="496"/>
        <v>1.1187500000000001</v>
      </c>
      <c r="DJ70" s="94">
        <f>SUM('[20]ПОЛНАЯ СЕБЕСТОИМОСТЬ ВОДА 2022'!AY218)</f>
        <v>1.1185</v>
      </c>
      <c r="DK70" s="94">
        <f>SUM('[20]ПОЛНАЯ СЕБЕСТОИМОСТЬ ВОДА 2022'!AZ218)</f>
        <v>2.5000000000000001E-4</v>
      </c>
      <c r="DL70" s="95">
        <f t="shared" si="570"/>
        <v>3.77</v>
      </c>
      <c r="DM70" s="95">
        <v>3.77</v>
      </c>
      <c r="DN70" s="95">
        <v>0</v>
      </c>
      <c r="DO70" s="41">
        <f t="shared" si="498"/>
        <v>17.921685457957842</v>
      </c>
      <c r="DP70" s="41">
        <f t="shared" si="498"/>
        <v>17.915333395957841</v>
      </c>
      <c r="DQ70" s="41">
        <f t="shared" si="498"/>
        <v>6.3520620000000003E-3</v>
      </c>
      <c r="DR70" s="96">
        <f t="shared" si="498"/>
        <v>1.1187500000000001</v>
      </c>
      <c r="DS70" s="96">
        <f t="shared" si="498"/>
        <v>1.1185</v>
      </c>
      <c r="DT70" s="96">
        <f t="shared" si="498"/>
        <v>2.5000000000000001E-4</v>
      </c>
      <c r="DU70" s="96">
        <f t="shared" si="498"/>
        <v>3.77</v>
      </c>
      <c r="DV70" s="96">
        <f t="shared" si="498"/>
        <v>3.77</v>
      </c>
      <c r="DW70" s="96">
        <f t="shared" si="498"/>
        <v>0</v>
      </c>
      <c r="DX70" s="32">
        <f t="shared" si="392"/>
        <v>-16.802935457957844</v>
      </c>
      <c r="DY70" s="32">
        <f t="shared" si="392"/>
        <v>-16.79683339595784</v>
      </c>
      <c r="DZ70" s="32">
        <f t="shared" si="392"/>
        <v>-6.1020620000000001E-3</v>
      </c>
      <c r="EA70" s="41">
        <f t="shared" si="499"/>
        <v>53.765056373873527</v>
      </c>
      <c r="EB70" s="41">
        <f t="shared" si="499"/>
        <v>53.74600018787352</v>
      </c>
      <c r="EC70" s="41">
        <f t="shared" si="499"/>
        <v>1.9056186000000003E-2</v>
      </c>
      <c r="ED70" s="96">
        <f t="shared" si="499"/>
        <v>43.826129999999999</v>
      </c>
      <c r="EE70" s="96">
        <f t="shared" si="499"/>
        <v>43.81662</v>
      </c>
      <c r="EF70" s="96">
        <f t="shared" si="499"/>
        <v>9.5100000000000011E-3</v>
      </c>
      <c r="EG70" s="96">
        <f t="shared" si="499"/>
        <v>49.482999999999997</v>
      </c>
      <c r="EH70" s="96">
        <f t="shared" si="499"/>
        <v>49.472000000000001</v>
      </c>
      <c r="EI70" s="96">
        <f t="shared" si="499"/>
        <v>1.0999999999999999E-2</v>
      </c>
      <c r="EJ70" s="32">
        <f t="shared" si="394"/>
        <v>-9.9389263738735281</v>
      </c>
      <c r="EK70" s="32">
        <f t="shared" si="394"/>
        <v>-9.9293801878735195</v>
      </c>
      <c r="EL70" s="32">
        <f t="shared" si="394"/>
        <v>-9.5461860000000016E-3</v>
      </c>
      <c r="EM70" s="92">
        <f t="shared" si="500"/>
        <v>5.9738951526526138</v>
      </c>
      <c r="EN70" s="92">
        <f>SUM('[20]ПОЛНАЯ СЕБЕСТОИМОСТЬ ВОДА 2022'!BN218)/3</f>
        <v>5.9717777986526137</v>
      </c>
      <c r="EO70" s="92">
        <f>SUM('[20]ПОЛНАЯ СЕБЕСТОИМОСТЬ ВОДА 2022'!BO218)/3</f>
        <v>2.1173540000000001E-3</v>
      </c>
      <c r="EP70" s="94">
        <f t="shared" si="501"/>
        <v>6.657</v>
      </c>
      <c r="EQ70" s="94">
        <f>SUM('[20]ПОЛНАЯ СЕБЕСТОИМОСТЬ ВОДА 2022'!BQ218)</f>
        <v>6.657</v>
      </c>
      <c r="ER70" s="94">
        <f>SUM('[20]ПОЛНАЯ СЕБЕСТОИМОСТЬ ВОДА 2022'!BR218)</f>
        <v>0</v>
      </c>
      <c r="ES70" s="95">
        <f t="shared" si="571"/>
        <v>5.84</v>
      </c>
      <c r="ET70" s="95">
        <v>5.84</v>
      </c>
      <c r="EU70" s="99">
        <v>0</v>
      </c>
      <c r="EV70" s="92">
        <f t="shared" si="503"/>
        <v>5.9738951526526138</v>
      </c>
      <c r="EW70" s="92">
        <f t="shared" si="504"/>
        <v>5.9717777986526137</v>
      </c>
      <c r="EX70" s="92">
        <f t="shared" si="505"/>
        <v>2.1173540000000001E-3</v>
      </c>
      <c r="EY70" s="94">
        <f t="shared" si="506"/>
        <v>0</v>
      </c>
      <c r="EZ70" s="94">
        <f>SUM('[20]ПОЛНАЯ СЕБЕСТОИМОСТЬ ВОДА 2022'!BT218)</f>
        <v>0</v>
      </c>
      <c r="FA70" s="94">
        <f>SUM('[20]ПОЛНАЯ СЕБЕСТОИМОСТЬ ВОДА 2022'!BU218)</f>
        <v>0</v>
      </c>
      <c r="FB70" s="95">
        <f t="shared" si="572"/>
        <v>7.9580000000000002</v>
      </c>
      <c r="FC70" s="95">
        <v>7.9580000000000002</v>
      </c>
      <c r="FD70" s="95">
        <v>0</v>
      </c>
      <c r="FE70" s="92">
        <f t="shared" si="508"/>
        <v>5.9738951526526138</v>
      </c>
      <c r="FF70" s="92">
        <f t="shared" si="509"/>
        <v>5.9717777986526137</v>
      </c>
      <c r="FG70" s="92">
        <f t="shared" si="510"/>
        <v>2.1173540000000001E-3</v>
      </c>
      <c r="FH70" s="94">
        <f t="shared" si="450"/>
        <v>0</v>
      </c>
      <c r="FI70" s="94">
        <f>SUM('[20]ПОЛНАЯ СЕБЕСТОИМОСТЬ ВОДА 2022'!BW218)</f>
        <v>0</v>
      </c>
      <c r="FJ70" s="94">
        <f>SUM('[20]ПОЛНАЯ СЕБЕСТОИМОСТЬ ВОДА 2022'!BX218)</f>
        <v>0</v>
      </c>
      <c r="FK70" s="95">
        <f t="shared" si="573"/>
        <v>9.7919999999999998</v>
      </c>
      <c r="FL70" s="95">
        <v>9.7829999999999995</v>
      </c>
      <c r="FM70" s="99">
        <v>8.9999999999999993E-3</v>
      </c>
      <c r="FN70" s="41">
        <f t="shared" si="512"/>
        <v>17.921685457957842</v>
      </c>
      <c r="FO70" s="41">
        <f t="shared" si="512"/>
        <v>17.915333395957841</v>
      </c>
      <c r="FP70" s="41">
        <f t="shared" si="512"/>
        <v>6.3520620000000003E-3</v>
      </c>
      <c r="FQ70" s="62">
        <f t="shared" si="512"/>
        <v>6.657</v>
      </c>
      <c r="FR70" s="62">
        <f t="shared" si="512"/>
        <v>6.657</v>
      </c>
      <c r="FS70" s="62">
        <f t="shared" si="512"/>
        <v>0</v>
      </c>
      <c r="FT70" s="62">
        <f t="shared" si="512"/>
        <v>23.59</v>
      </c>
      <c r="FU70" s="62">
        <f t="shared" si="512"/>
        <v>23.581</v>
      </c>
      <c r="FV70" s="62">
        <f t="shared" si="512"/>
        <v>8.9999999999999993E-3</v>
      </c>
      <c r="FW70" s="63">
        <f t="shared" si="396"/>
        <v>-11.264685457957842</v>
      </c>
      <c r="FX70" s="63">
        <f t="shared" si="396"/>
        <v>-11.258333395957841</v>
      </c>
      <c r="FY70" s="63">
        <f t="shared" si="396"/>
        <v>-6.3520620000000003E-3</v>
      </c>
      <c r="FZ70" s="41">
        <f t="shared" si="513"/>
        <v>71.68674183183137</v>
      </c>
      <c r="GA70" s="41">
        <f t="shared" si="513"/>
        <v>71.661333583831365</v>
      </c>
      <c r="GB70" s="41">
        <f t="shared" si="513"/>
        <v>2.5408248000000001E-2</v>
      </c>
      <c r="GC70" s="62">
        <f t="shared" si="513"/>
        <v>50.483130000000003</v>
      </c>
      <c r="GD70" s="62">
        <f t="shared" si="513"/>
        <v>50.473619999999997</v>
      </c>
      <c r="GE70" s="62">
        <f t="shared" si="513"/>
        <v>9.5100000000000011E-3</v>
      </c>
      <c r="GF70" s="62">
        <f t="shared" si="513"/>
        <v>73.072999999999993</v>
      </c>
      <c r="GG70" s="62">
        <f t="shared" si="513"/>
        <v>73.052999999999997</v>
      </c>
      <c r="GH70" s="62">
        <f t="shared" si="513"/>
        <v>1.9999999999999997E-2</v>
      </c>
      <c r="GI70" s="63">
        <f t="shared" si="398"/>
        <v>-21.203611831831367</v>
      </c>
      <c r="GJ70" s="63">
        <f t="shared" si="398"/>
        <v>-21.187713583831368</v>
      </c>
      <c r="GK70" s="63">
        <f t="shared" si="398"/>
        <v>-1.5898248E-2</v>
      </c>
      <c r="GL70" s="78"/>
      <c r="GM70" s="64">
        <f t="shared" si="399"/>
        <v>71.686741831831384</v>
      </c>
    </row>
    <row r="71" spans="1:195" ht="18.75" x14ac:dyDescent="0.3">
      <c r="A71" s="97" t="s">
        <v>85</v>
      </c>
      <c r="B71" s="92">
        <f t="shared" si="456"/>
        <v>7.0575094654245989</v>
      </c>
      <c r="C71" s="92">
        <f>SUM('[20]ПОЛНАЯ СЕБЕСТОИМОСТЬ ВОДА 2022'!C219)/3</f>
        <v>7.0542452113412653</v>
      </c>
      <c r="D71" s="92">
        <f>SUM('[20]ПОЛНАЯ СЕБЕСТОИМОСТЬ ВОДА 2022'!D219)/3</f>
        <v>3.2642540833333331E-3</v>
      </c>
      <c r="E71" s="92">
        <f t="shared" si="457"/>
        <v>8.5439399999999992</v>
      </c>
      <c r="F71" s="92">
        <f>SUM('[20]ПОЛНАЯ СЕБЕСТОИМОСТЬ ВОДА 2022'!F219)</f>
        <v>8.5419999999999998</v>
      </c>
      <c r="G71" s="92">
        <f>SUM('[20]ПОЛНАЯ СЕБЕСТОИМОСТЬ ВОДА 2022'!G219)</f>
        <v>1.9400000000000001E-3</v>
      </c>
      <c r="H71" s="93">
        <f t="shared" si="514"/>
        <v>8.89</v>
      </c>
      <c r="I71" s="93">
        <v>8.89</v>
      </c>
      <c r="J71" s="93">
        <v>0</v>
      </c>
      <c r="K71" s="92">
        <f t="shared" si="459"/>
        <v>7.0575094654245989</v>
      </c>
      <c r="L71" s="92">
        <f t="shared" si="460"/>
        <v>7.0542452113412653</v>
      </c>
      <c r="M71" s="92">
        <f t="shared" si="461"/>
        <v>3.2642540833333331E-3</v>
      </c>
      <c r="N71" s="94">
        <f t="shared" si="462"/>
        <v>8.7205999999999992</v>
      </c>
      <c r="O71" s="94">
        <f>SUM('[20]ПОЛНАЯ СЕБЕСТОИМОСТЬ ВОДА 2022'!I219)</f>
        <v>8.7189999999999994</v>
      </c>
      <c r="P71" s="94">
        <f>SUM('[20]ПОЛНАЯ СЕБЕСТОИМОСТЬ ВОДА 2022'!J219)</f>
        <v>1.6000000000000001E-3</v>
      </c>
      <c r="Q71" s="95">
        <f t="shared" si="563"/>
        <v>8.8450000000000006</v>
      </c>
      <c r="R71" s="95">
        <v>8.8450000000000006</v>
      </c>
      <c r="S71" s="95">
        <v>0</v>
      </c>
      <c r="T71" s="92">
        <f t="shared" si="464"/>
        <v>7.0575094654245989</v>
      </c>
      <c r="U71" s="92">
        <f t="shared" si="465"/>
        <v>7.0542452113412653</v>
      </c>
      <c r="V71" s="92">
        <f t="shared" si="466"/>
        <v>3.2642540833333331E-3</v>
      </c>
      <c r="W71" s="94">
        <f t="shared" si="467"/>
        <v>8.7167499999999993</v>
      </c>
      <c r="X71" s="94">
        <f>SUM('[20]ПОЛНАЯ СЕБЕСТОИМОСТЬ ВОДА 2022'!L219)</f>
        <v>8.7149999999999999</v>
      </c>
      <c r="Y71" s="94">
        <f>SUM('[20]ПОЛНАЯ СЕБЕСТОИМОСТЬ ВОДА 2022'!M219)</f>
        <v>1.75E-3</v>
      </c>
      <c r="Z71" s="95">
        <f t="shared" si="564"/>
        <v>8.9499999999999993</v>
      </c>
      <c r="AA71" s="95">
        <v>8.9499999999999993</v>
      </c>
      <c r="AB71" s="95">
        <v>0</v>
      </c>
      <c r="AC71" s="41">
        <f t="shared" si="469"/>
        <v>21.172528396273798</v>
      </c>
      <c r="AD71" s="41">
        <f t="shared" si="469"/>
        <v>21.162735634023797</v>
      </c>
      <c r="AE71" s="41">
        <f t="shared" si="469"/>
        <v>9.7927622499999999E-3</v>
      </c>
      <c r="AF71" s="62">
        <f t="shared" si="469"/>
        <v>25.981289999999994</v>
      </c>
      <c r="AG71" s="62">
        <f t="shared" si="469"/>
        <v>25.975999999999999</v>
      </c>
      <c r="AH71" s="62">
        <f t="shared" si="469"/>
        <v>5.2900000000000004E-3</v>
      </c>
      <c r="AI71" s="62">
        <f t="shared" si="469"/>
        <v>26.684999999999999</v>
      </c>
      <c r="AJ71" s="62">
        <f t="shared" si="469"/>
        <v>26.684999999999999</v>
      </c>
      <c r="AK71" s="62">
        <f t="shared" si="469"/>
        <v>0</v>
      </c>
      <c r="AL71" s="63">
        <f t="shared" si="549"/>
        <v>4.8087616037261967</v>
      </c>
      <c r="AM71" s="63">
        <f t="shared" si="549"/>
        <v>4.8132643659762024</v>
      </c>
      <c r="AN71" s="63">
        <f t="shared" si="549"/>
        <v>-4.5027622499999994E-3</v>
      </c>
      <c r="AO71" s="92">
        <f t="shared" si="470"/>
        <v>7.0575094654245989</v>
      </c>
      <c r="AP71" s="92">
        <f>SUM('[20]ПОЛНАЯ СЕБЕСТОИМОСТЬ ВОДА 2022'!R219)/3</f>
        <v>7.0542452113412653</v>
      </c>
      <c r="AQ71" s="92">
        <f>SUM('[20]ПОЛНАЯ СЕБЕСТОИМОСТЬ ВОДА 2022'!S219)/3</f>
        <v>3.2642540833333331E-3</v>
      </c>
      <c r="AR71" s="92">
        <f t="shared" si="471"/>
        <v>6.4069000000000003</v>
      </c>
      <c r="AS71" s="92">
        <f>SUM('[20]ПОЛНАЯ СЕБЕСТОИМОСТЬ ВОДА 2022'!U219)</f>
        <v>6.4050000000000002</v>
      </c>
      <c r="AT71" s="92">
        <f>SUM('[20]ПОЛНАЯ СЕБЕСТОИМОСТЬ ВОДА 2022'!V219)</f>
        <v>1.9E-3</v>
      </c>
      <c r="AU71" s="95">
        <f t="shared" si="565"/>
        <v>8.702</v>
      </c>
      <c r="AV71" s="95">
        <v>8.6999999999999993</v>
      </c>
      <c r="AW71" s="93">
        <v>2E-3</v>
      </c>
      <c r="AX71" s="92">
        <f t="shared" si="473"/>
        <v>7.0575094654245989</v>
      </c>
      <c r="AY71" s="92">
        <f t="shared" si="474"/>
        <v>7.0542452113412653</v>
      </c>
      <c r="AZ71" s="92">
        <f t="shared" si="475"/>
        <v>3.2642540833333331E-3</v>
      </c>
      <c r="BA71" s="92">
        <f t="shared" si="476"/>
        <v>7.0782299999999996</v>
      </c>
      <c r="BB71" s="92">
        <f>SUM('[20]ПОЛНАЯ СЕБЕСТОИМОСТЬ ВОДА 2022'!X219)</f>
        <v>7.077</v>
      </c>
      <c r="BC71" s="92">
        <f>SUM('[20]ПОЛНАЯ СЕБЕСТОИМОСТЬ ВОДА 2022'!Y219)</f>
        <v>1.23E-3</v>
      </c>
      <c r="BD71" s="95">
        <f t="shared" si="566"/>
        <v>8.6669999999999998</v>
      </c>
      <c r="BE71" s="95">
        <v>8.6649999999999991</v>
      </c>
      <c r="BF71" s="93">
        <v>2E-3</v>
      </c>
      <c r="BG71" s="92">
        <f t="shared" si="478"/>
        <v>7.0575094654245989</v>
      </c>
      <c r="BH71" s="92">
        <f t="shared" si="479"/>
        <v>7.0542452113412653</v>
      </c>
      <c r="BI71" s="92">
        <f t="shared" si="480"/>
        <v>3.2642540833333331E-3</v>
      </c>
      <c r="BJ71" s="94">
        <f t="shared" si="481"/>
        <v>6.0992100000000002</v>
      </c>
      <c r="BK71" s="94">
        <f>SUM('[20]ПОЛНАЯ СЕБЕСТОИМОСТЬ ВОДА 2022'!AA219)</f>
        <v>6.0975900000000003</v>
      </c>
      <c r="BL71" s="94">
        <f>SUM('[20]ПОЛНАЯ СЕБЕСТОИМОСТЬ ВОДА 2022'!AB219)</f>
        <v>1.6199999999999999E-3</v>
      </c>
      <c r="BM71" s="95">
        <f t="shared" si="567"/>
        <v>8.7650000000000006</v>
      </c>
      <c r="BN71" s="95">
        <v>8.7650000000000006</v>
      </c>
      <c r="BO71" s="95">
        <v>0</v>
      </c>
      <c r="BP71" s="41">
        <f t="shared" si="483"/>
        <v>21.172528396273798</v>
      </c>
      <c r="BQ71" s="41">
        <f t="shared" si="483"/>
        <v>21.162735634023797</v>
      </c>
      <c r="BR71" s="41">
        <f t="shared" si="483"/>
        <v>9.7927622499999999E-3</v>
      </c>
      <c r="BS71" s="96">
        <f t="shared" si="483"/>
        <v>19.584340000000001</v>
      </c>
      <c r="BT71" s="96">
        <f t="shared" si="483"/>
        <v>19.57959</v>
      </c>
      <c r="BU71" s="96">
        <f t="shared" si="483"/>
        <v>4.7499999999999999E-3</v>
      </c>
      <c r="BV71" s="96">
        <f t="shared" si="483"/>
        <v>26.134</v>
      </c>
      <c r="BW71" s="96">
        <f t="shared" si="483"/>
        <v>26.13</v>
      </c>
      <c r="BX71" s="96">
        <f t="shared" si="483"/>
        <v>4.0000000000000001E-3</v>
      </c>
      <c r="BY71" s="32"/>
      <c r="BZ71" s="32"/>
      <c r="CA71" s="32"/>
      <c r="CB71" s="41">
        <f t="shared" si="484"/>
        <v>42.345056792547595</v>
      </c>
      <c r="CC71" s="41">
        <f t="shared" si="484"/>
        <v>42.325471268047593</v>
      </c>
      <c r="CD71" s="41">
        <f t="shared" si="484"/>
        <v>1.95855245E-2</v>
      </c>
      <c r="CE71" s="96">
        <f t="shared" si="484"/>
        <v>45.565629999999999</v>
      </c>
      <c r="CF71" s="96">
        <f t="shared" si="484"/>
        <v>45.555589999999995</v>
      </c>
      <c r="CG71" s="96">
        <f t="shared" si="484"/>
        <v>1.004E-2</v>
      </c>
      <c r="CH71" s="96">
        <f t="shared" si="484"/>
        <v>52.819000000000003</v>
      </c>
      <c r="CI71" s="96">
        <f t="shared" si="484"/>
        <v>52.814999999999998</v>
      </c>
      <c r="CJ71" s="96">
        <f t="shared" si="484"/>
        <v>4.0000000000000001E-3</v>
      </c>
      <c r="CK71" s="32">
        <f t="shared" si="390"/>
        <v>3.2205732074524036</v>
      </c>
      <c r="CL71" s="32">
        <f t="shared" si="390"/>
        <v>3.2301187319524018</v>
      </c>
      <c r="CM71" s="32">
        <f t="shared" si="390"/>
        <v>-9.5455244999999994E-3</v>
      </c>
      <c r="CN71" s="92">
        <f t="shared" si="485"/>
        <v>7.0575094654245989</v>
      </c>
      <c r="CO71" s="92">
        <f>SUM('[20]ПОЛНАЯ СЕБЕСТОИМОСТЬ ВОДА 2022'!AP219)/3</f>
        <v>7.0542452113412653</v>
      </c>
      <c r="CP71" s="92">
        <f>SUM('[20]ПОЛНАЯ СЕБЕСТОИМОСТЬ ВОДА 2022'!AQ219)/3</f>
        <v>3.2642540833333331E-3</v>
      </c>
      <c r="CQ71" s="94">
        <f t="shared" si="486"/>
        <v>6.1086800000000006</v>
      </c>
      <c r="CR71" s="94">
        <f>SUM('[20]ПОЛНАЯ СЕБЕСТОИМОСТЬ ВОДА 2022'!AS219)</f>
        <v>6.1070000000000002</v>
      </c>
      <c r="CS71" s="94">
        <f>SUM('[20]ПОЛНАЯ СЕБЕСТОИМОСТЬ ВОДА 2022'!AT219)</f>
        <v>1.6800000000000001E-3</v>
      </c>
      <c r="CT71" s="95">
        <f t="shared" si="568"/>
        <v>8.92</v>
      </c>
      <c r="CU71" s="95">
        <v>8.92</v>
      </c>
      <c r="CV71" s="95">
        <v>0</v>
      </c>
      <c r="CW71" s="92">
        <f t="shared" si="488"/>
        <v>7.0575094654245989</v>
      </c>
      <c r="CX71" s="92">
        <f t="shared" si="489"/>
        <v>7.0542452113412653</v>
      </c>
      <c r="CY71" s="92">
        <f t="shared" si="490"/>
        <v>3.2642540833333331E-3</v>
      </c>
      <c r="CZ71" s="94">
        <f t="shared" si="491"/>
        <v>6.5446599999999995</v>
      </c>
      <c r="DA71" s="94">
        <f>SUM('[20]ПОЛНАЯ СЕБЕСТОИМОСТЬ ВОДА 2022'!AV219)</f>
        <v>6.5439999999999996</v>
      </c>
      <c r="DB71" s="94">
        <f>SUM('[20]ПОЛНАЯ СЕБЕСТОИМОСТЬ ВОДА 2022'!AW219)</f>
        <v>6.6E-4</v>
      </c>
      <c r="DC71" s="95">
        <f t="shared" si="569"/>
        <v>8.6140000000000008</v>
      </c>
      <c r="DD71" s="95">
        <v>8.6140000000000008</v>
      </c>
      <c r="DE71" s="95">
        <v>0</v>
      </c>
      <c r="DF71" s="92">
        <f t="shared" si="493"/>
        <v>7.0575094654245989</v>
      </c>
      <c r="DG71" s="92">
        <f t="shared" si="494"/>
        <v>7.0542452113412653</v>
      </c>
      <c r="DH71" s="92">
        <f t="shared" si="495"/>
        <v>3.2642540833333331E-3</v>
      </c>
      <c r="DI71" s="94">
        <f t="shared" si="496"/>
        <v>6.1600599999999996</v>
      </c>
      <c r="DJ71" s="94">
        <f>SUM('[20]ПОЛНАЯ СЕБЕСТОИМОСТЬ ВОДА 2022'!AY219)</f>
        <v>6.1589999999999998</v>
      </c>
      <c r="DK71" s="94">
        <f>SUM('[20]ПОЛНАЯ СЕБЕСТОИМОСТЬ ВОДА 2022'!AZ219)</f>
        <v>1.06E-3</v>
      </c>
      <c r="DL71" s="95">
        <f t="shared" si="570"/>
        <v>8.5</v>
      </c>
      <c r="DM71" s="95">
        <v>8.5</v>
      </c>
      <c r="DN71" s="95">
        <v>0</v>
      </c>
      <c r="DO71" s="41">
        <f t="shared" si="498"/>
        <v>21.172528396273798</v>
      </c>
      <c r="DP71" s="41">
        <f t="shared" si="498"/>
        <v>21.162735634023797</v>
      </c>
      <c r="DQ71" s="41">
        <f t="shared" si="498"/>
        <v>9.7927622499999999E-3</v>
      </c>
      <c r="DR71" s="96">
        <f t="shared" si="498"/>
        <v>18.813400000000001</v>
      </c>
      <c r="DS71" s="96">
        <f t="shared" si="498"/>
        <v>18.809999999999999</v>
      </c>
      <c r="DT71" s="96">
        <f t="shared" si="498"/>
        <v>3.4000000000000002E-3</v>
      </c>
      <c r="DU71" s="96">
        <f t="shared" si="498"/>
        <v>26.033999999999999</v>
      </c>
      <c r="DV71" s="96">
        <f t="shared" si="498"/>
        <v>26.033999999999999</v>
      </c>
      <c r="DW71" s="96">
        <f t="shared" si="498"/>
        <v>0</v>
      </c>
      <c r="DX71" s="32">
        <f t="shared" si="392"/>
        <v>-2.3591283962737961</v>
      </c>
      <c r="DY71" s="32">
        <f t="shared" si="392"/>
        <v>-2.3527356340237979</v>
      </c>
      <c r="DZ71" s="32">
        <f t="shared" si="392"/>
        <v>-6.3927622499999996E-3</v>
      </c>
      <c r="EA71" s="41">
        <f t="shared" si="499"/>
        <v>63.517585188821393</v>
      </c>
      <c r="EB71" s="41">
        <f t="shared" si="499"/>
        <v>63.48820690207139</v>
      </c>
      <c r="EC71" s="41">
        <f t="shared" si="499"/>
        <v>2.937828675E-2</v>
      </c>
      <c r="ED71" s="96">
        <f t="shared" si="499"/>
        <v>64.37903</v>
      </c>
      <c r="EE71" s="96">
        <f t="shared" si="499"/>
        <v>64.365589999999997</v>
      </c>
      <c r="EF71" s="96">
        <f t="shared" si="499"/>
        <v>1.3440000000000001E-2</v>
      </c>
      <c r="EG71" s="96">
        <f t="shared" si="499"/>
        <v>78.853000000000009</v>
      </c>
      <c r="EH71" s="96">
        <f t="shared" si="499"/>
        <v>78.84899999999999</v>
      </c>
      <c r="EI71" s="96">
        <f t="shared" si="499"/>
        <v>4.0000000000000001E-3</v>
      </c>
      <c r="EJ71" s="32">
        <f t="shared" si="394"/>
        <v>0.86144481117860749</v>
      </c>
      <c r="EK71" s="32">
        <f t="shared" si="394"/>
        <v>0.87738309792860747</v>
      </c>
      <c r="EL71" s="32">
        <f t="shared" si="394"/>
        <v>-1.5938286749999999E-2</v>
      </c>
      <c r="EM71" s="92">
        <f t="shared" si="500"/>
        <v>7.0575094654245989</v>
      </c>
      <c r="EN71" s="92">
        <f>SUM('[20]ПОЛНАЯ СЕБЕСТОИМОСТЬ ВОДА 2022'!BN219)/3</f>
        <v>7.0542452113412653</v>
      </c>
      <c r="EO71" s="92">
        <f>SUM('[20]ПОЛНАЯ СЕБЕСТОИМОСТЬ ВОДА 2022'!BO219)/3</f>
        <v>3.2642540833333331E-3</v>
      </c>
      <c r="EP71" s="94">
        <f t="shared" si="501"/>
        <v>6.1719999999999997</v>
      </c>
      <c r="EQ71" s="94">
        <f>SUM('[20]ПОЛНАЯ СЕБЕСТОИМОСТЬ ВОДА 2022'!BQ219)</f>
        <v>6.1719999999999997</v>
      </c>
      <c r="ER71" s="94">
        <f>SUM('[20]ПОЛНАЯ СЕБЕСТОИМОСТЬ ВОДА 2022'!BR219)</f>
        <v>0</v>
      </c>
      <c r="ES71" s="95">
        <f t="shared" si="571"/>
        <v>8.8040000000000003</v>
      </c>
      <c r="ET71" s="95">
        <v>8.8000000000000007</v>
      </c>
      <c r="EU71" s="99">
        <v>4.0000000000000001E-3</v>
      </c>
      <c r="EV71" s="92">
        <f t="shared" si="503"/>
        <v>7.0575094654245989</v>
      </c>
      <c r="EW71" s="92">
        <f t="shared" si="504"/>
        <v>7.0542452113412653</v>
      </c>
      <c r="EX71" s="92">
        <f t="shared" si="505"/>
        <v>3.2642540833333331E-3</v>
      </c>
      <c r="EY71" s="94">
        <f t="shared" si="506"/>
        <v>2.7880799999999999</v>
      </c>
      <c r="EZ71" s="94">
        <f>SUM('[20]ПОЛНАЯ СЕБЕСТОИМОСТЬ ВОДА 2022'!BT219)</f>
        <v>2.7880799999999999</v>
      </c>
      <c r="FA71" s="94">
        <f>SUM('[20]ПОЛНАЯ СЕБЕСТОИМОСТЬ ВОДА 2022'!BU219)</f>
        <v>0</v>
      </c>
      <c r="FB71" s="95">
        <f t="shared" si="572"/>
        <v>8.6939999999999991</v>
      </c>
      <c r="FC71" s="95">
        <v>8.69</v>
      </c>
      <c r="FD71" s="95">
        <v>4.0000000000000001E-3</v>
      </c>
      <c r="FE71" s="92">
        <f t="shared" si="508"/>
        <v>7.0575094654245989</v>
      </c>
      <c r="FF71" s="92">
        <f t="shared" si="509"/>
        <v>7.0542452113412653</v>
      </c>
      <c r="FG71" s="92">
        <f t="shared" si="510"/>
        <v>3.2642540833333331E-3</v>
      </c>
      <c r="FH71" s="94">
        <f t="shared" si="450"/>
        <v>2.5990000000000002</v>
      </c>
      <c r="FI71" s="94">
        <f>SUM('[20]ПОЛНАЯ СЕБЕСТОИМОСТЬ ВОДА 2022'!BW219)</f>
        <v>2.5990000000000002</v>
      </c>
      <c r="FJ71" s="94">
        <f>SUM('[20]ПОЛНАЯ СЕБЕСТОИМОСТЬ ВОДА 2022'!BX219)</f>
        <v>0</v>
      </c>
      <c r="FK71" s="95">
        <f t="shared" si="573"/>
        <v>8.7530000000000001</v>
      </c>
      <c r="FL71" s="95">
        <v>8.7479999999999993</v>
      </c>
      <c r="FM71" s="99">
        <v>5.0000000000000001E-3</v>
      </c>
      <c r="FN71" s="41">
        <f t="shared" si="512"/>
        <v>21.172528396273798</v>
      </c>
      <c r="FO71" s="41">
        <f t="shared" si="512"/>
        <v>21.162735634023797</v>
      </c>
      <c r="FP71" s="41">
        <f t="shared" si="512"/>
        <v>9.7927622499999999E-3</v>
      </c>
      <c r="FQ71" s="62">
        <f t="shared" si="512"/>
        <v>11.55908</v>
      </c>
      <c r="FR71" s="62">
        <f t="shared" si="512"/>
        <v>11.55908</v>
      </c>
      <c r="FS71" s="62">
        <f t="shared" si="512"/>
        <v>0</v>
      </c>
      <c r="FT71" s="62">
        <f t="shared" si="512"/>
        <v>26.250999999999998</v>
      </c>
      <c r="FU71" s="62">
        <f t="shared" si="512"/>
        <v>26.238</v>
      </c>
      <c r="FV71" s="62">
        <f t="shared" si="512"/>
        <v>1.3000000000000001E-2</v>
      </c>
      <c r="FW71" s="63">
        <f t="shared" si="396"/>
        <v>-9.6134483962737978</v>
      </c>
      <c r="FX71" s="63">
        <f t="shared" si="396"/>
        <v>-9.6036556340237968</v>
      </c>
      <c r="FY71" s="63">
        <f t="shared" si="396"/>
        <v>-9.7927622499999999E-3</v>
      </c>
      <c r="FZ71" s="41">
        <f t="shared" si="513"/>
        <v>84.69011358509519</v>
      </c>
      <c r="GA71" s="41">
        <f t="shared" si="513"/>
        <v>84.650942536095187</v>
      </c>
      <c r="GB71" s="41">
        <f t="shared" si="513"/>
        <v>3.9171048999999999E-2</v>
      </c>
      <c r="GC71" s="62">
        <f t="shared" si="513"/>
        <v>75.938109999999995</v>
      </c>
      <c r="GD71" s="62">
        <f t="shared" si="513"/>
        <v>75.924669999999992</v>
      </c>
      <c r="GE71" s="62">
        <f t="shared" si="513"/>
        <v>1.3440000000000001E-2</v>
      </c>
      <c r="GF71" s="62">
        <f t="shared" si="513"/>
        <v>105.10400000000001</v>
      </c>
      <c r="GG71" s="62">
        <f t="shared" si="513"/>
        <v>105.08699999999999</v>
      </c>
      <c r="GH71" s="62">
        <f t="shared" si="513"/>
        <v>1.7000000000000001E-2</v>
      </c>
      <c r="GI71" s="63">
        <f t="shared" si="398"/>
        <v>-8.7520035850951956</v>
      </c>
      <c r="GJ71" s="63">
        <f t="shared" si="398"/>
        <v>-8.7262725360951947</v>
      </c>
      <c r="GK71" s="63">
        <f t="shared" si="398"/>
        <v>-2.5731048999999999E-2</v>
      </c>
      <c r="GL71" s="78"/>
      <c r="GM71" s="64">
        <f t="shared" si="399"/>
        <v>84.690113585095204</v>
      </c>
    </row>
    <row r="72" spans="1:195" ht="18.75" x14ac:dyDescent="0.3">
      <c r="A72" s="97" t="s">
        <v>86</v>
      </c>
      <c r="B72" s="92">
        <f t="shared" si="456"/>
        <v>164.07213421265692</v>
      </c>
      <c r="C72" s="92">
        <f>SUM('[20]ПОЛНАЯ СЕБЕСТОИМОСТЬ ВОДА 2022'!C220)/3</f>
        <v>163.99432145315691</v>
      </c>
      <c r="D72" s="92">
        <f>SUM('[20]ПОЛНАЯ СЕБЕСТОИМОСТЬ ВОДА 2022'!D220)/3</f>
        <v>7.7812759500000009E-2</v>
      </c>
      <c r="E72" s="92">
        <f t="shared" si="457"/>
        <v>122.75638000000001</v>
      </c>
      <c r="F72" s="92">
        <f>SUM('[20]ПОЛНАЯ СЕБЕСТОИМОСТЬ ВОДА 2022'!F220)</f>
        <v>122.7282</v>
      </c>
      <c r="G72" s="92">
        <f>SUM('[20]ПОЛНАЯ СЕБЕСТОИМОСТЬ ВОДА 2022'!G220)</f>
        <v>2.818E-2</v>
      </c>
      <c r="H72" s="93">
        <f t="shared" si="514"/>
        <v>190.3895</v>
      </c>
      <c r="I72" s="93">
        <v>190.35</v>
      </c>
      <c r="J72" s="93">
        <v>3.95E-2</v>
      </c>
      <c r="K72" s="92">
        <f t="shared" si="459"/>
        <v>164.07213421265692</v>
      </c>
      <c r="L72" s="92">
        <f t="shared" si="460"/>
        <v>163.99432145315691</v>
      </c>
      <c r="M72" s="92">
        <f t="shared" si="461"/>
        <v>7.7812759500000009E-2</v>
      </c>
      <c r="N72" s="94">
        <f t="shared" si="462"/>
        <v>204.208</v>
      </c>
      <c r="O72" s="94">
        <f>SUM('[20]ПОЛНАЯ СЕБЕСТОИМОСТЬ ВОДА 2022'!I220)</f>
        <v>204.17099999999999</v>
      </c>
      <c r="P72" s="94">
        <f>SUM('[20]ПОЛНАЯ СЕБЕСТОИМОСТЬ ВОДА 2022'!J220)</f>
        <v>3.6999999999999998E-2</v>
      </c>
      <c r="Q72" s="95">
        <f t="shared" si="563"/>
        <v>201.67323999999999</v>
      </c>
      <c r="R72" s="95">
        <v>201.625</v>
      </c>
      <c r="S72" s="95">
        <f>0.045+0.00324</f>
        <v>4.8239999999999998E-2</v>
      </c>
      <c r="T72" s="92">
        <f t="shared" si="464"/>
        <v>164.07213421265692</v>
      </c>
      <c r="U72" s="92">
        <f t="shared" si="465"/>
        <v>163.99432145315691</v>
      </c>
      <c r="V72" s="92">
        <f t="shared" si="466"/>
        <v>7.7812759500000009E-2</v>
      </c>
      <c r="W72" s="94">
        <f t="shared" si="467"/>
        <v>336.46080000000001</v>
      </c>
      <c r="X72" s="94">
        <f>SUM('[20]ПОЛНАЯ СЕБЕСТОИМОСТЬ ВОДА 2022'!L220)</f>
        <v>336.37400000000002</v>
      </c>
      <c r="Y72" s="94">
        <f>SUM('[20]ПОЛНАЯ СЕБЕСТОИМОСТЬ ВОДА 2022'!M220)</f>
        <v>8.6800000000000002E-2</v>
      </c>
      <c r="Z72" s="95">
        <f t="shared" si="564"/>
        <v>393.99257999999998</v>
      </c>
      <c r="AA72" s="95">
        <v>393.89499999999998</v>
      </c>
      <c r="AB72" s="95">
        <f>0.094+0.00358</f>
        <v>9.758E-2</v>
      </c>
      <c r="AC72" s="41">
        <f t="shared" si="469"/>
        <v>492.21640263797076</v>
      </c>
      <c r="AD72" s="41">
        <f t="shared" si="469"/>
        <v>491.98296435947077</v>
      </c>
      <c r="AE72" s="41">
        <f t="shared" si="469"/>
        <v>0.23343827850000004</v>
      </c>
      <c r="AF72" s="62">
        <f t="shared" si="469"/>
        <v>663.42517999999995</v>
      </c>
      <c r="AG72" s="62">
        <f t="shared" si="469"/>
        <v>663.27320000000009</v>
      </c>
      <c r="AH72" s="62">
        <f t="shared" si="469"/>
        <v>0.15198</v>
      </c>
      <c r="AI72" s="62">
        <f t="shared" si="469"/>
        <v>786.05531999999994</v>
      </c>
      <c r="AJ72" s="62">
        <f t="shared" si="469"/>
        <v>785.87</v>
      </c>
      <c r="AK72" s="62">
        <f t="shared" si="469"/>
        <v>0.18531999999999998</v>
      </c>
      <c r="AL72" s="63">
        <f t="shared" si="549"/>
        <v>171.2087773620292</v>
      </c>
      <c r="AM72" s="63">
        <f t="shared" si="549"/>
        <v>171.29023564052932</v>
      </c>
      <c r="AN72" s="63">
        <f t="shared" si="549"/>
        <v>-8.1458278500000036E-2</v>
      </c>
      <c r="AO72" s="92">
        <f t="shared" si="470"/>
        <v>164.07213421265692</v>
      </c>
      <c r="AP72" s="92">
        <f>SUM('[20]ПОЛНАЯ СЕБЕСТОИМОСТЬ ВОДА 2022'!R220)/3</f>
        <v>163.99432145315691</v>
      </c>
      <c r="AQ72" s="92">
        <f>SUM('[20]ПОЛНАЯ СЕБЕСТОИМОСТЬ ВОДА 2022'!S220)/3</f>
        <v>7.7812759500000009E-2</v>
      </c>
      <c r="AR72" s="92">
        <f t="shared" si="471"/>
        <v>341.65500000000003</v>
      </c>
      <c r="AS72" s="92">
        <f>SUM('[20]ПОЛНАЯ СЕБЕСТОИМОСТЬ ВОДА 2022'!U220)</f>
        <v>341.55200000000002</v>
      </c>
      <c r="AT72" s="92">
        <f>SUM('[20]ПОЛНАЯ СЕБЕСТОИМОСТЬ ВОДА 2022'!V220)</f>
        <v>0.10299999999999999</v>
      </c>
      <c r="AU72" s="95">
        <f t="shared" si="565"/>
        <v>218.56199999999998</v>
      </c>
      <c r="AV72" s="95">
        <v>218.51</v>
      </c>
      <c r="AW72" s="93">
        <v>5.1999999999999998E-2</v>
      </c>
      <c r="AX72" s="92">
        <f t="shared" si="473"/>
        <v>164.07213421265692</v>
      </c>
      <c r="AY72" s="92">
        <f t="shared" si="474"/>
        <v>163.99432145315691</v>
      </c>
      <c r="AZ72" s="92">
        <f t="shared" si="475"/>
        <v>7.7812759500000009E-2</v>
      </c>
      <c r="BA72" s="92">
        <f t="shared" si="476"/>
        <v>320.95151000000004</v>
      </c>
      <c r="BB72" s="92">
        <f>SUM('[20]ПОЛНАЯ СЕБЕСТОИМОСТЬ ВОДА 2022'!X220)</f>
        <v>320.89600000000002</v>
      </c>
      <c r="BC72" s="92">
        <f>SUM('[20]ПОЛНАЯ СЕБЕСТОИМОСТЬ ВОДА 2022'!Y220)</f>
        <v>5.5509999999999997E-2</v>
      </c>
      <c r="BD72" s="95">
        <f t="shared" si="566"/>
        <v>195.167</v>
      </c>
      <c r="BE72" s="95">
        <v>195.13300000000001</v>
      </c>
      <c r="BF72" s="93">
        <v>3.4000000000000002E-2</v>
      </c>
      <c r="BG72" s="92">
        <f t="shared" si="478"/>
        <v>164.07213421265692</v>
      </c>
      <c r="BH72" s="92">
        <f t="shared" si="479"/>
        <v>163.99432145315691</v>
      </c>
      <c r="BI72" s="92">
        <f t="shared" si="480"/>
        <v>7.7812759500000009E-2</v>
      </c>
      <c r="BJ72" s="94">
        <f t="shared" si="481"/>
        <v>189.70829000000001</v>
      </c>
      <c r="BK72" s="94">
        <f>SUM('[20]ПОЛНАЯ СЕБЕСТОИМОСТЬ ВОДА 2022'!AA220)</f>
        <v>189.65516</v>
      </c>
      <c r="BL72" s="94">
        <f>SUM('[20]ПОЛНАЯ СЕБЕСТОИМОСТЬ ВОДА 2022'!AB220)</f>
        <v>5.3129999999999997E-2</v>
      </c>
      <c r="BM72" s="95">
        <f t="shared" si="567"/>
        <v>197.81799999999998</v>
      </c>
      <c r="BN72" s="95">
        <v>197.803</v>
      </c>
      <c r="BO72" s="95">
        <v>1.4999999999999999E-2</v>
      </c>
      <c r="BP72" s="41">
        <f>SUM(AO72+AX72+BG72)</f>
        <v>492.21640263797076</v>
      </c>
      <c r="BQ72" s="41">
        <f t="shared" ref="BQ72:BX74" si="574">SUM(AP72+AY72+BH72)</f>
        <v>491.98296435947077</v>
      </c>
      <c r="BR72" s="41">
        <f t="shared" si="574"/>
        <v>0.23343827850000004</v>
      </c>
      <c r="BS72" s="96">
        <f t="shared" si="574"/>
        <v>852.3148000000001</v>
      </c>
      <c r="BT72" s="96">
        <f t="shared" si="574"/>
        <v>852.10316000000012</v>
      </c>
      <c r="BU72" s="96">
        <f t="shared" si="574"/>
        <v>0.21163999999999999</v>
      </c>
      <c r="BV72" s="96">
        <f t="shared" si="574"/>
        <v>611.54700000000003</v>
      </c>
      <c r="BW72" s="96">
        <f t="shared" si="574"/>
        <v>611.44600000000003</v>
      </c>
      <c r="BX72" s="96">
        <f t="shared" si="574"/>
        <v>0.10099999999999999</v>
      </c>
      <c r="BY72" s="32">
        <f t="shared" si="388"/>
        <v>360.09839736202935</v>
      </c>
      <c r="BZ72" s="32">
        <f t="shared" si="388"/>
        <v>360.12019564052935</v>
      </c>
      <c r="CA72" s="32">
        <f t="shared" si="388"/>
        <v>-2.1798278500000046E-2</v>
      </c>
      <c r="CB72" s="41">
        <f>SUM(AC72+BP72)</f>
        <v>984.43280527594152</v>
      </c>
      <c r="CC72" s="41">
        <f t="shared" ref="CC72:CJ75" si="575">SUM(AD72+BQ72)</f>
        <v>983.96592871894154</v>
      </c>
      <c r="CD72" s="41">
        <f t="shared" si="575"/>
        <v>0.46687655700000008</v>
      </c>
      <c r="CE72" s="96">
        <f t="shared" si="575"/>
        <v>1515.7399800000001</v>
      </c>
      <c r="CF72" s="96">
        <f t="shared" si="575"/>
        <v>1515.3763600000002</v>
      </c>
      <c r="CG72" s="96">
        <f t="shared" si="575"/>
        <v>0.36362</v>
      </c>
      <c r="CH72" s="96">
        <f t="shared" si="575"/>
        <v>1397.60232</v>
      </c>
      <c r="CI72" s="96">
        <f t="shared" si="575"/>
        <v>1397.316</v>
      </c>
      <c r="CJ72" s="96">
        <f t="shared" si="575"/>
        <v>0.28631999999999996</v>
      </c>
      <c r="CK72" s="32">
        <f t="shared" si="390"/>
        <v>531.30717472405854</v>
      </c>
      <c r="CL72" s="32">
        <f t="shared" si="390"/>
        <v>531.41043128105866</v>
      </c>
      <c r="CM72" s="32">
        <f t="shared" si="390"/>
        <v>-0.10325655700000008</v>
      </c>
      <c r="CN72" s="92">
        <f t="shared" si="485"/>
        <v>164.07213421265692</v>
      </c>
      <c r="CO72" s="92">
        <f>SUM('[20]ПОЛНАЯ СЕБЕСТОИМОСТЬ ВОДА 2022'!AP220)/3</f>
        <v>163.99432145315691</v>
      </c>
      <c r="CP72" s="92">
        <f>SUM('[20]ПОЛНАЯ СЕБЕСТОИМОСТЬ ВОДА 2022'!AQ220)/3</f>
        <v>7.7812759500000009E-2</v>
      </c>
      <c r="CQ72" s="94">
        <f t="shared" si="486"/>
        <v>222.73164999999997</v>
      </c>
      <c r="CR72" s="94">
        <f>SUM('[20]ПОЛНАЯ СЕБЕСТОИМОСТЬ ВОДА 2022'!AS220)</f>
        <v>222.67</v>
      </c>
      <c r="CS72" s="94">
        <f>SUM('[20]ПОЛНАЯ СЕБЕСТОИМОСТЬ ВОДА 2022'!AT220)</f>
        <v>6.1650000000000003E-2</v>
      </c>
      <c r="CT72" s="95">
        <f t="shared" si="568"/>
        <v>173.89500000000001</v>
      </c>
      <c r="CU72" s="95">
        <v>173.875</v>
      </c>
      <c r="CV72" s="95">
        <v>0.02</v>
      </c>
      <c r="CW72" s="92">
        <f t="shared" si="488"/>
        <v>164.07213421265692</v>
      </c>
      <c r="CX72" s="92">
        <f t="shared" si="489"/>
        <v>163.99432145315691</v>
      </c>
      <c r="CY72" s="92">
        <f t="shared" si="490"/>
        <v>7.7812759500000009E-2</v>
      </c>
      <c r="CZ72" s="94">
        <f t="shared" si="491"/>
        <v>353.41694999999999</v>
      </c>
      <c r="DA72" s="94">
        <f>SUM('[20]ПОЛНАЯ СЕБЕСТОИМОСТЬ ВОДА 2022'!AV220)</f>
        <v>353.38099999999997</v>
      </c>
      <c r="DB72" s="94">
        <f>SUM('[20]ПОЛНАЯ СЕБЕСТОИМОСТЬ ВОДА 2022'!AW220)</f>
        <v>3.5950000000000003E-2</v>
      </c>
      <c r="DC72" s="95">
        <f t="shared" si="569"/>
        <v>84.528999999999996</v>
      </c>
      <c r="DD72" s="95">
        <v>84.513999999999996</v>
      </c>
      <c r="DE72" s="95">
        <v>1.4999999999999999E-2</v>
      </c>
      <c r="DF72" s="92">
        <f t="shared" si="493"/>
        <v>164.07213421265692</v>
      </c>
      <c r="DG72" s="92">
        <f t="shared" si="494"/>
        <v>163.99432145315691</v>
      </c>
      <c r="DH72" s="92">
        <f t="shared" si="495"/>
        <v>7.7812759500000009E-2</v>
      </c>
      <c r="DI72" s="94">
        <f t="shared" si="496"/>
        <v>480.40980000000002</v>
      </c>
      <c r="DJ72" s="94">
        <f>SUM('[20]ПОЛНАЯ СЕБЕСТОИМОСТЬ ВОДА 2022'!AY220)</f>
        <v>480.327</v>
      </c>
      <c r="DK72" s="94">
        <f>SUM('[20]ПОЛНАЯ СЕБЕСТОИМОСТЬ ВОДА 2022'!AZ220)</f>
        <v>8.2799999999999999E-2</v>
      </c>
      <c r="DL72" s="95">
        <f t="shared" si="570"/>
        <v>347.35500000000002</v>
      </c>
      <c r="DM72" s="95">
        <v>347.23500000000001</v>
      </c>
      <c r="DN72" s="95">
        <v>0.12</v>
      </c>
      <c r="DO72" s="41">
        <f>SUM(CN72+CW72+DF72)</f>
        <v>492.21640263797076</v>
      </c>
      <c r="DP72" s="41">
        <f t="shared" ref="DP72:DW75" si="576">SUM(CO72+CX72+DG72)</f>
        <v>491.98296435947077</v>
      </c>
      <c r="DQ72" s="41">
        <f t="shared" si="576"/>
        <v>0.23343827850000004</v>
      </c>
      <c r="DR72" s="96">
        <f t="shared" si="576"/>
        <v>1056.5583999999999</v>
      </c>
      <c r="DS72" s="96">
        <f t="shared" si="576"/>
        <v>1056.3779999999999</v>
      </c>
      <c r="DT72" s="96">
        <f t="shared" si="576"/>
        <v>0.1804</v>
      </c>
      <c r="DU72" s="96">
        <f t="shared" si="576"/>
        <v>605.779</v>
      </c>
      <c r="DV72" s="96">
        <f t="shared" si="576"/>
        <v>605.62400000000002</v>
      </c>
      <c r="DW72" s="96">
        <f t="shared" si="576"/>
        <v>0.155</v>
      </c>
      <c r="DX72" s="32">
        <f t="shared" si="392"/>
        <v>564.34199736202913</v>
      </c>
      <c r="DY72" s="32">
        <f t="shared" si="392"/>
        <v>564.39503564052916</v>
      </c>
      <c r="DZ72" s="32">
        <f t="shared" si="392"/>
        <v>-5.3038278500000036E-2</v>
      </c>
      <c r="EA72" s="41">
        <f>SUM(CB72+DO72)</f>
        <v>1476.6492079139123</v>
      </c>
      <c r="EB72" s="41">
        <f t="shared" ref="EB72:EI75" si="577">SUM(CC72+DP72)</f>
        <v>1475.9488930784123</v>
      </c>
      <c r="EC72" s="41">
        <f t="shared" si="577"/>
        <v>0.70031483550000018</v>
      </c>
      <c r="ED72" s="96">
        <f t="shared" si="577"/>
        <v>2572.2983800000002</v>
      </c>
      <c r="EE72" s="96">
        <f t="shared" si="577"/>
        <v>2571.7543599999999</v>
      </c>
      <c r="EF72" s="96">
        <f t="shared" si="577"/>
        <v>0.54401999999999995</v>
      </c>
      <c r="EG72" s="96">
        <f t="shared" si="577"/>
        <v>2003.38132</v>
      </c>
      <c r="EH72" s="96">
        <f t="shared" si="577"/>
        <v>2002.94</v>
      </c>
      <c r="EI72" s="96">
        <f t="shared" si="577"/>
        <v>0.44131999999999993</v>
      </c>
      <c r="EJ72" s="32">
        <f t="shared" si="394"/>
        <v>1095.6491720860879</v>
      </c>
      <c r="EK72" s="32">
        <f t="shared" si="394"/>
        <v>1095.8054669215876</v>
      </c>
      <c r="EL72" s="32">
        <f t="shared" si="394"/>
        <v>-0.15629483550000023</v>
      </c>
      <c r="EM72" s="92">
        <f t="shared" si="500"/>
        <v>164.07213421265692</v>
      </c>
      <c r="EN72" s="92">
        <f>SUM('[20]ПОЛНАЯ СЕБЕСТОИМОСТЬ ВОДА 2022'!BN220)/3</f>
        <v>163.99432145315691</v>
      </c>
      <c r="EO72" s="92">
        <f>SUM('[20]ПОЛНАЯ СЕБЕСТОИМОСТЬ ВОДА 2022'!BO220)/3</f>
        <v>7.7812759500000009E-2</v>
      </c>
      <c r="EP72" s="94">
        <f t="shared" si="501"/>
        <v>859.1</v>
      </c>
      <c r="EQ72" s="94">
        <f>SUM('[20]ПОЛНАЯ СЕБЕСТОИМОСТЬ ВОДА 2022'!BQ220)</f>
        <v>859.1</v>
      </c>
      <c r="ER72" s="94">
        <f>SUM('[20]ПОЛНАЯ СЕБЕСТОИМОСТЬ ВОДА 2022'!BR220)</f>
        <v>0</v>
      </c>
      <c r="ES72" s="95">
        <f t="shared" si="571"/>
        <v>174.21539999999999</v>
      </c>
      <c r="ET72" s="95">
        <v>174.185</v>
      </c>
      <c r="EU72" s="99">
        <v>3.04E-2</v>
      </c>
      <c r="EV72" s="92">
        <f t="shared" si="503"/>
        <v>164.07213421265692</v>
      </c>
      <c r="EW72" s="92">
        <f t="shared" si="504"/>
        <v>163.99432145315691</v>
      </c>
      <c r="EX72" s="92">
        <f t="shared" si="505"/>
        <v>7.7812759500000009E-2</v>
      </c>
      <c r="EY72" s="94">
        <f t="shared" si="506"/>
        <v>469.27300000000002</v>
      </c>
      <c r="EZ72" s="94">
        <f>SUM('[20]ПОЛНАЯ СЕБЕСТОИМОСТЬ ВОДА 2022'!BT220)</f>
        <v>469.27300000000002</v>
      </c>
      <c r="FA72" s="94">
        <f>SUM('[20]ПОЛНАЯ СЕБЕСТОИМОСТЬ ВОДА 2022'!BU220)</f>
        <v>0</v>
      </c>
      <c r="FB72" s="95">
        <f t="shared" si="572"/>
        <v>211.38899999999998</v>
      </c>
      <c r="FC72" s="95">
        <v>211.32499999999999</v>
      </c>
      <c r="FD72" s="95">
        <v>6.4000000000000001E-2</v>
      </c>
      <c r="FE72" s="92">
        <f t="shared" si="508"/>
        <v>164.07213421265692</v>
      </c>
      <c r="FF72" s="92">
        <f t="shared" si="509"/>
        <v>163.99432145315691</v>
      </c>
      <c r="FG72" s="92">
        <f t="shared" si="510"/>
        <v>7.7812759500000009E-2</v>
      </c>
      <c r="FH72" s="94">
        <f t="shared" si="450"/>
        <v>602.79200000000003</v>
      </c>
      <c r="FI72" s="94">
        <f>SUM('[20]ПОЛНАЯ СЕБЕСТОИМОСТЬ ВОДА 2022'!BW220)</f>
        <v>602.79200000000003</v>
      </c>
      <c r="FJ72" s="94">
        <f>SUM('[20]ПОЛНАЯ СЕБЕСТОИМОСТЬ ВОДА 2022'!BX220)</f>
        <v>0</v>
      </c>
      <c r="FK72" s="95">
        <f t="shared" si="573"/>
        <v>187.46700000000001</v>
      </c>
      <c r="FL72" s="95">
        <v>187.429</v>
      </c>
      <c r="FM72" s="99">
        <v>3.7999999999999999E-2</v>
      </c>
      <c r="FN72" s="41">
        <f t="shared" si="512"/>
        <v>492.21640263797076</v>
      </c>
      <c r="FO72" s="41">
        <f t="shared" si="512"/>
        <v>491.98296435947077</v>
      </c>
      <c r="FP72" s="41">
        <f t="shared" si="512"/>
        <v>0.23343827850000004</v>
      </c>
      <c r="FQ72" s="62">
        <f t="shared" si="512"/>
        <v>1931.165</v>
      </c>
      <c r="FR72" s="62">
        <f t="shared" si="512"/>
        <v>1931.165</v>
      </c>
      <c r="FS72" s="62">
        <f t="shared" si="512"/>
        <v>0</v>
      </c>
      <c r="FT72" s="62">
        <f t="shared" si="512"/>
        <v>573.07139999999993</v>
      </c>
      <c r="FU72" s="62">
        <f t="shared" si="512"/>
        <v>572.93899999999996</v>
      </c>
      <c r="FV72" s="62">
        <f t="shared" si="512"/>
        <v>0.13239999999999999</v>
      </c>
      <c r="FW72" s="63">
        <f t="shared" si="396"/>
        <v>1438.9485973620292</v>
      </c>
      <c r="FX72" s="63">
        <f t="shared" si="396"/>
        <v>1439.1820356405292</v>
      </c>
      <c r="FY72" s="63">
        <f t="shared" si="396"/>
        <v>-0.23343827850000004</v>
      </c>
      <c r="FZ72" s="41">
        <f t="shared" si="513"/>
        <v>1968.865610551883</v>
      </c>
      <c r="GA72" s="41">
        <f t="shared" si="513"/>
        <v>1967.9318574378831</v>
      </c>
      <c r="GB72" s="41">
        <f t="shared" si="513"/>
        <v>0.93375311400000016</v>
      </c>
      <c r="GC72" s="62">
        <f t="shared" si="513"/>
        <v>4503.4633800000001</v>
      </c>
      <c r="GD72" s="62">
        <f t="shared" si="513"/>
        <v>4502.9193599999999</v>
      </c>
      <c r="GE72" s="62">
        <f t="shared" si="513"/>
        <v>0.54401999999999995</v>
      </c>
      <c r="GF72" s="62">
        <f t="shared" si="513"/>
        <v>2576.4527199999998</v>
      </c>
      <c r="GG72" s="62">
        <f t="shared" si="513"/>
        <v>2575.8789999999999</v>
      </c>
      <c r="GH72" s="62">
        <f t="shared" si="513"/>
        <v>0.5737199999999999</v>
      </c>
      <c r="GI72" s="63">
        <f t="shared" si="398"/>
        <v>2534.5977694481171</v>
      </c>
      <c r="GJ72" s="63">
        <f t="shared" si="398"/>
        <v>2534.9875025621168</v>
      </c>
      <c r="GK72" s="63">
        <f t="shared" si="398"/>
        <v>-0.38973311400000021</v>
      </c>
      <c r="GL72" s="78"/>
      <c r="GM72" s="64">
        <f t="shared" si="399"/>
        <v>1968.865610551883</v>
      </c>
    </row>
    <row r="73" spans="1:195" ht="18.75" x14ac:dyDescent="0.3">
      <c r="A73" s="20" t="s">
        <v>87</v>
      </c>
      <c r="B73" s="81">
        <f t="shared" si="456"/>
        <v>0</v>
      </c>
      <c r="C73" s="81">
        <f>SUM('[20]ПОЛНАЯ СЕБЕСТОИМОСТЬ ВОДА 2022'!C221)/3</f>
        <v>0</v>
      </c>
      <c r="D73" s="81">
        <f>SUM('[20]ПОЛНАЯ СЕБЕСТОИМОСТЬ ВОДА 2022'!D221)/3</f>
        <v>0</v>
      </c>
      <c r="E73" s="81">
        <f t="shared" si="457"/>
        <v>0</v>
      </c>
      <c r="F73" s="81">
        <f>SUM('[20]ПОЛНАЯ СЕБЕСТОИМОСТЬ ВОДА 2022'!F221)</f>
        <v>0</v>
      </c>
      <c r="G73" s="81">
        <f>SUM('[20]ПОЛНАЯ СЕБЕСТОИМОСТЬ ВОДА 2022'!G221)</f>
        <v>0</v>
      </c>
      <c r="H73" s="82">
        <f t="shared" si="514"/>
        <v>0</v>
      </c>
      <c r="I73" s="82">
        <v>0</v>
      </c>
      <c r="J73" s="82">
        <v>0</v>
      </c>
      <c r="K73" s="81">
        <f t="shared" si="459"/>
        <v>0</v>
      </c>
      <c r="L73" s="81">
        <f t="shared" si="460"/>
        <v>0</v>
      </c>
      <c r="M73" s="81">
        <f t="shared" si="461"/>
        <v>0</v>
      </c>
      <c r="N73" s="83">
        <f t="shared" si="462"/>
        <v>0</v>
      </c>
      <c r="O73" s="83">
        <f>SUM('[20]ПОЛНАЯ СЕБЕСТОИМОСТЬ ВОДА 2022'!I221)</f>
        <v>0</v>
      </c>
      <c r="P73" s="83">
        <f>SUM('[20]ПОЛНАЯ СЕБЕСТОИМОСТЬ ВОДА 2022'!J221)</f>
        <v>0</v>
      </c>
      <c r="Q73" s="84">
        <f t="shared" si="563"/>
        <v>0</v>
      </c>
      <c r="R73" s="84">
        <v>0</v>
      </c>
      <c r="S73" s="84">
        <v>0</v>
      </c>
      <c r="T73" s="81">
        <f t="shared" si="464"/>
        <v>0</v>
      </c>
      <c r="U73" s="81">
        <f t="shared" si="465"/>
        <v>0</v>
      </c>
      <c r="V73" s="81">
        <f t="shared" si="466"/>
        <v>0</v>
      </c>
      <c r="W73" s="83">
        <f t="shared" si="467"/>
        <v>0</v>
      </c>
      <c r="X73" s="83">
        <f>SUM('[20]ПОЛНАЯ СЕБЕСТОИМОСТЬ ВОДА 2022'!L221)</f>
        <v>0</v>
      </c>
      <c r="Y73" s="83">
        <f>SUM('[20]ПОЛНАЯ СЕБЕСТОИМОСТЬ ВОДА 2022'!M221)</f>
        <v>0</v>
      </c>
      <c r="Z73" s="84">
        <f t="shared" si="564"/>
        <v>0</v>
      </c>
      <c r="AA73" s="84">
        <v>0</v>
      </c>
      <c r="AB73" s="84">
        <v>0</v>
      </c>
      <c r="AC73" s="26">
        <f t="shared" si="469"/>
        <v>0</v>
      </c>
      <c r="AD73" s="26">
        <f t="shared" si="469"/>
        <v>0</v>
      </c>
      <c r="AE73" s="26">
        <f t="shared" si="469"/>
        <v>0</v>
      </c>
      <c r="AF73" s="54">
        <f t="shared" si="469"/>
        <v>0</v>
      </c>
      <c r="AG73" s="54">
        <f t="shared" si="469"/>
        <v>0</v>
      </c>
      <c r="AH73" s="54">
        <f t="shared" si="469"/>
        <v>0</v>
      </c>
      <c r="AI73" s="54">
        <f t="shared" si="469"/>
        <v>0</v>
      </c>
      <c r="AJ73" s="54">
        <f t="shared" si="469"/>
        <v>0</v>
      </c>
      <c r="AK73" s="54">
        <f t="shared" si="469"/>
        <v>0</v>
      </c>
      <c r="AL73" s="55">
        <f t="shared" si="549"/>
        <v>0</v>
      </c>
      <c r="AM73" s="55">
        <f t="shared" si="549"/>
        <v>0</v>
      </c>
      <c r="AN73" s="55">
        <f t="shared" si="549"/>
        <v>0</v>
      </c>
      <c r="AO73" s="81">
        <f t="shared" si="470"/>
        <v>0</v>
      </c>
      <c r="AP73" s="81">
        <f>SUM('[20]ПОЛНАЯ СЕБЕСТОИМОСТЬ ВОДА 2022'!R221)/3</f>
        <v>0</v>
      </c>
      <c r="AQ73" s="81">
        <f>SUM('[20]ПОЛНАЯ СЕБЕСТОИМОСТЬ ВОДА 2022'!S221)/3</f>
        <v>0</v>
      </c>
      <c r="AR73" s="81">
        <f t="shared" si="471"/>
        <v>0</v>
      </c>
      <c r="AS73" s="81">
        <f>SUM('[20]ПОЛНАЯ СЕБЕСТОИМОСТЬ ВОДА 2022'!U221)</f>
        <v>0</v>
      </c>
      <c r="AT73" s="81">
        <f>SUM('[20]ПОЛНАЯ СЕБЕСТОИМОСТЬ ВОДА 2022'!V221)</f>
        <v>0</v>
      </c>
      <c r="AU73" s="84">
        <f t="shared" si="565"/>
        <v>0</v>
      </c>
      <c r="AV73" s="84">
        <v>0</v>
      </c>
      <c r="AW73" s="84">
        <v>0</v>
      </c>
      <c r="AX73" s="81">
        <f t="shared" si="473"/>
        <v>0</v>
      </c>
      <c r="AY73" s="81">
        <f t="shared" si="474"/>
        <v>0</v>
      </c>
      <c r="AZ73" s="81">
        <f t="shared" si="475"/>
        <v>0</v>
      </c>
      <c r="BA73" s="81">
        <f t="shared" si="476"/>
        <v>0</v>
      </c>
      <c r="BB73" s="81">
        <f>SUM('[20]ПОЛНАЯ СЕБЕСТОИМОСТЬ ВОДА 2022'!X221)</f>
        <v>0</v>
      </c>
      <c r="BC73" s="81">
        <f>SUM('[20]ПОЛНАЯ СЕБЕСТОИМОСТЬ ВОДА 2022'!Y221)</f>
        <v>0</v>
      </c>
      <c r="BD73" s="84">
        <f t="shared" si="566"/>
        <v>0</v>
      </c>
      <c r="BE73" s="84">
        <v>0</v>
      </c>
      <c r="BF73" s="84">
        <v>0</v>
      </c>
      <c r="BG73" s="81">
        <f t="shared" si="478"/>
        <v>0</v>
      </c>
      <c r="BH73" s="81">
        <f t="shared" si="479"/>
        <v>0</v>
      </c>
      <c r="BI73" s="81">
        <f t="shared" si="480"/>
        <v>0</v>
      </c>
      <c r="BJ73" s="83">
        <f t="shared" si="481"/>
        <v>0</v>
      </c>
      <c r="BK73" s="83">
        <f>SUM('[20]ПОЛНАЯ СЕБЕСТОИМОСТЬ ВОДА 2022'!AA221)</f>
        <v>0</v>
      </c>
      <c r="BL73" s="83">
        <f>SUM('[20]ПОЛНАЯ СЕБЕСТОИМОСТЬ ВОДА 2022'!AB221)</f>
        <v>0</v>
      </c>
      <c r="BM73" s="84">
        <f t="shared" si="567"/>
        <v>0</v>
      </c>
      <c r="BN73" s="84">
        <v>0</v>
      </c>
      <c r="BO73" s="84">
        <v>0</v>
      </c>
      <c r="BP73" s="26">
        <f>SUM(AO73+AX73+BG73)</f>
        <v>0</v>
      </c>
      <c r="BQ73" s="26">
        <f t="shared" si="574"/>
        <v>0</v>
      </c>
      <c r="BR73" s="26">
        <f t="shared" si="574"/>
        <v>0</v>
      </c>
      <c r="BS73" s="90">
        <f t="shared" si="574"/>
        <v>0</v>
      </c>
      <c r="BT73" s="90">
        <f t="shared" si="574"/>
        <v>0</v>
      </c>
      <c r="BU73" s="90">
        <f t="shared" si="574"/>
        <v>0</v>
      </c>
      <c r="BV73" s="90">
        <f t="shared" si="574"/>
        <v>0</v>
      </c>
      <c r="BW73" s="90">
        <f t="shared" si="574"/>
        <v>0</v>
      </c>
      <c r="BX73" s="90">
        <f t="shared" si="574"/>
        <v>0</v>
      </c>
      <c r="BY73" s="91">
        <f t="shared" si="388"/>
        <v>0</v>
      </c>
      <c r="BZ73" s="91">
        <f t="shared" si="388"/>
        <v>0</v>
      </c>
      <c r="CA73" s="91">
        <f t="shared" si="388"/>
        <v>0</v>
      </c>
      <c r="CB73" s="26">
        <f>SUM(AC73+BP73)</f>
        <v>0</v>
      </c>
      <c r="CC73" s="26">
        <f t="shared" si="575"/>
        <v>0</v>
      </c>
      <c r="CD73" s="26">
        <f t="shared" si="575"/>
        <v>0</v>
      </c>
      <c r="CE73" s="90">
        <f t="shared" si="575"/>
        <v>0</v>
      </c>
      <c r="CF73" s="90">
        <f t="shared" si="575"/>
        <v>0</v>
      </c>
      <c r="CG73" s="90">
        <f t="shared" si="575"/>
        <v>0</v>
      </c>
      <c r="CH73" s="90">
        <f t="shared" si="575"/>
        <v>0</v>
      </c>
      <c r="CI73" s="90">
        <f t="shared" si="575"/>
        <v>0</v>
      </c>
      <c r="CJ73" s="90">
        <f t="shared" si="575"/>
        <v>0</v>
      </c>
      <c r="CK73" s="91">
        <f t="shared" si="390"/>
        <v>0</v>
      </c>
      <c r="CL73" s="91">
        <f t="shared" si="390"/>
        <v>0</v>
      </c>
      <c r="CM73" s="91">
        <f t="shared" si="390"/>
        <v>0</v>
      </c>
      <c r="CN73" s="81">
        <f t="shared" si="485"/>
        <v>0</v>
      </c>
      <c r="CO73" s="81">
        <f>SUM('[20]ПОЛНАЯ СЕБЕСТОИМОСТЬ ВОДА 2022'!AP221)/3</f>
        <v>0</v>
      </c>
      <c r="CP73" s="81">
        <f>SUM('[20]ПОЛНАЯ СЕБЕСТОИМОСТЬ ВОДА 2022'!AQ221)/3</f>
        <v>0</v>
      </c>
      <c r="CQ73" s="83">
        <f t="shared" si="486"/>
        <v>0</v>
      </c>
      <c r="CR73" s="83">
        <f>SUM('[20]ПОЛНАЯ СЕБЕСТОИМОСТЬ ВОДА 2022'!AS221)</f>
        <v>0</v>
      </c>
      <c r="CS73" s="83">
        <f>SUM('[20]ПОЛНАЯ СЕБЕСТОИМОСТЬ ВОДА 2022'!AT221)</f>
        <v>0</v>
      </c>
      <c r="CT73" s="84">
        <f t="shared" si="568"/>
        <v>0</v>
      </c>
      <c r="CU73" s="84">
        <v>0</v>
      </c>
      <c r="CV73" s="84">
        <v>0</v>
      </c>
      <c r="CW73" s="81">
        <f t="shared" si="488"/>
        <v>0</v>
      </c>
      <c r="CX73" s="81">
        <f t="shared" si="489"/>
        <v>0</v>
      </c>
      <c r="CY73" s="81">
        <f t="shared" si="490"/>
        <v>0</v>
      </c>
      <c r="CZ73" s="83">
        <f t="shared" si="491"/>
        <v>0</v>
      </c>
      <c r="DA73" s="83">
        <f>SUM('[20]ПОЛНАЯ СЕБЕСТОИМОСТЬ ВОДА 2022'!AV221)</f>
        <v>0</v>
      </c>
      <c r="DB73" s="83">
        <f>SUM('[20]ПОЛНАЯ СЕБЕСТОИМОСТЬ ВОДА 2022'!AW221)</f>
        <v>0</v>
      </c>
      <c r="DC73" s="84">
        <f t="shared" si="569"/>
        <v>0</v>
      </c>
      <c r="DD73" s="84">
        <v>0</v>
      </c>
      <c r="DE73" s="84">
        <v>0</v>
      </c>
      <c r="DF73" s="81">
        <f t="shared" si="493"/>
        <v>0</v>
      </c>
      <c r="DG73" s="81">
        <f t="shared" si="494"/>
        <v>0</v>
      </c>
      <c r="DH73" s="81">
        <f t="shared" si="495"/>
        <v>0</v>
      </c>
      <c r="DI73" s="83">
        <f t="shared" si="496"/>
        <v>0</v>
      </c>
      <c r="DJ73" s="83">
        <f>SUM('[20]ПОЛНАЯ СЕБЕСТОИМОСТЬ ВОДА 2022'!AY221)</f>
        <v>0</v>
      </c>
      <c r="DK73" s="83">
        <f>SUM('[20]ПОЛНАЯ СЕБЕСТОИМОСТЬ ВОДА 2022'!AZ221)</f>
        <v>0</v>
      </c>
      <c r="DL73" s="84">
        <f t="shared" si="570"/>
        <v>0</v>
      </c>
      <c r="DM73" s="84">
        <v>0</v>
      </c>
      <c r="DN73" s="84">
        <v>0</v>
      </c>
      <c r="DO73" s="26">
        <f>SUM(CN73+CW73+DF73)</f>
        <v>0</v>
      </c>
      <c r="DP73" s="26">
        <f t="shared" si="576"/>
        <v>0</v>
      </c>
      <c r="DQ73" s="26">
        <f t="shared" si="576"/>
        <v>0</v>
      </c>
      <c r="DR73" s="90">
        <f t="shared" si="576"/>
        <v>0</v>
      </c>
      <c r="DS73" s="90">
        <f t="shared" si="576"/>
        <v>0</v>
      </c>
      <c r="DT73" s="90">
        <f t="shared" si="576"/>
        <v>0</v>
      </c>
      <c r="DU73" s="90">
        <f t="shared" si="576"/>
        <v>0</v>
      </c>
      <c r="DV73" s="90">
        <f t="shared" si="576"/>
        <v>0</v>
      </c>
      <c r="DW73" s="90">
        <f t="shared" si="576"/>
        <v>0</v>
      </c>
      <c r="DX73" s="91">
        <f t="shared" si="392"/>
        <v>0</v>
      </c>
      <c r="DY73" s="91">
        <f t="shared" si="392"/>
        <v>0</v>
      </c>
      <c r="DZ73" s="91">
        <f t="shared" si="392"/>
        <v>0</v>
      </c>
      <c r="EA73" s="26">
        <f>SUM(CB73+DO73)</f>
        <v>0</v>
      </c>
      <c r="EB73" s="26">
        <f t="shared" si="577"/>
        <v>0</v>
      </c>
      <c r="EC73" s="26">
        <f t="shared" si="577"/>
        <v>0</v>
      </c>
      <c r="ED73" s="90">
        <f t="shared" si="577"/>
        <v>0</v>
      </c>
      <c r="EE73" s="90">
        <f t="shared" si="577"/>
        <v>0</v>
      </c>
      <c r="EF73" s="90">
        <f t="shared" si="577"/>
        <v>0</v>
      </c>
      <c r="EG73" s="90">
        <f t="shared" si="577"/>
        <v>0</v>
      </c>
      <c r="EH73" s="90">
        <f t="shared" si="577"/>
        <v>0</v>
      </c>
      <c r="EI73" s="90">
        <f t="shared" si="577"/>
        <v>0</v>
      </c>
      <c r="EJ73" s="91">
        <f t="shared" si="394"/>
        <v>0</v>
      </c>
      <c r="EK73" s="91">
        <f t="shared" si="394"/>
        <v>0</v>
      </c>
      <c r="EL73" s="91">
        <f t="shared" si="394"/>
        <v>0</v>
      </c>
      <c r="EM73" s="81">
        <f t="shared" si="500"/>
        <v>0</v>
      </c>
      <c r="EN73" s="81">
        <f>SUM('[20]ПОЛНАЯ СЕБЕСТОИМОСТЬ ВОДА 2022'!BN221)/3</f>
        <v>0</v>
      </c>
      <c r="EO73" s="81">
        <f>SUM('[20]ПОЛНАЯ СЕБЕСТОИМОСТЬ ВОДА 2022'!BO221)/3</f>
        <v>0</v>
      </c>
      <c r="EP73" s="83">
        <f t="shared" si="501"/>
        <v>0</v>
      </c>
      <c r="EQ73" s="83">
        <f>SUM('[20]ПОЛНАЯ СЕБЕСТОИМОСТЬ ВОДА 2022'!BQ221)</f>
        <v>0</v>
      </c>
      <c r="ER73" s="83">
        <f>SUM('[20]ПОЛНАЯ СЕБЕСТОИМОСТЬ ВОДА 2022'!BR221)</f>
        <v>0</v>
      </c>
      <c r="ES73" s="84">
        <f t="shared" si="571"/>
        <v>0</v>
      </c>
      <c r="ET73" s="84">
        <v>0</v>
      </c>
      <c r="EU73" s="100">
        <v>0</v>
      </c>
      <c r="EV73" s="81">
        <f t="shared" si="503"/>
        <v>0</v>
      </c>
      <c r="EW73" s="81">
        <f t="shared" si="504"/>
        <v>0</v>
      </c>
      <c r="EX73" s="81">
        <f t="shared" si="505"/>
        <v>0</v>
      </c>
      <c r="EY73" s="83">
        <f t="shared" si="506"/>
        <v>0</v>
      </c>
      <c r="EZ73" s="83">
        <f>SUM('[20]ПОЛНАЯ СЕБЕСТОИМОСТЬ ВОДА 2022'!BT221)</f>
        <v>0</v>
      </c>
      <c r="FA73" s="83">
        <f>SUM('[20]ПОЛНАЯ СЕБЕСТОИМОСТЬ ВОДА 2022'!BU221)</f>
        <v>0</v>
      </c>
      <c r="FB73" s="84">
        <f t="shared" si="572"/>
        <v>0</v>
      </c>
      <c r="FC73" s="84">
        <v>0</v>
      </c>
      <c r="FD73" s="84">
        <v>0</v>
      </c>
      <c r="FE73" s="81">
        <f t="shared" si="508"/>
        <v>0</v>
      </c>
      <c r="FF73" s="81">
        <f t="shared" si="509"/>
        <v>0</v>
      </c>
      <c r="FG73" s="81">
        <f t="shared" si="510"/>
        <v>0</v>
      </c>
      <c r="FH73" s="83">
        <f t="shared" si="450"/>
        <v>0</v>
      </c>
      <c r="FI73" s="83">
        <f>SUM('[20]ПОЛНАЯ СЕБЕСТОИМОСТЬ ВОДА 2022'!BW221)</f>
        <v>0</v>
      </c>
      <c r="FJ73" s="83">
        <f>SUM('[20]ПОЛНАЯ СЕБЕСТОИМОСТЬ ВОДА 2022'!BX221)</f>
        <v>0</v>
      </c>
      <c r="FK73" s="84">
        <f t="shared" si="573"/>
        <v>0</v>
      </c>
      <c r="FL73" s="84">
        <v>0</v>
      </c>
      <c r="FM73" s="100">
        <v>0</v>
      </c>
      <c r="FN73" s="26">
        <f t="shared" si="512"/>
        <v>0</v>
      </c>
      <c r="FO73" s="26">
        <f t="shared" si="512"/>
        <v>0</v>
      </c>
      <c r="FP73" s="26">
        <f t="shared" si="512"/>
        <v>0</v>
      </c>
      <c r="FQ73" s="54">
        <f t="shared" si="512"/>
        <v>0</v>
      </c>
      <c r="FR73" s="54">
        <f t="shared" si="512"/>
        <v>0</v>
      </c>
      <c r="FS73" s="54">
        <f t="shared" si="512"/>
        <v>0</v>
      </c>
      <c r="FT73" s="54">
        <f t="shared" si="512"/>
        <v>0</v>
      </c>
      <c r="FU73" s="54">
        <f t="shared" si="512"/>
        <v>0</v>
      </c>
      <c r="FV73" s="54">
        <f t="shared" si="512"/>
        <v>0</v>
      </c>
      <c r="FW73" s="55">
        <f t="shared" si="396"/>
        <v>0</v>
      </c>
      <c r="FX73" s="55">
        <f t="shared" si="396"/>
        <v>0</v>
      </c>
      <c r="FY73" s="55">
        <f t="shared" si="396"/>
        <v>0</v>
      </c>
      <c r="FZ73" s="26">
        <f t="shared" si="513"/>
        <v>0</v>
      </c>
      <c r="GA73" s="26">
        <f t="shared" si="513"/>
        <v>0</v>
      </c>
      <c r="GB73" s="26">
        <f t="shared" si="513"/>
        <v>0</v>
      </c>
      <c r="GC73" s="54">
        <f t="shared" si="513"/>
        <v>0</v>
      </c>
      <c r="GD73" s="54">
        <f t="shared" si="513"/>
        <v>0</v>
      </c>
      <c r="GE73" s="54">
        <f t="shared" si="513"/>
        <v>0</v>
      </c>
      <c r="GF73" s="54">
        <f t="shared" si="513"/>
        <v>0</v>
      </c>
      <c r="GG73" s="54">
        <f t="shared" si="513"/>
        <v>0</v>
      </c>
      <c r="GH73" s="54">
        <f t="shared" si="513"/>
        <v>0</v>
      </c>
      <c r="GI73" s="55">
        <f t="shared" si="398"/>
        <v>0</v>
      </c>
      <c r="GJ73" s="55">
        <f t="shared" si="398"/>
        <v>0</v>
      </c>
      <c r="GK73" s="55">
        <f t="shared" si="398"/>
        <v>0</v>
      </c>
      <c r="GL73" s="78"/>
      <c r="GM73" s="64">
        <f t="shared" si="399"/>
        <v>0</v>
      </c>
    </row>
    <row r="74" spans="1:195" ht="18.75" x14ac:dyDescent="0.3">
      <c r="A74" s="20" t="s">
        <v>88</v>
      </c>
      <c r="B74" s="81">
        <f t="shared" si="456"/>
        <v>31.067886208158296</v>
      </c>
      <c r="C74" s="81">
        <f>SUM('[20]ПОЛНАЯ СЕБЕСТОИМОСТЬ ВОДА 2022'!C222)/3</f>
        <v>31.067886208158296</v>
      </c>
      <c r="D74" s="81">
        <f>SUM('[20]ПОЛНАЯ СЕБЕСТОИМОСТЬ ВОДА 2022'!D222)/3</f>
        <v>0</v>
      </c>
      <c r="E74" s="81">
        <f t="shared" si="457"/>
        <v>0</v>
      </c>
      <c r="F74" s="81">
        <f>SUM('[20]ПОЛНАЯ СЕБЕСТОИМОСТЬ ВОДА 2022'!F222)</f>
        <v>0</v>
      </c>
      <c r="G74" s="81">
        <f>SUM('[20]ПОЛНАЯ СЕБЕСТОИМОСТЬ ВОДА 2022'!G222)</f>
        <v>0</v>
      </c>
      <c r="H74" s="82">
        <f t="shared" si="514"/>
        <v>0</v>
      </c>
      <c r="I74" s="82">
        <v>0</v>
      </c>
      <c r="J74" s="82">
        <v>0</v>
      </c>
      <c r="K74" s="81">
        <f t="shared" si="459"/>
        <v>31.067886208158296</v>
      </c>
      <c r="L74" s="81">
        <f t="shared" si="460"/>
        <v>31.067886208158296</v>
      </c>
      <c r="M74" s="81">
        <f t="shared" si="461"/>
        <v>0</v>
      </c>
      <c r="N74" s="83">
        <f t="shared" si="462"/>
        <v>0</v>
      </c>
      <c r="O74" s="83">
        <f>SUM('[20]ПОЛНАЯ СЕБЕСТОИМОСТЬ ВОДА 2022'!I222)</f>
        <v>0</v>
      </c>
      <c r="P74" s="83">
        <f>SUM('[20]ПОЛНАЯ СЕБЕСТОИМОСТЬ ВОДА 2022'!J222)</f>
        <v>0</v>
      </c>
      <c r="Q74" s="84">
        <f t="shared" si="563"/>
        <v>0</v>
      </c>
      <c r="R74" s="84">
        <v>0</v>
      </c>
      <c r="S74" s="84">
        <v>0</v>
      </c>
      <c r="T74" s="81">
        <f t="shared" si="464"/>
        <v>31.067886208158296</v>
      </c>
      <c r="U74" s="81">
        <f t="shared" si="465"/>
        <v>31.067886208158296</v>
      </c>
      <c r="V74" s="81">
        <f t="shared" si="466"/>
        <v>0</v>
      </c>
      <c r="W74" s="83">
        <f t="shared" si="467"/>
        <v>0</v>
      </c>
      <c r="X74" s="83">
        <f>SUM('[20]ПОЛНАЯ СЕБЕСТОИМОСТЬ ВОДА 2022'!L222)</f>
        <v>0</v>
      </c>
      <c r="Y74" s="83">
        <f>SUM('[20]ПОЛНАЯ СЕБЕСТОИМОСТЬ ВОДА 2022'!M222)</f>
        <v>0</v>
      </c>
      <c r="Z74" s="84">
        <f t="shared" si="564"/>
        <v>0</v>
      </c>
      <c r="AA74" s="84">
        <v>0</v>
      </c>
      <c r="AB74" s="84">
        <v>0</v>
      </c>
      <c r="AC74" s="26">
        <f t="shared" si="469"/>
        <v>93.203658624474883</v>
      </c>
      <c r="AD74" s="26">
        <f t="shared" si="469"/>
        <v>93.203658624474883</v>
      </c>
      <c r="AE74" s="26">
        <f t="shared" si="469"/>
        <v>0</v>
      </c>
      <c r="AF74" s="54">
        <f t="shared" si="469"/>
        <v>0</v>
      </c>
      <c r="AG74" s="54">
        <f t="shared" si="469"/>
        <v>0</v>
      </c>
      <c r="AH74" s="54">
        <f t="shared" si="469"/>
        <v>0</v>
      </c>
      <c r="AI74" s="54">
        <f t="shared" si="469"/>
        <v>0</v>
      </c>
      <c r="AJ74" s="54">
        <f t="shared" si="469"/>
        <v>0</v>
      </c>
      <c r="AK74" s="54">
        <f t="shared" si="469"/>
        <v>0</v>
      </c>
      <c r="AL74" s="55">
        <f t="shared" si="549"/>
        <v>-93.203658624474883</v>
      </c>
      <c r="AM74" s="55">
        <f t="shared" si="549"/>
        <v>-93.203658624474883</v>
      </c>
      <c r="AN74" s="55">
        <f t="shared" si="549"/>
        <v>0</v>
      </c>
      <c r="AO74" s="81">
        <f t="shared" si="470"/>
        <v>31.067886208158296</v>
      </c>
      <c r="AP74" s="81">
        <f>SUM('[20]ПОЛНАЯ СЕБЕСТОИМОСТЬ ВОДА 2022'!R222)/3</f>
        <v>31.067886208158296</v>
      </c>
      <c r="AQ74" s="81">
        <f>SUM('[20]ПОЛНАЯ СЕБЕСТОИМОСТЬ ВОДА 2022'!S222)/3</f>
        <v>0</v>
      </c>
      <c r="AR74" s="81">
        <f t="shared" si="471"/>
        <v>0</v>
      </c>
      <c r="AS74" s="81">
        <f>SUM('[20]ПОЛНАЯ СЕБЕСТОИМОСТЬ ВОДА 2022'!U222)</f>
        <v>0</v>
      </c>
      <c r="AT74" s="81">
        <f>SUM('[20]ПОЛНАЯ СЕБЕСТОИМОСТЬ ВОДА 2022'!V222)</f>
        <v>0</v>
      </c>
      <c r="AU74" s="84">
        <f t="shared" si="565"/>
        <v>0</v>
      </c>
      <c r="AV74" s="84">
        <v>0</v>
      </c>
      <c r="AW74" s="84">
        <v>0</v>
      </c>
      <c r="AX74" s="81">
        <f t="shared" si="473"/>
        <v>31.067886208158296</v>
      </c>
      <c r="AY74" s="81">
        <f t="shared" si="474"/>
        <v>31.067886208158296</v>
      </c>
      <c r="AZ74" s="81">
        <f t="shared" si="475"/>
        <v>0</v>
      </c>
      <c r="BA74" s="81">
        <f t="shared" si="476"/>
        <v>0</v>
      </c>
      <c r="BB74" s="81">
        <f>SUM('[20]ПОЛНАЯ СЕБЕСТОИМОСТЬ ВОДА 2022'!X222)</f>
        <v>0</v>
      </c>
      <c r="BC74" s="81">
        <f>SUM('[20]ПОЛНАЯ СЕБЕСТОИМОСТЬ ВОДА 2022'!Y222)</f>
        <v>0</v>
      </c>
      <c r="BD74" s="84">
        <f t="shared" si="566"/>
        <v>0</v>
      </c>
      <c r="BE74" s="84">
        <v>0</v>
      </c>
      <c r="BF74" s="84">
        <v>0</v>
      </c>
      <c r="BG74" s="81">
        <f t="shared" si="478"/>
        <v>31.067886208158296</v>
      </c>
      <c r="BH74" s="81">
        <f t="shared" si="479"/>
        <v>31.067886208158296</v>
      </c>
      <c r="BI74" s="81">
        <f t="shared" si="480"/>
        <v>0</v>
      </c>
      <c r="BJ74" s="83">
        <f t="shared" si="481"/>
        <v>0</v>
      </c>
      <c r="BK74" s="83">
        <f>SUM('[20]ПОЛНАЯ СЕБЕСТОИМОСТЬ ВОДА 2022'!AA222)</f>
        <v>0</v>
      </c>
      <c r="BL74" s="83">
        <f>SUM('[20]ПОЛНАЯ СЕБЕСТОИМОСТЬ ВОДА 2022'!AB222)</f>
        <v>0</v>
      </c>
      <c r="BM74" s="84">
        <f t="shared" si="567"/>
        <v>0</v>
      </c>
      <c r="BN74" s="84">
        <v>0</v>
      </c>
      <c r="BO74" s="84">
        <v>0</v>
      </c>
      <c r="BP74" s="26">
        <f>SUM(AO74+AX74+BG74)</f>
        <v>93.203658624474883</v>
      </c>
      <c r="BQ74" s="26">
        <f t="shared" si="574"/>
        <v>93.203658624474883</v>
      </c>
      <c r="BR74" s="26">
        <f t="shared" si="574"/>
        <v>0</v>
      </c>
      <c r="BS74" s="90">
        <f t="shared" si="574"/>
        <v>0</v>
      </c>
      <c r="BT74" s="90">
        <f t="shared" si="574"/>
        <v>0</v>
      </c>
      <c r="BU74" s="90">
        <f t="shared" si="574"/>
        <v>0</v>
      </c>
      <c r="BV74" s="90">
        <f t="shared" si="574"/>
        <v>0</v>
      </c>
      <c r="BW74" s="90">
        <f t="shared" si="574"/>
        <v>0</v>
      </c>
      <c r="BX74" s="90">
        <f t="shared" si="574"/>
        <v>0</v>
      </c>
      <c r="BY74" s="91">
        <f t="shared" si="388"/>
        <v>-93.203658624474883</v>
      </c>
      <c r="BZ74" s="91">
        <f t="shared" si="388"/>
        <v>-93.203658624474883</v>
      </c>
      <c r="CA74" s="91">
        <f t="shared" si="388"/>
        <v>0</v>
      </c>
      <c r="CB74" s="26">
        <f>SUM(AC74+BP74)</f>
        <v>186.40731724894977</v>
      </c>
      <c r="CC74" s="26">
        <f t="shared" si="575"/>
        <v>186.40731724894977</v>
      </c>
      <c r="CD74" s="26">
        <f t="shared" si="575"/>
        <v>0</v>
      </c>
      <c r="CE74" s="90">
        <f t="shared" si="575"/>
        <v>0</v>
      </c>
      <c r="CF74" s="90">
        <f t="shared" si="575"/>
        <v>0</v>
      </c>
      <c r="CG74" s="90">
        <f t="shared" si="575"/>
        <v>0</v>
      </c>
      <c r="CH74" s="90">
        <f t="shared" si="575"/>
        <v>0</v>
      </c>
      <c r="CI74" s="90">
        <f t="shared" si="575"/>
        <v>0</v>
      </c>
      <c r="CJ74" s="90">
        <f t="shared" si="575"/>
        <v>0</v>
      </c>
      <c r="CK74" s="91">
        <f t="shared" si="390"/>
        <v>-186.40731724894977</v>
      </c>
      <c r="CL74" s="91">
        <f t="shared" si="390"/>
        <v>-186.40731724894977</v>
      </c>
      <c r="CM74" s="91">
        <f t="shared" si="390"/>
        <v>0</v>
      </c>
      <c r="CN74" s="81">
        <f t="shared" si="485"/>
        <v>31.067886208158296</v>
      </c>
      <c r="CO74" s="81">
        <f>SUM('[20]ПОЛНАЯ СЕБЕСТОИМОСТЬ ВОДА 2022'!AP222)/3</f>
        <v>31.067886208158296</v>
      </c>
      <c r="CP74" s="81">
        <f>SUM('[20]ПОЛНАЯ СЕБЕСТОИМОСТЬ ВОДА 2022'!AQ222)/3</f>
        <v>0</v>
      </c>
      <c r="CQ74" s="83">
        <f t="shared" si="486"/>
        <v>0</v>
      </c>
      <c r="CR74" s="83">
        <f>SUM('[20]ПОЛНАЯ СЕБЕСТОИМОСТЬ ВОДА 2022'!AS222)</f>
        <v>0</v>
      </c>
      <c r="CS74" s="83">
        <f>SUM('[20]ПОЛНАЯ СЕБЕСТОИМОСТЬ ВОДА 2022'!AT222)</f>
        <v>0</v>
      </c>
      <c r="CT74" s="84">
        <f t="shared" si="568"/>
        <v>0</v>
      </c>
      <c r="CU74" s="84">
        <v>0</v>
      </c>
      <c r="CV74" s="84">
        <v>0</v>
      </c>
      <c r="CW74" s="81">
        <f t="shared" si="488"/>
        <v>31.067886208158296</v>
      </c>
      <c r="CX74" s="81">
        <f t="shared" si="489"/>
        <v>31.067886208158296</v>
      </c>
      <c r="CY74" s="81">
        <f t="shared" si="490"/>
        <v>0</v>
      </c>
      <c r="CZ74" s="83">
        <f t="shared" si="491"/>
        <v>0</v>
      </c>
      <c r="DA74" s="83">
        <f>SUM('[20]ПОЛНАЯ СЕБЕСТОИМОСТЬ ВОДА 2022'!AV222)</f>
        <v>0</v>
      </c>
      <c r="DB74" s="83">
        <f>SUM('[20]ПОЛНАЯ СЕБЕСТОИМОСТЬ ВОДА 2022'!AW222)</f>
        <v>0</v>
      </c>
      <c r="DC74" s="84">
        <f t="shared" si="569"/>
        <v>0</v>
      </c>
      <c r="DD74" s="84">
        <v>0</v>
      </c>
      <c r="DE74" s="84">
        <v>0</v>
      </c>
      <c r="DF74" s="81">
        <f t="shared" si="493"/>
        <v>31.067886208158296</v>
      </c>
      <c r="DG74" s="81">
        <f t="shared" si="494"/>
        <v>31.067886208158296</v>
      </c>
      <c r="DH74" s="81">
        <f t="shared" si="495"/>
        <v>0</v>
      </c>
      <c r="DI74" s="83">
        <f t="shared" si="496"/>
        <v>0</v>
      </c>
      <c r="DJ74" s="83">
        <f>SUM('[20]ПОЛНАЯ СЕБЕСТОИМОСТЬ ВОДА 2022'!AY222)</f>
        <v>0</v>
      </c>
      <c r="DK74" s="83">
        <f>SUM('[20]ПОЛНАЯ СЕБЕСТОИМОСТЬ ВОДА 2022'!AZ222)</f>
        <v>0</v>
      </c>
      <c r="DL74" s="84">
        <f t="shared" si="570"/>
        <v>0</v>
      </c>
      <c r="DM74" s="84">
        <v>0</v>
      </c>
      <c r="DN74" s="84">
        <v>0</v>
      </c>
      <c r="DO74" s="26">
        <f>SUM(CN74+CW74+DF74)</f>
        <v>93.203658624474883</v>
      </c>
      <c r="DP74" s="26">
        <f t="shared" si="576"/>
        <v>93.203658624474883</v>
      </c>
      <c r="DQ74" s="26">
        <f t="shared" si="576"/>
        <v>0</v>
      </c>
      <c r="DR74" s="90">
        <f t="shared" si="576"/>
        <v>0</v>
      </c>
      <c r="DS74" s="90">
        <f t="shared" si="576"/>
        <v>0</v>
      </c>
      <c r="DT74" s="90">
        <f t="shared" si="576"/>
        <v>0</v>
      </c>
      <c r="DU74" s="90">
        <f t="shared" si="576"/>
        <v>0</v>
      </c>
      <c r="DV74" s="90">
        <f t="shared" si="576"/>
        <v>0</v>
      </c>
      <c r="DW74" s="90">
        <f t="shared" si="576"/>
        <v>0</v>
      </c>
      <c r="DX74" s="91">
        <f t="shared" si="392"/>
        <v>-93.203658624474883</v>
      </c>
      <c r="DY74" s="91">
        <f t="shared" si="392"/>
        <v>-93.203658624474883</v>
      </c>
      <c r="DZ74" s="91">
        <f t="shared" si="392"/>
        <v>0</v>
      </c>
      <c r="EA74" s="26">
        <f>SUM(CB74+DO74)</f>
        <v>279.61097587342465</v>
      </c>
      <c r="EB74" s="26">
        <f t="shared" si="577"/>
        <v>279.61097587342465</v>
      </c>
      <c r="EC74" s="26">
        <f t="shared" si="577"/>
        <v>0</v>
      </c>
      <c r="ED74" s="90">
        <f t="shared" si="577"/>
        <v>0</v>
      </c>
      <c r="EE74" s="90">
        <f t="shared" si="577"/>
        <v>0</v>
      </c>
      <c r="EF74" s="90">
        <f t="shared" si="577"/>
        <v>0</v>
      </c>
      <c r="EG74" s="90">
        <f t="shared" si="577"/>
        <v>0</v>
      </c>
      <c r="EH74" s="90">
        <f t="shared" si="577"/>
        <v>0</v>
      </c>
      <c r="EI74" s="90">
        <f t="shared" si="577"/>
        <v>0</v>
      </c>
      <c r="EJ74" s="91">
        <f t="shared" si="394"/>
        <v>-279.61097587342465</v>
      </c>
      <c r="EK74" s="91">
        <f t="shared" si="394"/>
        <v>-279.61097587342465</v>
      </c>
      <c r="EL74" s="91">
        <f t="shared" si="394"/>
        <v>0</v>
      </c>
      <c r="EM74" s="81">
        <f t="shared" si="500"/>
        <v>31.067886208158296</v>
      </c>
      <c r="EN74" s="81">
        <f>SUM('[20]ПОЛНАЯ СЕБЕСТОИМОСТЬ ВОДА 2022'!BN222)/3</f>
        <v>31.067886208158296</v>
      </c>
      <c r="EO74" s="81">
        <f>SUM('[20]ПОЛНАЯ СЕБЕСТОИМОСТЬ ВОДА 2022'!BO222)/3</f>
        <v>0</v>
      </c>
      <c r="EP74" s="83">
        <f t="shared" si="501"/>
        <v>0</v>
      </c>
      <c r="EQ74" s="83">
        <f>SUM('[20]ПОЛНАЯ СЕБЕСТОИМОСТЬ ВОДА 2022'!BQ222)</f>
        <v>0</v>
      </c>
      <c r="ER74" s="83">
        <f>SUM('[20]ПОЛНАЯ СЕБЕСТОИМОСТЬ ВОДА 2022'!BR222)</f>
        <v>0</v>
      </c>
      <c r="ES74" s="84">
        <f t="shared" si="571"/>
        <v>0</v>
      </c>
      <c r="ET74" s="84">
        <v>0</v>
      </c>
      <c r="EU74" s="100">
        <v>0</v>
      </c>
      <c r="EV74" s="81">
        <f t="shared" si="503"/>
        <v>31.067886208158296</v>
      </c>
      <c r="EW74" s="81">
        <f t="shared" si="504"/>
        <v>31.067886208158296</v>
      </c>
      <c r="EX74" s="81">
        <f t="shared" si="505"/>
        <v>0</v>
      </c>
      <c r="EY74" s="83">
        <f t="shared" si="506"/>
        <v>0</v>
      </c>
      <c r="EZ74" s="83">
        <f>SUM('[20]ПОЛНАЯ СЕБЕСТОИМОСТЬ ВОДА 2022'!BT222)</f>
        <v>0</v>
      </c>
      <c r="FA74" s="83">
        <f>SUM('[20]ПОЛНАЯ СЕБЕСТОИМОСТЬ ВОДА 2022'!BU222)</f>
        <v>0</v>
      </c>
      <c r="FB74" s="84">
        <f t="shared" si="572"/>
        <v>0</v>
      </c>
      <c r="FC74" s="84">
        <v>0</v>
      </c>
      <c r="FD74" s="84">
        <v>0</v>
      </c>
      <c r="FE74" s="81">
        <f t="shared" si="508"/>
        <v>31.067886208158296</v>
      </c>
      <c r="FF74" s="81">
        <f t="shared" si="509"/>
        <v>31.067886208158296</v>
      </c>
      <c r="FG74" s="81">
        <f t="shared" si="510"/>
        <v>0</v>
      </c>
      <c r="FH74" s="83">
        <f t="shared" si="450"/>
        <v>0</v>
      </c>
      <c r="FI74" s="83">
        <f>SUM('[20]ПОЛНАЯ СЕБЕСТОИМОСТЬ ВОДА 2022'!BW222)</f>
        <v>0</v>
      </c>
      <c r="FJ74" s="83">
        <f>SUM('[20]ПОЛНАЯ СЕБЕСТОИМОСТЬ ВОДА 2022'!BX222)</f>
        <v>0</v>
      </c>
      <c r="FK74" s="84">
        <f t="shared" si="573"/>
        <v>0</v>
      </c>
      <c r="FL74" s="84">
        <v>0</v>
      </c>
      <c r="FM74" s="100">
        <v>0</v>
      </c>
      <c r="FN74" s="26">
        <f t="shared" si="512"/>
        <v>93.203658624474883</v>
      </c>
      <c r="FO74" s="26">
        <f t="shared" si="512"/>
        <v>93.203658624474883</v>
      </c>
      <c r="FP74" s="26">
        <f t="shared" si="512"/>
        <v>0</v>
      </c>
      <c r="FQ74" s="54">
        <f t="shared" si="512"/>
        <v>0</v>
      </c>
      <c r="FR74" s="54">
        <f t="shared" si="512"/>
        <v>0</v>
      </c>
      <c r="FS74" s="54">
        <f t="shared" si="512"/>
        <v>0</v>
      </c>
      <c r="FT74" s="54">
        <f t="shared" si="512"/>
        <v>0</v>
      </c>
      <c r="FU74" s="54">
        <f t="shared" si="512"/>
        <v>0</v>
      </c>
      <c r="FV74" s="54">
        <f t="shared" si="512"/>
        <v>0</v>
      </c>
      <c r="FW74" s="55">
        <f t="shared" si="396"/>
        <v>-93.203658624474883</v>
      </c>
      <c r="FX74" s="55">
        <f t="shared" si="396"/>
        <v>-93.203658624474883</v>
      </c>
      <c r="FY74" s="55">
        <f t="shared" si="396"/>
        <v>0</v>
      </c>
      <c r="FZ74" s="26">
        <f t="shared" si="513"/>
        <v>372.81463449789953</v>
      </c>
      <c r="GA74" s="26">
        <f t="shared" si="513"/>
        <v>372.81463449789953</v>
      </c>
      <c r="GB74" s="26">
        <f t="shared" si="513"/>
        <v>0</v>
      </c>
      <c r="GC74" s="54">
        <f t="shared" si="513"/>
        <v>0</v>
      </c>
      <c r="GD74" s="54">
        <f t="shared" si="513"/>
        <v>0</v>
      </c>
      <c r="GE74" s="54">
        <f t="shared" si="513"/>
        <v>0</v>
      </c>
      <c r="GF74" s="54">
        <f t="shared" si="513"/>
        <v>0</v>
      </c>
      <c r="GG74" s="54">
        <f t="shared" si="513"/>
        <v>0</v>
      </c>
      <c r="GH74" s="54">
        <f t="shared" si="513"/>
        <v>0</v>
      </c>
      <c r="GI74" s="55">
        <f t="shared" si="398"/>
        <v>-372.81463449789953</v>
      </c>
      <c r="GJ74" s="55">
        <f t="shared" si="398"/>
        <v>-372.81463449789953</v>
      </c>
      <c r="GK74" s="55">
        <f t="shared" si="398"/>
        <v>0</v>
      </c>
      <c r="GL74" s="78"/>
      <c r="GM74" s="64">
        <f t="shared" si="399"/>
        <v>372.81463449789959</v>
      </c>
    </row>
    <row r="75" spans="1:195" ht="19.5" customHeight="1" x14ac:dyDescent="0.3">
      <c r="A75" s="36" t="s">
        <v>89</v>
      </c>
      <c r="B75" s="81">
        <f t="shared" ref="B75" si="578">SUM(C75:D75)</f>
        <v>15.034334960525705</v>
      </c>
      <c r="C75" s="81">
        <f>SUM('[20]ПОЛНАЯ СЕБЕСТОИМОСТЬ ВОДА 2022'!C223)/3</f>
        <v>15.034334960525705</v>
      </c>
      <c r="D75" s="81">
        <f>SUM('[20]ПОЛНАЯ СЕБЕСТОИМОСТЬ ВОДА 2022'!D223)/3</f>
        <v>0</v>
      </c>
      <c r="E75" s="81">
        <f t="shared" si="457"/>
        <v>0</v>
      </c>
      <c r="F75" s="81">
        <f>SUM('[20]ПОЛНАЯ СЕБЕСТОИМОСТЬ ВОДА 2022'!F223)</f>
        <v>0</v>
      </c>
      <c r="G75" s="81">
        <f>SUM('[20]ПОЛНАЯ СЕБЕСТОИМОСТЬ ВОДА 2022'!G223)</f>
        <v>0</v>
      </c>
      <c r="H75" s="82">
        <f t="shared" si="514"/>
        <v>0</v>
      </c>
      <c r="I75" s="82">
        <v>0</v>
      </c>
      <c r="J75" s="82">
        <v>0</v>
      </c>
      <c r="K75" s="81">
        <f t="shared" si="459"/>
        <v>15.034334960525705</v>
      </c>
      <c r="L75" s="81">
        <f t="shared" si="460"/>
        <v>15.034334960525705</v>
      </c>
      <c r="M75" s="81">
        <f t="shared" si="461"/>
        <v>0</v>
      </c>
      <c r="N75" s="83">
        <f t="shared" si="462"/>
        <v>0</v>
      </c>
      <c r="O75" s="83">
        <f>SUM('[20]ПОЛНАЯ СЕБЕСТОИМОСТЬ ВОДА 2022'!I223)</f>
        <v>0</v>
      </c>
      <c r="P75" s="83">
        <f>SUM('[20]ПОЛНАЯ СЕБЕСТОИМОСТЬ ВОДА 2022'!J223)</f>
        <v>0</v>
      </c>
      <c r="Q75" s="84">
        <f t="shared" si="563"/>
        <v>0</v>
      </c>
      <c r="R75" s="84">
        <v>0</v>
      </c>
      <c r="S75" s="84">
        <v>0</v>
      </c>
      <c r="T75" s="81">
        <f t="shared" si="464"/>
        <v>15.034334960525705</v>
      </c>
      <c r="U75" s="81">
        <f t="shared" si="465"/>
        <v>15.034334960525705</v>
      </c>
      <c r="V75" s="81">
        <f t="shared" si="466"/>
        <v>0</v>
      </c>
      <c r="W75" s="83">
        <f t="shared" si="467"/>
        <v>0</v>
      </c>
      <c r="X75" s="83">
        <f>SUM('[20]ПОЛНАЯ СЕБЕСТОИМОСТЬ ВОДА 2022'!L223)</f>
        <v>0</v>
      </c>
      <c r="Y75" s="83">
        <f>SUM('[20]ПОЛНАЯ СЕБЕСТОИМОСТЬ ВОДА 2022'!M223)</f>
        <v>0</v>
      </c>
      <c r="Z75" s="84">
        <f t="shared" si="564"/>
        <v>0</v>
      </c>
      <c r="AA75" s="84">
        <v>0</v>
      </c>
      <c r="AB75" s="84">
        <v>0</v>
      </c>
      <c r="AC75" s="26">
        <f t="shared" ref="AC75" si="579">SUM(B75+K75+T75)</f>
        <v>45.103004881577114</v>
      </c>
      <c r="AD75" s="26">
        <f t="shared" ref="AD75:AK75" si="580">SUM(C75+L75+U75)</f>
        <v>45.103004881577114</v>
      </c>
      <c r="AE75" s="26">
        <f t="shared" si="580"/>
        <v>0</v>
      </c>
      <c r="AF75" s="54">
        <f t="shared" si="580"/>
        <v>0</v>
      </c>
      <c r="AG75" s="54">
        <f t="shared" si="580"/>
        <v>0</v>
      </c>
      <c r="AH75" s="54">
        <f t="shared" si="580"/>
        <v>0</v>
      </c>
      <c r="AI75" s="54">
        <f t="shared" si="580"/>
        <v>0</v>
      </c>
      <c r="AJ75" s="54">
        <f t="shared" si="580"/>
        <v>0</v>
      </c>
      <c r="AK75" s="54">
        <f t="shared" si="580"/>
        <v>0</v>
      </c>
      <c r="AL75" s="55">
        <f t="shared" si="549"/>
        <v>-45.103004881577114</v>
      </c>
      <c r="AM75" s="55">
        <f t="shared" si="549"/>
        <v>-45.103004881577114</v>
      </c>
      <c r="AN75" s="55">
        <f t="shared" si="549"/>
        <v>0</v>
      </c>
      <c r="AO75" s="81">
        <f t="shared" ref="AO75" si="581">SUM(AP75:AQ75)</f>
        <v>15.034334960525705</v>
      </c>
      <c r="AP75" s="81">
        <f>SUM('[20]ПОЛНАЯ СЕБЕСТОИМОСТЬ ВОДА 2022'!R223)/3</f>
        <v>15.034334960525705</v>
      </c>
      <c r="AQ75" s="81">
        <f>SUM('[20]ПОЛНАЯ СЕБЕСТОИМОСТЬ ВОДА 2022'!S223)/3</f>
        <v>0</v>
      </c>
      <c r="AR75" s="81">
        <f t="shared" si="471"/>
        <v>0</v>
      </c>
      <c r="AS75" s="81">
        <f>SUM('[20]ПОЛНАЯ СЕБЕСТОИМОСТЬ ВОДА 2022'!U223)</f>
        <v>0</v>
      </c>
      <c r="AT75" s="81">
        <f>SUM('[20]ПОЛНАЯ СЕБЕСТОИМОСТЬ ВОДА 2022'!V223)</f>
        <v>0</v>
      </c>
      <c r="AU75" s="84">
        <f t="shared" si="565"/>
        <v>0</v>
      </c>
      <c r="AV75" s="84">
        <v>0</v>
      </c>
      <c r="AW75" s="84">
        <v>0</v>
      </c>
      <c r="AX75" s="81">
        <f t="shared" si="473"/>
        <v>15.034334960525705</v>
      </c>
      <c r="AY75" s="81">
        <f t="shared" si="474"/>
        <v>15.034334960525705</v>
      </c>
      <c r="AZ75" s="81">
        <f t="shared" si="475"/>
        <v>0</v>
      </c>
      <c r="BA75" s="81">
        <f t="shared" si="476"/>
        <v>0</v>
      </c>
      <c r="BB75" s="81">
        <f>SUM('[20]ПОЛНАЯ СЕБЕСТОИМОСТЬ ВОДА 2022'!X223)</f>
        <v>0</v>
      </c>
      <c r="BC75" s="81">
        <f>SUM('[20]ПОЛНАЯ СЕБЕСТОИМОСТЬ ВОДА 2022'!Y223)</f>
        <v>0</v>
      </c>
      <c r="BD75" s="84">
        <f t="shared" si="566"/>
        <v>0</v>
      </c>
      <c r="BE75" s="84">
        <v>0</v>
      </c>
      <c r="BF75" s="84">
        <v>0</v>
      </c>
      <c r="BG75" s="81">
        <f t="shared" si="478"/>
        <v>15.034334960525705</v>
      </c>
      <c r="BH75" s="81">
        <f t="shared" si="479"/>
        <v>15.034334960525705</v>
      </c>
      <c r="BI75" s="81">
        <f t="shared" si="480"/>
        <v>0</v>
      </c>
      <c r="BJ75" s="83">
        <f t="shared" si="481"/>
        <v>0</v>
      </c>
      <c r="BK75" s="83">
        <f>SUM('[20]ПОЛНАЯ СЕБЕСТОИМОСТЬ ВОДА 2022'!AA223)</f>
        <v>0</v>
      </c>
      <c r="BL75" s="83">
        <f>SUM('[20]ПОЛНАЯ СЕБЕСТОИМОСТЬ ВОДА 2022'!AB223)</f>
        <v>0</v>
      </c>
      <c r="BM75" s="84">
        <f t="shared" si="567"/>
        <v>0</v>
      </c>
      <c r="BN75" s="84">
        <v>0</v>
      </c>
      <c r="BO75" s="84">
        <v>0</v>
      </c>
      <c r="BP75" s="26">
        <f>SUM(AO75+AX75+BG75)</f>
        <v>45.103004881577114</v>
      </c>
      <c r="BQ75" s="26">
        <f t="shared" ref="BQ75:BX75" si="582">SUM(AP75+AY75+BH75)</f>
        <v>45.103004881577114</v>
      </c>
      <c r="BR75" s="26">
        <f t="shared" si="582"/>
        <v>0</v>
      </c>
      <c r="BS75" s="90">
        <f t="shared" si="582"/>
        <v>0</v>
      </c>
      <c r="BT75" s="90">
        <f t="shared" si="582"/>
        <v>0</v>
      </c>
      <c r="BU75" s="90">
        <f t="shared" si="582"/>
        <v>0</v>
      </c>
      <c r="BV75" s="90">
        <f t="shared" si="582"/>
        <v>0</v>
      </c>
      <c r="BW75" s="90">
        <f t="shared" si="582"/>
        <v>0</v>
      </c>
      <c r="BX75" s="90">
        <f t="shared" si="582"/>
        <v>0</v>
      </c>
      <c r="BY75" s="91">
        <f t="shared" si="388"/>
        <v>-45.103004881577114</v>
      </c>
      <c r="BZ75" s="91">
        <f t="shared" si="388"/>
        <v>-45.103004881577114</v>
      </c>
      <c r="CA75" s="91">
        <f t="shared" si="388"/>
        <v>0</v>
      </c>
      <c r="CB75" s="26">
        <f>SUM(AC75+BP75)</f>
        <v>90.206009763154228</v>
      </c>
      <c r="CC75" s="26">
        <f t="shared" si="575"/>
        <v>90.206009763154228</v>
      </c>
      <c r="CD75" s="26">
        <f t="shared" si="575"/>
        <v>0</v>
      </c>
      <c r="CE75" s="90">
        <f t="shared" si="575"/>
        <v>0</v>
      </c>
      <c r="CF75" s="90">
        <f t="shared" si="575"/>
        <v>0</v>
      </c>
      <c r="CG75" s="90">
        <f t="shared" si="575"/>
        <v>0</v>
      </c>
      <c r="CH75" s="90">
        <f t="shared" si="575"/>
        <v>0</v>
      </c>
      <c r="CI75" s="90">
        <f t="shared" si="575"/>
        <v>0</v>
      </c>
      <c r="CJ75" s="90">
        <f t="shared" si="575"/>
        <v>0</v>
      </c>
      <c r="CK75" s="91">
        <f t="shared" si="390"/>
        <v>-90.206009763154228</v>
      </c>
      <c r="CL75" s="91">
        <f t="shared" si="390"/>
        <v>-90.206009763154228</v>
      </c>
      <c r="CM75" s="91">
        <f t="shared" si="390"/>
        <v>0</v>
      </c>
      <c r="CN75" s="81">
        <f t="shared" si="485"/>
        <v>15.034334960525705</v>
      </c>
      <c r="CO75" s="81">
        <f>SUM('[20]ПОЛНАЯ СЕБЕСТОИМОСТЬ ВОДА 2022'!AP223)/3</f>
        <v>15.034334960525705</v>
      </c>
      <c r="CP75" s="81">
        <f>SUM('[20]ПОЛНАЯ СЕБЕСТОИМОСТЬ ВОДА 2022'!AQ223)/3</f>
        <v>0</v>
      </c>
      <c r="CQ75" s="83">
        <f t="shared" si="486"/>
        <v>0</v>
      </c>
      <c r="CR75" s="83">
        <f>SUM('[20]ПОЛНАЯ СЕБЕСТОИМОСТЬ ВОДА 2022'!AS223)</f>
        <v>0</v>
      </c>
      <c r="CS75" s="83">
        <f>SUM('[20]ПОЛНАЯ СЕБЕСТОИМОСТЬ ВОДА 2022'!AT223)</f>
        <v>0</v>
      </c>
      <c r="CT75" s="84">
        <f t="shared" si="568"/>
        <v>0</v>
      </c>
      <c r="CU75" s="84">
        <v>0</v>
      </c>
      <c r="CV75" s="84">
        <v>0</v>
      </c>
      <c r="CW75" s="81">
        <f t="shared" si="488"/>
        <v>15.034334960525705</v>
      </c>
      <c r="CX75" s="81">
        <f t="shared" si="489"/>
        <v>15.034334960525705</v>
      </c>
      <c r="CY75" s="81">
        <f t="shared" si="490"/>
        <v>0</v>
      </c>
      <c r="CZ75" s="83">
        <f t="shared" si="491"/>
        <v>0</v>
      </c>
      <c r="DA75" s="83">
        <f>SUM('[20]ПОЛНАЯ СЕБЕСТОИМОСТЬ ВОДА 2022'!AV223)</f>
        <v>0</v>
      </c>
      <c r="DB75" s="83">
        <f>SUM('[20]ПОЛНАЯ СЕБЕСТОИМОСТЬ ВОДА 2022'!AW223)</f>
        <v>0</v>
      </c>
      <c r="DC75" s="84">
        <f t="shared" si="569"/>
        <v>0</v>
      </c>
      <c r="DD75" s="84">
        <v>0</v>
      </c>
      <c r="DE75" s="84">
        <v>0</v>
      </c>
      <c r="DF75" s="81">
        <f t="shared" si="493"/>
        <v>15.034334960525705</v>
      </c>
      <c r="DG75" s="81">
        <f t="shared" si="494"/>
        <v>15.034334960525705</v>
      </c>
      <c r="DH75" s="81">
        <f t="shared" si="495"/>
        <v>0</v>
      </c>
      <c r="DI75" s="83">
        <f t="shared" si="496"/>
        <v>0</v>
      </c>
      <c r="DJ75" s="83">
        <f>SUM('[20]ПОЛНАЯ СЕБЕСТОИМОСТЬ ВОДА 2022'!AY223)</f>
        <v>0</v>
      </c>
      <c r="DK75" s="83">
        <f>SUM('[20]ПОЛНАЯ СЕБЕСТОИМОСТЬ ВОДА 2022'!AZ223)</f>
        <v>0</v>
      </c>
      <c r="DL75" s="84">
        <f t="shared" si="570"/>
        <v>0</v>
      </c>
      <c r="DM75" s="84">
        <v>0</v>
      </c>
      <c r="DN75" s="84">
        <v>0</v>
      </c>
      <c r="DO75" s="26">
        <f>SUM(CN75+CW75+DF75)</f>
        <v>45.103004881577114</v>
      </c>
      <c r="DP75" s="26">
        <f t="shared" ref="DP75:DS75" si="583">SUM(CO75+CX75+DG75)</f>
        <v>45.103004881577114</v>
      </c>
      <c r="DQ75" s="26">
        <f t="shared" si="583"/>
        <v>0</v>
      </c>
      <c r="DR75" s="90">
        <f t="shared" si="583"/>
        <v>0</v>
      </c>
      <c r="DS75" s="90">
        <f t="shared" si="583"/>
        <v>0</v>
      </c>
      <c r="DT75" s="90">
        <f t="shared" si="576"/>
        <v>0</v>
      </c>
      <c r="DU75" s="90">
        <f t="shared" si="576"/>
        <v>0</v>
      </c>
      <c r="DV75" s="90">
        <f t="shared" si="576"/>
        <v>0</v>
      </c>
      <c r="DW75" s="90">
        <f t="shared" si="576"/>
        <v>0</v>
      </c>
      <c r="DX75" s="91">
        <f t="shared" si="392"/>
        <v>-45.103004881577114</v>
      </c>
      <c r="DY75" s="91">
        <f t="shared" si="392"/>
        <v>-45.103004881577114</v>
      </c>
      <c r="DZ75" s="91">
        <f t="shared" si="392"/>
        <v>0</v>
      </c>
      <c r="EA75" s="26">
        <f>SUM(CB75+DO75)</f>
        <v>135.30901464473135</v>
      </c>
      <c r="EB75" s="26">
        <f t="shared" si="577"/>
        <v>135.30901464473135</v>
      </c>
      <c r="EC75" s="26">
        <f t="shared" si="577"/>
        <v>0</v>
      </c>
      <c r="ED75" s="90">
        <f t="shared" si="577"/>
        <v>0</v>
      </c>
      <c r="EE75" s="90">
        <f t="shared" si="577"/>
        <v>0</v>
      </c>
      <c r="EF75" s="90">
        <f t="shared" si="577"/>
        <v>0</v>
      </c>
      <c r="EG75" s="90">
        <f t="shared" si="577"/>
        <v>0</v>
      </c>
      <c r="EH75" s="90">
        <f t="shared" si="577"/>
        <v>0</v>
      </c>
      <c r="EI75" s="90">
        <f t="shared" si="577"/>
        <v>0</v>
      </c>
      <c r="EJ75" s="91">
        <f t="shared" si="394"/>
        <v>-135.30901464473135</v>
      </c>
      <c r="EK75" s="91">
        <f t="shared" si="394"/>
        <v>-135.30901464473135</v>
      </c>
      <c r="EL75" s="91">
        <f t="shared" si="394"/>
        <v>0</v>
      </c>
      <c r="EM75" s="81">
        <f t="shared" si="500"/>
        <v>15.034334960525705</v>
      </c>
      <c r="EN75" s="81">
        <f>SUM('[20]ПОЛНАЯ СЕБЕСТОИМОСТЬ ВОДА 2022'!BN223)/3</f>
        <v>15.034334960525705</v>
      </c>
      <c r="EO75" s="81">
        <f>SUM('[20]ПОЛНАЯ СЕБЕСТОИМОСТЬ ВОДА 2022'!BO223)/3</f>
        <v>0</v>
      </c>
      <c r="EP75" s="83">
        <f t="shared" si="501"/>
        <v>0</v>
      </c>
      <c r="EQ75" s="83">
        <f>SUM('[20]ПОЛНАЯ СЕБЕСТОИМОСТЬ ВОДА 2022'!BQ223)</f>
        <v>0</v>
      </c>
      <c r="ER75" s="83">
        <f>SUM('[20]ПОЛНАЯ СЕБЕСТОИМОСТЬ ВОДА 2022'!BR223)</f>
        <v>0</v>
      </c>
      <c r="ES75" s="84">
        <f t="shared" si="571"/>
        <v>0</v>
      </c>
      <c r="ET75" s="84">
        <v>0</v>
      </c>
      <c r="EU75" s="100">
        <v>0</v>
      </c>
      <c r="EV75" s="81">
        <f t="shared" si="503"/>
        <v>15.034334960525705</v>
      </c>
      <c r="EW75" s="81">
        <f t="shared" si="504"/>
        <v>15.034334960525705</v>
      </c>
      <c r="EX75" s="81">
        <f t="shared" si="505"/>
        <v>0</v>
      </c>
      <c r="EY75" s="83">
        <f t="shared" si="506"/>
        <v>0</v>
      </c>
      <c r="EZ75" s="83">
        <f>SUM('[20]ПОЛНАЯ СЕБЕСТОИМОСТЬ ВОДА 2022'!BT223)</f>
        <v>0</v>
      </c>
      <c r="FA75" s="83">
        <f>SUM('[20]ПОЛНАЯ СЕБЕСТОИМОСТЬ ВОДА 2022'!BU223)</f>
        <v>0</v>
      </c>
      <c r="FB75" s="84">
        <f t="shared" si="572"/>
        <v>0</v>
      </c>
      <c r="FC75" s="84">
        <v>0</v>
      </c>
      <c r="FD75" s="84">
        <v>0</v>
      </c>
      <c r="FE75" s="81">
        <f t="shared" si="508"/>
        <v>15.034334960525705</v>
      </c>
      <c r="FF75" s="81">
        <f t="shared" si="509"/>
        <v>15.034334960525705</v>
      </c>
      <c r="FG75" s="81">
        <f t="shared" si="510"/>
        <v>0</v>
      </c>
      <c r="FH75" s="83">
        <f t="shared" si="450"/>
        <v>0</v>
      </c>
      <c r="FI75" s="83">
        <f>SUM('[20]ПОЛНАЯ СЕБЕСТОИМОСТЬ ВОДА 2022'!BW223)</f>
        <v>0</v>
      </c>
      <c r="FJ75" s="83">
        <f>SUM('[20]ПОЛНАЯ СЕБЕСТОИМОСТЬ ВОДА 2022'!BX223)</f>
        <v>0</v>
      </c>
      <c r="FK75" s="84">
        <f t="shared" si="573"/>
        <v>0</v>
      </c>
      <c r="FL75" s="84">
        <v>0</v>
      </c>
      <c r="FM75" s="100">
        <v>0</v>
      </c>
      <c r="FN75" s="26">
        <f t="shared" ref="FN75:FV75" si="584">SUM(EM75+EV75+FE75)</f>
        <v>45.103004881577114</v>
      </c>
      <c r="FO75" s="26">
        <f t="shared" si="584"/>
        <v>45.103004881577114</v>
      </c>
      <c r="FP75" s="26">
        <f t="shared" si="584"/>
        <v>0</v>
      </c>
      <c r="FQ75" s="54">
        <f t="shared" si="584"/>
        <v>0</v>
      </c>
      <c r="FR75" s="54">
        <f t="shared" si="584"/>
        <v>0</v>
      </c>
      <c r="FS75" s="54">
        <f t="shared" si="584"/>
        <v>0</v>
      </c>
      <c r="FT75" s="54">
        <f t="shared" si="584"/>
        <v>0</v>
      </c>
      <c r="FU75" s="54">
        <f t="shared" si="584"/>
        <v>0</v>
      </c>
      <c r="FV75" s="54">
        <f t="shared" si="584"/>
        <v>0</v>
      </c>
      <c r="FW75" s="55">
        <f t="shared" si="396"/>
        <v>-45.103004881577114</v>
      </c>
      <c r="FX75" s="55">
        <f t="shared" si="396"/>
        <v>-45.103004881577114</v>
      </c>
      <c r="FY75" s="55">
        <f t="shared" si="396"/>
        <v>0</v>
      </c>
      <c r="FZ75" s="26">
        <f t="shared" ref="FZ75:GH75" si="585">SUM(EA75+FN75)</f>
        <v>180.41201952630846</v>
      </c>
      <c r="GA75" s="26">
        <f t="shared" si="585"/>
        <v>180.41201952630846</v>
      </c>
      <c r="GB75" s="26">
        <f t="shared" si="585"/>
        <v>0</v>
      </c>
      <c r="GC75" s="54">
        <f t="shared" si="585"/>
        <v>0</v>
      </c>
      <c r="GD75" s="54">
        <f t="shared" si="585"/>
        <v>0</v>
      </c>
      <c r="GE75" s="54">
        <f t="shared" si="585"/>
        <v>0</v>
      </c>
      <c r="GF75" s="54">
        <f t="shared" si="585"/>
        <v>0</v>
      </c>
      <c r="GG75" s="54">
        <f t="shared" si="585"/>
        <v>0</v>
      </c>
      <c r="GH75" s="54">
        <f t="shared" si="585"/>
        <v>0</v>
      </c>
      <c r="GI75" s="55">
        <f t="shared" si="398"/>
        <v>-180.41201952630846</v>
      </c>
      <c r="GJ75" s="55">
        <f t="shared" si="398"/>
        <v>-180.41201952630846</v>
      </c>
      <c r="GK75" s="55">
        <f t="shared" si="398"/>
        <v>0</v>
      </c>
      <c r="GL75" s="78"/>
      <c r="GM75" s="64">
        <f t="shared" si="399"/>
        <v>180.41201952630851</v>
      </c>
    </row>
    <row r="76" spans="1:195" ht="18.75" x14ac:dyDescent="0.3">
      <c r="A76" s="101" t="s">
        <v>90</v>
      </c>
      <c r="B76" s="102">
        <f t="shared" si="456"/>
        <v>13365.181267510976</v>
      </c>
      <c r="C76" s="102">
        <f>SUM(C47+C48+C49+C50+C51+C52+C53+C55+C60+C66+C73+C74+C75)</f>
        <v>13362.587261572347</v>
      </c>
      <c r="D76" s="102">
        <f>SUM(D47+D48+D49+D50+D51+D52+D53+D55+D60+D66+D73+D74+D75)</f>
        <v>2.5940059386277192</v>
      </c>
      <c r="E76" s="103">
        <f t="shared" ref="E76:E77" si="586">SUM(F76:G76)</f>
        <v>13127.200850000001</v>
      </c>
      <c r="F76" s="103">
        <f>SUM(F47+F48+F49+F50+F51+F52+F53+F55+F60+F66+F73+F74+F75)</f>
        <v>13125.382080000001</v>
      </c>
      <c r="G76" s="103">
        <f>SUM(G47+G48+G49+G50+G51+G52+G53+G55+G60+G66+G73+G74+G75)</f>
        <v>1.81877</v>
      </c>
      <c r="H76" s="103">
        <f>SUM(H47+H48+H49+H50+H51+H52+H53+H55+H60+H66+H73+H74+H75)</f>
        <v>10285.299500000001</v>
      </c>
      <c r="I76" s="103">
        <f>SUM(I47+I48+I49+I50+I51+I52+I53+I55+I60+I66+I73+I74+I75)</f>
        <v>10284</v>
      </c>
      <c r="J76" s="103">
        <f>SUM(J47+J48+J49+J50+J51+J52+J53+J55+J60+J66+J73+J74+J75)</f>
        <v>1.2995000000000001</v>
      </c>
      <c r="K76" s="102">
        <f t="shared" ref="K76" si="587">SUM(L76:M76)</f>
        <v>13365.181267510976</v>
      </c>
      <c r="L76" s="102">
        <f>SUM(L47+L48+L49+L50+L51+L52+L53+L55+L60+L66+L73+L74+L75)</f>
        <v>13362.587261572347</v>
      </c>
      <c r="M76" s="102">
        <f>SUM(M47+M48+M49+M50+M51+M52+M53+M55+M60+M66+M73+M74+M75)</f>
        <v>2.5940059386277192</v>
      </c>
      <c r="N76" s="102">
        <f t="shared" ref="N76" si="588">SUM(O76:P76)</f>
        <v>9834.6663000000008</v>
      </c>
      <c r="O76" s="102">
        <f>SUM(O47+O48+O49+O50+O51+O52+O53+O55+O60+O66+O73+O74+O75)</f>
        <v>9833.2950000000001</v>
      </c>
      <c r="P76" s="102">
        <f>SUM(P47+P48+P49+P50+P51+P52+P53+P55+P60+P66+P73+P74+P75)</f>
        <v>1.3713</v>
      </c>
      <c r="Q76" s="102">
        <f>SUM(Q47+Q48+Q49+Q50+Q51+Q52+Q53+Q55+Q60+Q66+Q73+Q74+Q75)</f>
        <v>10148.343240000002</v>
      </c>
      <c r="R76" s="102">
        <f>SUM(R47+R48+R49+R50+R51+R52+R53+R55+R60+R66+R73+R74+R75)</f>
        <v>10146.745000000001</v>
      </c>
      <c r="S76" s="102">
        <f>SUM(S47+S48+S49+S50+S51+S52+S53+S55+S60+S66+S73+S74+S75)</f>
        <v>1.5982400000000001</v>
      </c>
      <c r="T76" s="102">
        <f t="shared" ref="T76" si="589">SUM(U76:V76)</f>
        <v>13365.181267510976</v>
      </c>
      <c r="U76" s="102">
        <f>SUM(U47+U48+U49+U50+U51+U52+U53+U55+U60+U66+U73+U74+U75)</f>
        <v>13362.587261572347</v>
      </c>
      <c r="V76" s="102">
        <f>SUM(V47+V48+V49+V50+V51+V52+V53+V55+V60+V66+V73+V74+V75)</f>
        <v>2.5940059386277192</v>
      </c>
      <c r="W76" s="102">
        <f t="shared" ref="W76" si="590">SUM(X76:Y76)</f>
        <v>16794.695180000002</v>
      </c>
      <c r="X76" s="102">
        <f>SUM(X47+X48+X49+X50+X51+X52+X53+X55+X60+X66+X73+X74+X75)</f>
        <v>16791.827000000001</v>
      </c>
      <c r="Y76" s="102">
        <f>SUM(Y47+Y48+Y49+Y50+Y51+Y52+Y53+Y55+Y60+Y66+Y73+Y74+Y75)</f>
        <v>2.8681800000000002</v>
      </c>
      <c r="Z76" s="102">
        <f>SUM(Z47+Z48+Z49+Z50+Z51+Z52+Z53+Z55+Z60+Z66+Z73+Z74+Z75)</f>
        <v>14182.490979999997</v>
      </c>
      <c r="AA76" s="102">
        <f>SUM(AA47+AA48+AA49+AA50+AA51+AA52+AA53+AA55+AA60+AA66+AA73+AA74+AA75)</f>
        <v>14180.629999999997</v>
      </c>
      <c r="AB76" s="102">
        <f>SUM(AB47+AB48+AB49+AB50+AB51+AB52+AB53+AB55+AB60+AB66+AB73+AB74+AB75)</f>
        <v>1.8609799999999999</v>
      </c>
      <c r="AC76" s="104">
        <f t="shared" ref="AC76:AC77" si="591">SUM(AD76:AE76)</f>
        <v>40095.54380253292</v>
      </c>
      <c r="AD76" s="104">
        <f>SUM(AD47+AD48+AD49+AD50+AD51+AD52+AD53+AD55+AD60+AD66+AD73+AD74+AD75)</f>
        <v>40087.76178471704</v>
      </c>
      <c r="AE76" s="104">
        <f>SUM(AE47+AE48+AE49+AE50+AE51+AE52+AE53+AE55+AE60+AE66+AE73+AE74+AE75)</f>
        <v>7.7820178158831581</v>
      </c>
      <c r="AF76" s="104">
        <f t="shared" ref="AF76" si="592">SUM(AG76:AH76)</f>
        <v>39756.562330000001</v>
      </c>
      <c r="AG76" s="104">
        <f>SUM(AG47+AG48+AG49+AG50+AG51+AG52+AG53+AG55+AG60+AG66+AG73+AG74+AG75)</f>
        <v>39750.504079999999</v>
      </c>
      <c r="AH76" s="104">
        <f>SUM(AH47+AH48+AH49+AH50+AH51+AH52+AH53+AH55+AH60+AH66+AH73+AH74+AH75)</f>
        <v>6.058250000000001</v>
      </c>
      <c r="AI76" s="104">
        <f t="shared" ref="AI76:AI77" si="593">SUM(AJ76:AK76)</f>
        <v>34616.133719999998</v>
      </c>
      <c r="AJ76" s="104">
        <f>SUM(AJ47+AJ48+AJ49+AJ50+AJ51+AJ52+AJ53+AJ55+AJ60+AJ66+AJ73+AJ74+AJ75)</f>
        <v>34611.375</v>
      </c>
      <c r="AK76" s="104">
        <f>SUM(AK47+AK48+AK49+AK50+AK51+AK52+AK53+AK55+AK60+AK66+AK73+AK74+AK75)</f>
        <v>4.7587200000000003</v>
      </c>
      <c r="AL76" s="55">
        <f t="shared" si="549"/>
        <v>-338.98147253291972</v>
      </c>
      <c r="AM76" s="55">
        <f t="shared" si="549"/>
        <v>-337.25770471704163</v>
      </c>
      <c r="AN76" s="55">
        <f t="shared" si="549"/>
        <v>-1.7237678158831571</v>
      </c>
      <c r="AO76" s="102">
        <f t="shared" ref="AO76" si="594">SUM(AP76:AQ76)</f>
        <v>13365.181267510976</v>
      </c>
      <c r="AP76" s="102">
        <f>SUM(AP47+AP48+AP49+AP50+AP51+AP52+AP53+AP55+AP60+AP66+AP73+AP74+AP75)</f>
        <v>13362.587261572347</v>
      </c>
      <c r="AQ76" s="102">
        <f>SUM(AQ47+AQ48+AQ49+AQ50+AQ51+AQ52+AQ53+AQ55+AQ60+AQ66+AQ73+AQ74+AQ75)</f>
        <v>2.5940059386277192</v>
      </c>
      <c r="AR76" s="102">
        <f t="shared" ref="AR76" si="595">SUM(AS76:AT76)</f>
        <v>13474.798900000002</v>
      </c>
      <c r="AS76" s="102">
        <f>SUM(AS47+AS48+AS49+AS50+AS51+AS52+AS53+AS55+AS60+AS66+AS73+AS74+AS75)</f>
        <v>13471.707000000002</v>
      </c>
      <c r="AT76" s="102">
        <f>SUM(AT47+AT48+AT49+AT50+AT51+AT52+AT53+AT55+AT60+AT66+AT73+AT74+AT75)</f>
        <v>3.0918999999999999</v>
      </c>
      <c r="AU76" s="102">
        <f>SUM(AU47+AU48+AU49+AU50+AU51+AU52+AU53+AU55+AU60+AU66+AU73+AU74+AU75)</f>
        <v>12846.740000000002</v>
      </c>
      <c r="AV76" s="102">
        <f>SUM(AV47+AV48+AV49+AV50+AV51+AV52+AV53+AV55+AV60+AV66+AV73+AV74+AV75)</f>
        <v>12844.720000000001</v>
      </c>
      <c r="AW76" s="102">
        <f>SUM(AW47+AW48+AW49+AW50+AW51+AW52+AW53+AW55+AW60+AW66+AW73+AW74+AW75)</f>
        <v>2.0199999999999996</v>
      </c>
      <c r="AX76" s="102">
        <f t="shared" ref="AX76" si="596">SUM(AY76:AZ76)</f>
        <v>13365.181267510976</v>
      </c>
      <c r="AY76" s="102">
        <f>SUM(AY47+AY48+AY49+AY50+AY51+AY52+AY53+AY55+AY60+AY66+AY73+AY74+AY75)</f>
        <v>13362.587261572347</v>
      </c>
      <c r="AZ76" s="102">
        <f>SUM(AZ47+AZ48+AZ49+AZ50+AZ51+AZ52+AZ53+AZ55+AZ60+AZ66+AZ73+AZ74+AZ75)</f>
        <v>2.5940059386277192</v>
      </c>
      <c r="BA76" s="102">
        <f t="shared" ref="BA76" si="597">SUM(BB76:BC76)</f>
        <v>15651.61902</v>
      </c>
      <c r="BB76" s="102">
        <f>SUM(BB47+BB48+BB49+BB50+BB51+BB52+BB53+BB55+BB60+BB66+BB73+BB74+BB75)</f>
        <v>15649.88112</v>
      </c>
      <c r="BC76" s="102">
        <f>SUM(BC47+BC48+BC49+BC50+BC51+BC52+BC53+BC55+BC60+BC66+BC73+BC74+BC75)</f>
        <v>1.7379</v>
      </c>
      <c r="BD76" s="102">
        <f>SUM(BD47+BD48+BD49+BD50+BD51+BD52+BD53+BD55+BD60+BD66+BD73+BD74+BD75)</f>
        <v>13323.361000000001</v>
      </c>
      <c r="BE76" s="102">
        <f>SUM(BE47+BE48+BE49+BE50+BE51+BE52+BE53+BE55+BE60+BE66+BE73+BE74+BE75)</f>
        <v>13321.733999999999</v>
      </c>
      <c r="BF76" s="102">
        <f>SUM(BF47+BF48+BF49+BF50+BF51+BF52+BF53+BF55+BF60+BF66+BF73+BF74+BF75)</f>
        <v>1.6269999999999998</v>
      </c>
      <c r="BG76" s="102">
        <f t="shared" ref="BG76" si="598">SUM(BH76:BI76)</f>
        <v>13365.181267510976</v>
      </c>
      <c r="BH76" s="102">
        <f>SUM(BH47+BH48+BH49+BH50+BH51+BH52+BH53+BH55+BH60+BH66+BH73+BH74+BH75)</f>
        <v>13362.587261572347</v>
      </c>
      <c r="BI76" s="102">
        <f>SUM(BI47+BI48+BI49+BI50+BI51+BI52+BI53+BI55+BI60+BI66+BI73+BI74+BI75)</f>
        <v>2.5940059386277192</v>
      </c>
      <c r="BJ76" s="102">
        <f t="shared" ref="BJ76" si="599">SUM(BK76:BL76)</f>
        <v>16141.065219999999</v>
      </c>
      <c r="BK76" s="102">
        <f>SUM(BK47+BK48+BK49+BK50+BK51+BK52+BK53+BK55+BK60+BK66+BK73+BK74+BK75)</f>
        <v>16138.682379999998</v>
      </c>
      <c r="BL76" s="102">
        <f>SUM(BL47+BL48+BL49+BL50+BL51+BL52+BL53+BL55+BL60+BL66+BL73+BL74+BL75)</f>
        <v>2.3828399999999998</v>
      </c>
      <c r="BM76" s="102">
        <f>SUM(BM47+BM48+BM49+BM50+BM51+BM52+BM53+BM55+BM60+BM66+BM73+BM74+BM75)</f>
        <v>11143.195</v>
      </c>
      <c r="BN76" s="102">
        <f>SUM(BN47+BN48+BN49+BN50+BN51+BN52+BN53+BN55+BN60+BN66+BN73+BN74+BN75)</f>
        <v>11142.076999999999</v>
      </c>
      <c r="BO76" s="102">
        <f>SUM(BO47+BO48+BO49+BO50+BO51+BO52+BO53+BO55+BO60+BO66+BO73+BO74+BO75)</f>
        <v>1.1179999999999999</v>
      </c>
      <c r="BP76" s="104">
        <f t="shared" ref="BP76:BP77" si="600">SUM(BQ76:BR76)</f>
        <v>40095.54380253292</v>
      </c>
      <c r="BQ76" s="104">
        <f>SUM(BQ47+BQ48+BQ49+BQ50+BQ51+BQ52+BQ53+BQ55+BQ60+BQ66+BQ73+BQ74+BQ75)</f>
        <v>40087.76178471704</v>
      </c>
      <c r="BR76" s="104">
        <f>SUM(BR47+BR48+BR49+BR50+BR51+BR52+BR53+BR55+BR60+BR66+BR73+BR74+BR75)</f>
        <v>7.7820178158831581</v>
      </c>
      <c r="BS76" s="104">
        <f t="shared" ref="BS76:BS77" si="601">SUM(BT76:BU76)</f>
        <v>45267.483139999997</v>
      </c>
      <c r="BT76" s="104">
        <f>SUM(BT47+BT48+BT49+BT50+BT51+BT52+BT53+BT55+BT60+BT66+BT73+BT74+BT75)</f>
        <v>45260.270499999999</v>
      </c>
      <c r="BU76" s="104">
        <f>SUM(BU47+BU48+BU49+BU50+BU51+BU52+BU53+BU55+BU60+BU66+BU73+BU74+BU75)</f>
        <v>7.2126400000000004</v>
      </c>
      <c r="BV76" s="104">
        <f t="shared" ref="BV76:BV77" si="602">SUM(BW76:BX76)</f>
        <v>37313.296000000002</v>
      </c>
      <c r="BW76" s="104">
        <f>SUM(BW47+BW48+BW49+BW50+BW51+BW52+BW53+BW55+BW60+BW66+BW73+BW74+BW75)</f>
        <v>37308.531000000003</v>
      </c>
      <c r="BX76" s="104">
        <f>SUM(BX47+BX48+BX49+BX50+BX51+BX52+BX53+BX55+BX60+BX66+BX73+BX74+BX75)</f>
        <v>4.7649999999999997</v>
      </c>
      <c r="BY76" s="68">
        <f t="shared" si="388"/>
        <v>5171.9393374670763</v>
      </c>
      <c r="BZ76" s="68">
        <f t="shared" si="388"/>
        <v>5172.5087152829583</v>
      </c>
      <c r="CA76" s="68">
        <f t="shared" si="388"/>
        <v>-0.56937781588315772</v>
      </c>
      <c r="CB76" s="104">
        <f t="shared" ref="CB76:CB77" si="603">SUM(CC76:CD76)</f>
        <v>80191.087605065841</v>
      </c>
      <c r="CC76" s="104">
        <f>SUM(CC47+CC48+CC49+CC50+CC51+CC52+CC53+CC55+CC60+CC66+CC73+CC74+CC75)</f>
        <v>80175.523569434081</v>
      </c>
      <c r="CD76" s="104">
        <f>SUM(CD47+CD48+CD49+CD50+CD51+CD52+CD53+CD55+CD60+CD66+CD73+CD74+CD75)</f>
        <v>15.564035631766316</v>
      </c>
      <c r="CE76" s="104">
        <f t="shared" ref="CE76:CE77" si="604">SUM(CF76:CG76)</f>
        <v>85024.045469999997</v>
      </c>
      <c r="CF76" s="104">
        <f>SUM(CF47+CF48+CF49+CF50+CF51+CF52+CF53+CF55+CF60+CF66+CF73+CF74+CF75)</f>
        <v>85010.774579999998</v>
      </c>
      <c r="CG76" s="104">
        <f>SUM(CG47+CG48+CG49+CG50+CG51+CG52+CG53+CG55+CG60+CG66+CG73+CG74+CG75)</f>
        <v>13.27089</v>
      </c>
      <c r="CH76" s="104">
        <f t="shared" ref="CH76:CH77" si="605">SUM(CI76:CJ76)</f>
        <v>71929.42972</v>
      </c>
      <c r="CI76" s="104">
        <f>SUM(CI47+CI48+CI49+CI50+CI51+CI52+CI53+CI55+CI60+CI66+CI73+CI74+CI75)</f>
        <v>71919.906000000003</v>
      </c>
      <c r="CJ76" s="104">
        <f>SUM(CJ47+CJ48+CJ49+CJ50+CJ51+CJ52+CJ53+CJ55+CJ60+CJ66+CJ73+CJ74+CJ75)</f>
        <v>9.5237200000000009</v>
      </c>
      <c r="CK76" s="68">
        <f t="shared" si="390"/>
        <v>4832.9578649341565</v>
      </c>
      <c r="CL76" s="68">
        <f t="shared" si="390"/>
        <v>4835.2510105659167</v>
      </c>
      <c r="CM76" s="68">
        <f t="shared" si="390"/>
        <v>-2.2931456317663166</v>
      </c>
      <c r="CN76" s="102">
        <f t="shared" si="485"/>
        <v>13404.722575401403</v>
      </c>
      <c r="CO76" s="102">
        <f>SUM(CO47+CO48+CO49+CO50+CO51+CO52+CO53+CO55+CO60+CO66+CO73+CO74+CO75)</f>
        <v>13402.12146058968</v>
      </c>
      <c r="CP76" s="102">
        <f>SUM(CP47+CP48+CP49+CP50+CP51+CP52+CP53+CP55+CP60+CP66+CP73+CP74+CP75)</f>
        <v>2.6011148117236638</v>
      </c>
      <c r="CQ76" s="102">
        <f t="shared" ref="CQ76" si="606">SUM(CR76:CS76)</f>
        <v>15911.598030000001</v>
      </c>
      <c r="CR76" s="102">
        <f>SUM(CR47+CR48+CR49+CR50+CR51+CR52+CR53+CR55+CR60+CR66+CR73+CR74+CR75)</f>
        <v>15909.349</v>
      </c>
      <c r="CS76" s="102">
        <f>SUM(CS47+CS48+CS49+CS50+CS51+CS52+CS53+CS55+CS60+CS66+CS73+CS74+CS75)</f>
        <v>2.2490300000000003</v>
      </c>
      <c r="CT76" s="102">
        <f>SUM(CT47+CT48+CT49+CT50+CT51+CT52+CT53+CT55+CT60+CT66+CT73+CT74+CT75)</f>
        <v>12667.220000000001</v>
      </c>
      <c r="CU76" s="102">
        <f>SUM(CU47+CU48+CU49+CU50+CU51+CU52+CU53+CU55+CU60+CU66+CU73+CU74+CU75)</f>
        <v>12666.140000000001</v>
      </c>
      <c r="CV76" s="102">
        <f>SUM(CV47+CV48+CV49+CV50+CV51+CV52+CV53+CV55+CV60+CV66+CV73+CV74+CV75)</f>
        <v>1.0799999999999998</v>
      </c>
      <c r="CW76" s="102">
        <f t="shared" ref="CW76" si="607">SUM(CX76:CY76)</f>
        <v>13404.722575401403</v>
      </c>
      <c r="CX76" s="102">
        <f>SUM(CX47+CX48+CX49+CX50+CX51+CX52+CX53+CX55+CX60+CX66+CX73+CX74+CX75)</f>
        <v>13402.12146058968</v>
      </c>
      <c r="CY76" s="102">
        <f>SUM(CY47+CY48+CY49+CY50+CY51+CY52+CY53+CY55+CY60+CY66+CY73+CY74+CY75)</f>
        <v>2.6011148117236638</v>
      </c>
      <c r="CZ76" s="102">
        <f t="shared" ref="CZ76" si="608">SUM(DA76:DB76)</f>
        <v>16880.907970000004</v>
      </c>
      <c r="DA76" s="102">
        <f>SUM(DA47+DA48+DA49+DA50+DA51+DA52+DA53+DA55+DA60+DA66+DA73+DA74+DA75)</f>
        <v>16880.048000000003</v>
      </c>
      <c r="DB76" s="102">
        <f>SUM(DB47+DB48+DB49+DB50+DB51+DB52+DB53+DB55+DB60+DB66+DB73+DB74+DB75)</f>
        <v>0.85997000000000012</v>
      </c>
      <c r="DC76" s="102">
        <f>SUM(DC47+DC48+DC49+DC50+DC51+DC52+DC53+DC55+DC60+DC66+DC73+DC74+DC75)</f>
        <v>9711.4380000000001</v>
      </c>
      <c r="DD76" s="102">
        <f>SUM(DD47+DD48+DD49+DD50+DD51+DD52+DD53+DD55+DD60+DD66+DD73+DD74+DD75)</f>
        <v>9709.5660000000007</v>
      </c>
      <c r="DE76" s="102">
        <f>SUM(DE47+DE48+DE49+DE50+DE51+DE52+DE53+DE55+DE60+DE66+DE73+DE74+DE75)</f>
        <v>1.8719999999999999</v>
      </c>
      <c r="DF76" s="102">
        <f t="shared" ref="DF76" si="609">SUM(DG76:DH76)</f>
        <v>13404.722575401403</v>
      </c>
      <c r="DG76" s="102">
        <f>SUM(DG47+DG48+DG49+DG50+DG51+DG52+DG53+DG55+DG60+DG66+DG73+DG74+DG75)</f>
        <v>13402.12146058968</v>
      </c>
      <c r="DH76" s="102">
        <f>SUM(DH47+DH48+DH49+DH50+DH51+DH52+DH53+DH55+DH60+DH66+DH73+DH74+DH75)</f>
        <v>2.6011148117236638</v>
      </c>
      <c r="DI76" s="102">
        <f t="shared" ref="DI76" si="610">SUM(DJ76:DK76)</f>
        <v>15129.46811</v>
      </c>
      <c r="DJ76" s="102">
        <f>SUM(DJ47+DJ48+DJ49+DJ50+DJ51+DJ52+DJ53+DJ55+DJ60+DJ66+DJ73+DJ74+DJ75)</f>
        <v>15127.906499999999</v>
      </c>
      <c r="DK76" s="102">
        <f>SUM(DK47+DK48+DK49+DK50+DK51+DK52+DK53+DK55+DK60+DK66+DK73+DK74+DK75)</f>
        <v>1.5616099999999999</v>
      </c>
      <c r="DL76" s="102">
        <f>SUM(DL47+DL48+DL49+DL50+DL51+DL52+DL53+DL55+DL60+DL66+DL73+DL74+DL75)</f>
        <v>13676.95</v>
      </c>
      <c r="DM76" s="102">
        <f>SUM(DM47+DM48+DM49+DM50+DM51+DM52+DM53+DM55+DM60+DM66+DM73+DM74+DM75)</f>
        <v>13674.31</v>
      </c>
      <c r="DN76" s="102">
        <f>SUM(DN47+DN48+DN49+DN50+DN51+DN52+DN53+DN55+DN60+DN66+DN73+DN74+DN75)</f>
        <v>2.64</v>
      </c>
      <c r="DO76" s="104">
        <f t="shared" ref="DO76:DO77" si="611">SUM(DP76:DQ76)</f>
        <v>40214.167726204199</v>
      </c>
      <c r="DP76" s="104">
        <f>SUM(DP47+DP48+DP49+DP50+DP51+DP52+DP53+DP55+DP60+DP66+DP73+DP74+DP75)</f>
        <v>40206.364381769032</v>
      </c>
      <c r="DQ76" s="104">
        <f>SUM(DQ47+DQ48+DQ49+DQ50+DQ51+DQ52+DQ53+DQ55+DQ60+DQ66+DQ73+DQ74+DQ75)</f>
        <v>7.8033444351709917</v>
      </c>
      <c r="DR76" s="104">
        <f t="shared" ref="DR76:DR77" si="612">SUM(DS76:DT76)</f>
        <v>47921.974110000003</v>
      </c>
      <c r="DS76" s="104">
        <f>SUM(DS47+DS48+DS49+DS50+DS51+DS52+DS53+DS55+DS60+DS66+DS73+DS74+DS75)</f>
        <v>47917.303500000002</v>
      </c>
      <c r="DT76" s="104">
        <f>SUM(DT47+DT48+DT49+DT50+DT51+DT52+DT53+DT55+DT60+DT66+DT73+DT74+DT75)</f>
        <v>4.6706099999999999</v>
      </c>
      <c r="DU76" s="104">
        <f t="shared" ref="DU76:DU77" si="613">SUM(DV76:DW76)</f>
        <v>36055.608</v>
      </c>
      <c r="DV76" s="104">
        <f>SUM(DV47+DV48+DV49+DV50+DV51+DV52+DV53+DV55+DV60+DV66+DV73+DV74+DV75)</f>
        <v>36050.016000000003</v>
      </c>
      <c r="DW76" s="104">
        <f>SUM(DW47+DW48+DW49+DW50+DW51+DW52+DW53+DW55+DW60+DW66+DW73+DW74+DW75)</f>
        <v>5.5920000000000005</v>
      </c>
      <c r="DX76" s="68">
        <f t="shared" si="392"/>
        <v>7707.8063837958034</v>
      </c>
      <c r="DY76" s="68">
        <f t="shared" si="392"/>
        <v>7710.9391182309701</v>
      </c>
      <c r="DZ76" s="68">
        <f t="shared" si="392"/>
        <v>-3.1327344351709918</v>
      </c>
      <c r="EA76" s="104">
        <f t="shared" ref="EA76" si="614">SUM(EB76:EC76)</f>
        <v>120405.25533127006</v>
      </c>
      <c r="EB76" s="104">
        <f>SUM(EB47+EB48+EB49+EB50+EB51+EB52+EB53+EB55+EB60+EB66+EB73+EB74+EB75)</f>
        <v>120381.88795120313</v>
      </c>
      <c r="EC76" s="104">
        <f>SUM(EC47+EC48+EC49+EC50+EC51+EC52+EC53+EC55+EC60+EC66+EC73+EC74+EC75)</f>
        <v>23.367380066937308</v>
      </c>
      <c r="ED76" s="104">
        <f t="shared" ref="ED76" si="615">SUM(EE76:EF76)</f>
        <v>132946.01957999999</v>
      </c>
      <c r="EE76" s="104">
        <f>SUM(EE47+EE48+EE49+EE50+EE51+EE52+EE53+EE55+EE60+EE66+EE73+EE74+EE75)</f>
        <v>132928.07808000001</v>
      </c>
      <c r="EF76" s="104">
        <f>SUM(EF47+EF48+EF49+EF50+EF51+EF52+EF53+EF55+EF60+EF66+EF73+EF74+EF75)</f>
        <v>17.941499999999998</v>
      </c>
      <c r="EG76" s="104">
        <f t="shared" ref="EG76" si="616">SUM(EH76:EI76)</f>
        <v>107985.03772000001</v>
      </c>
      <c r="EH76" s="104">
        <f>SUM(EH47+EH48+EH49+EH50+EH51+EH52+EH53+EH55+EH60+EH66+EH73+EH74+EH75)</f>
        <v>107969.92200000001</v>
      </c>
      <c r="EI76" s="104">
        <f>SUM(EI47+EI48+EI49+EI50+EI51+EI52+EI53+EI55+EI60+EI66+EI73+EI74+EI75)</f>
        <v>15.115720000000001</v>
      </c>
      <c r="EJ76" s="68">
        <f t="shared" si="394"/>
        <v>12540.764248729931</v>
      </c>
      <c r="EK76" s="68">
        <f t="shared" si="394"/>
        <v>12546.190128796879</v>
      </c>
      <c r="EL76" s="68">
        <f t="shared" si="394"/>
        <v>-5.4258800669373102</v>
      </c>
      <c r="EM76" s="102">
        <f t="shared" si="500"/>
        <v>13404.722575401403</v>
      </c>
      <c r="EN76" s="102">
        <f>SUM(EN47+EN48+EN49+EN50+EN51+EN52+EN53+EN55+EN60+EN66+EN73+EN74+EN75)</f>
        <v>13402.12146058968</v>
      </c>
      <c r="EO76" s="102">
        <f>SUM(EO47+EO48+EO49+EO50+EO51+EO52+EO53+EO55+EO60+EO66+EO73+EO74+EO75)</f>
        <v>2.6011148117236638</v>
      </c>
      <c r="EP76" s="102">
        <f t="shared" ref="EP76" si="617">SUM(EQ76:ER76)</f>
        <v>13873.00196</v>
      </c>
      <c r="EQ76" s="102">
        <f>SUM(EQ47+EQ48+EQ49+EQ50+EQ51+EQ52+EQ53+EQ55+EQ60+EQ66+EQ73+EQ74+EQ75)</f>
        <v>13873.00196</v>
      </c>
      <c r="ER76" s="102">
        <f>SUM(ER47+ER48+ER49+ER50+ER51+ER52+ER53+ER55+ER60+ER66+ER73+ER74+ER75)</f>
        <v>0</v>
      </c>
      <c r="ES76" s="102">
        <f>SUM(ES47+ES48+ES49+ES50+ES51+ES52+ES53+ES55+ES60+ES66+ES73+ES74+ES75)</f>
        <v>10698.5064</v>
      </c>
      <c r="ET76" s="102">
        <f>SUM(ET47+ET48+ET49+ET50+ET51+ET52+ET53+ET55+ET60+ET66+ET73+ET74+ET75)</f>
        <v>10697.341999999999</v>
      </c>
      <c r="EU76" s="102">
        <f>SUM(EU47+EU48+EU49+EU50+EU51+EU52+EU53+EU55+EU60+EU66+EU73+EU74+EU75)</f>
        <v>1.1644000000000001</v>
      </c>
      <c r="EV76" s="102">
        <f t="shared" ref="EV76" si="618">SUM(EW76:EX76)</f>
        <v>13404.722575401403</v>
      </c>
      <c r="EW76" s="102">
        <f>SUM(EW47+EW48+EW49+EW50+EW51+EW52+EW53+EW55+EW60+EW66+EW73+EW74+EW75)</f>
        <v>13402.12146058968</v>
      </c>
      <c r="EX76" s="102">
        <f>SUM(EX47+EX48+EX49+EX50+EX51+EX52+EX53+EX55+EX60+EX66+EX73+EX74+EX75)</f>
        <v>2.6011148117236638</v>
      </c>
      <c r="EY76" s="102">
        <f t="shared" ref="EY76" si="619">SUM(EZ76:FA76)</f>
        <v>14357.36436</v>
      </c>
      <c r="EZ76" s="102">
        <f>SUM(EZ47+EZ48+EZ49+EZ50+EZ51+EZ52+EZ53+EZ55+EZ60+EZ66+EZ73+EZ74+EZ75)</f>
        <v>14357.36436</v>
      </c>
      <c r="FA76" s="102">
        <f>SUM(FA47+FA48+FA49+FA50+FA51+FA52+FA53+FA55+FA60+FA66+FA73+FA74+FA75)</f>
        <v>0</v>
      </c>
      <c r="FB76" s="102">
        <f>SUM(FB47+FB48+FB49+FB50+FB51+FB52+FB53+FB55+FB60+FB66+FB73+FB74+FB75)</f>
        <v>12223.703000000001</v>
      </c>
      <c r="FC76" s="102">
        <f>SUM(FC47+FC48+FC49+FC50+FC51+FC52+FC53+FC55+FC60+FC66+FC73+FC74+FC75)</f>
        <v>12221.906000000001</v>
      </c>
      <c r="FD76" s="102">
        <f>SUM(FD47+FD48+FD49+FD50+FD51+FD52+FD53+FD55+FD60+FD66+FD73+FD74+FD75)</f>
        <v>1.7970000000000002</v>
      </c>
      <c r="FE76" s="102">
        <f t="shared" ref="FE76" si="620">SUM(FF76:FG76)</f>
        <v>13404.722575401403</v>
      </c>
      <c r="FF76" s="102">
        <f>SUM(FF47+FF48+FF49+FF50+FF51+FF52+FF53+FF55+FF60+FF66+FF73+FF74+FF75)</f>
        <v>13402.12146058968</v>
      </c>
      <c r="FG76" s="102">
        <f>SUM(FG47+FG48+FG49+FG50+FG51+FG52+FG53+FG55+FG60+FG66+FG73+FG74+FG75)</f>
        <v>2.6011148117236638</v>
      </c>
      <c r="FH76" s="102">
        <f t="shared" ref="FH76" si="621">SUM(FI76:FJ76)</f>
        <v>15565.775409999998</v>
      </c>
      <c r="FI76" s="102">
        <f>SUM(FI47+FI48+FI49+FI50+FI51+FI52+FI53+FI55+FI60+FI66+FI73+FI74+FI75)</f>
        <v>15565.775409999998</v>
      </c>
      <c r="FJ76" s="102">
        <f>SUM(FJ47+FJ48+FJ49+FJ50+FJ51+FJ52+FJ53+FJ55+FJ60+FJ66+FJ73+FJ74+FJ75)</f>
        <v>0</v>
      </c>
      <c r="FK76" s="102">
        <f>SUM(FK47+FK48+FK49+FK50+FK51+FK52+FK53+FK55+FK60+FK66+FK73+FK74+FK75)</f>
        <v>13626.201999999999</v>
      </c>
      <c r="FL76" s="102">
        <f>SUM(FL47+FL48+FL49+FL50+FL51+FL52+FL53+FL55+FL60+FL66+FL73+FL74+FL75)</f>
        <v>13624.445999999996</v>
      </c>
      <c r="FM76" s="103">
        <f>SUM(FM47+FM48+FM49+FM50+FM51+FM52+FM53+FM55+FM60+FM66+FM73+FM74+FM75)</f>
        <v>1.7560000000000002</v>
      </c>
      <c r="FN76" s="104">
        <f t="shared" ref="FN76:FN77" si="622">SUM(FO76:FP76)</f>
        <v>40214.167726204199</v>
      </c>
      <c r="FO76" s="104">
        <f>SUM(FO47+FO48+FO49+FO50+FO51+FO52+FO53+FO55+FO60+FO66+FO73+FO74+FO75)</f>
        <v>40206.364381769032</v>
      </c>
      <c r="FP76" s="104">
        <f>SUM(FP47+FP48+FP49+FP50+FP51+FP52+FP53+FP55+FP60+FP66+FP73+FP74+FP75)</f>
        <v>7.8033444351709917</v>
      </c>
      <c r="FQ76" s="104">
        <f t="shared" ref="FQ76" si="623">SUM(FR76:FS76)</f>
        <v>43796.141730000003</v>
      </c>
      <c r="FR76" s="104">
        <f>SUM(FR47+FR48+FR49+FR50+FR51+FR52+FR53+FR55+FR60+FR66+FR73+FR74+FR75)</f>
        <v>43796.141730000003</v>
      </c>
      <c r="FS76" s="104">
        <f>SUM(FS47+FS48+FS49+FS50+FS51+FS52+FS53+FS55+FS60+FS66+FS73+FS74+FS75)</f>
        <v>0</v>
      </c>
      <c r="FT76" s="104">
        <f t="shared" ref="FT76" si="624">SUM(FU76:FV76)</f>
        <v>36548.411400000005</v>
      </c>
      <c r="FU76" s="104">
        <f>SUM(FU47+FU48+FU49+FU50+FU51+FU52+FU53+FU55+FU60+FU66+FU73+FU74+FU75)</f>
        <v>36543.694000000003</v>
      </c>
      <c r="FV76" s="104">
        <f>SUM(FV47+FV48+FV49+FV50+FV51+FV52+FV53+FV55+FV60+FV66+FV73+FV74+FV75)</f>
        <v>4.7174000000000005</v>
      </c>
      <c r="FW76" s="68">
        <f t="shared" si="396"/>
        <v>3581.9740037958036</v>
      </c>
      <c r="FX76" s="68">
        <f t="shared" si="396"/>
        <v>3589.7773482309713</v>
      </c>
      <c r="FY76" s="68">
        <f t="shared" si="396"/>
        <v>-7.8033444351709917</v>
      </c>
      <c r="FZ76" s="104">
        <f t="shared" ref="FZ76:FZ77" si="625">SUM(GA76:GB76)</f>
        <v>160619.42305747423</v>
      </c>
      <c r="GA76" s="104">
        <f>SUM(GA47+GA48+GA49+GA50+GA51+GA52+GA53+GA55+GA60+GA66+GA73+GA74+GA75)</f>
        <v>160588.25233297213</v>
      </c>
      <c r="GB76" s="104">
        <f>SUM(GB47+GB48+GB49+GB50+GB51+GB52+GB53+GB55+GB60+GB66+GB73+GB74+GB75)</f>
        <v>31.1707245021083</v>
      </c>
      <c r="GC76" s="104">
        <f t="shared" ref="GC76:GC77" si="626">SUM(GD76:GE76)</f>
        <v>176742.16130999997</v>
      </c>
      <c r="GD76" s="104">
        <f>SUM(GD47+GD48+GD49+GD50+GD51+GD52+GD53+GD55+GD60+GD66+GD73+GD74+GD75)</f>
        <v>176724.21980999998</v>
      </c>
      <c r="GE76" s="104">
        <f>SUM(GE47+GE48+GE49+GE50+GE51+GE52+GE53+GE55+GE60+GE66+GE73+GE74+GE75)</f>
        <v>17.941499999999998</v>
      </c>
      <c r="GF76" s="104">
        <f t="shared" ref="GF76:GF77" si="627">SUM(GG76:GH76)</f>
        <v>144533.44912</v>
      </c>
      <c r="GG76" s="104">
        <f>SUM(GG47+GG48+GG49+GG50+GG51+GG52+GG53+GG55+GG60+GG66+GG73+GG74+GG75)</f>
        <v>144513.61600000001</v>
      </c>
      <c r="GH76" s="104">
        <f>SUM(GH47+GH48+GH49+GH50+GH51+GH52+GH53+GH55+GH60+GH66+GH73+GH74+GH75)</f>
        <v>19.833120000000001</v>
      </c>
      <c r="GI76" s="68">
        <f t="shared" si="398"/>
        <v>16122.738252525742</v>
      </c>
      <c r="GJ76" s="68">
        <f t="shared" si="398"/>
        <v>16135.967477027851</v>
      </c>
      <c r="GK76" s="68">
        <f t="shared" si="398"/>
        <v>-13.229224502108302</v>
      </c>
      <c r="GL76" s="78"/>
      <c r="GM76" s="64">
        <f t="shared" si="399"/>
        <v>160619.42305747428</v>
      </c>
    </row>
    <row r="77" spans="1:195" ht="18.75" x14ac:dyDescent="0.3">
      <c r="A77" s="101" t="s">
        <v>91</v>
      </c>
      <c r="B77" s="103">
        <f t="shared" si="456"/>
        <v>291.92198333333334</v>
      </c>
      <c r="C77" s="103">
        <f>SUM(C14)</f>
        <v>291.77449999999999</v>
      </c>
      <c r="D77" s="103">
        <f>SUM(D14)</f>
        <v>0.14748333333333333</v>
      </c>
      <c r="E77" s="103">
        <f t="shared" si="586"/>
        <v>308.8</v>
      </c>
      <c r="F77" s="103">
        <f>SUM(F14)</f>
        <v>308.71699999999998</v>
      </c>
      <c r="G77" s="103">
        <f>SUM(G14)</f>
        <v>8.3000000000000004E-2</v>
      </c>
      <c r="H77" s="103">
        <f t="shared" ref="H77" si="628">SUM(I77:J77)</f>
        <v>303.459</v>
      </c>
      <c r="I77" s="103">
        <f>SUM(I14)</f>
        <v>303.40899999999999</v>
      </c>
      <c r="J77" s="103">
        <f>SUM(J14)</f>
        <v>0.05</v>
      </c>
      <c r="K77" s="103">
        <f t="shared" si="459"/>
        <v>291.92198333333334</v>
      </c>
      <c r="L77" s="103">
        <f>SUM(L14)</f>
        <v>291.77449999999999</v>
      </c>
      <c r="M77" s="103">
        <f>SUM(M14)</f>
        <v>0.14748333333333333</v>
      </c>
      <c r="N77" s="102">
        <f t="shared" si="462"/>
        <v>304.56</v>
      </c>
      <c r="O77" s="105">
        <f>SUM(O14)</f>
        <v>304.48700000000002</v>
      </c>
      <c r="P77" s="105">
        <f>SUM(P14)</f>
        <v>7.2999999999999995E-2</v>
      </c>
      <c r="Q77" s="102">
        <f t="shared" ref="Q77" si="629">SUM(R77:S77)</f>
        <v>306.94900000000001</v>
      </c>
      <c r="R77" s="105">
        <f>SUM(R14)</f>
        <v>306.93299999999999</v>
      </c>
      <c r="S77" s="102">
        <f>SUM(S14)</f>
        <v>1.6E-2</v>
      </c>
      <c r="T77" s="103">
        <f t="shared" si="464"/>
        <v>291.92198333333334</v>
      </c>
      <c r="U77" s="103">
        <f>SUM(U14)</f>
        <v>291.77449999999999</v>
      </c>
      <c r="V77" s="103">
        <f>SUM(V14)</f>
        <v>0.14748333333333333</v>
      </c>
      <c r="W77" s="102">
        <f t="shared" si="467"/>
        <v>291.36184600000007</v>
      </c>
      <c r="X77" s="105">
        <f>SUM(X14)</f>
        <v>291.26184600000005</v>
      </c>
      <c r="Y77" s="105">
        <f>SUM(Y14)</f>
        <v>0.1</v>
      </c>
      <c r="Z77" s="102">
        <f t="shared" ref="Z77" si="630">SUM(AA77:AB77)</f>
        <v>295.05699999999996</v>
      </c>
      <c r="AA77" s="105">
        <f>SUM(AA14)</f>
        <v>295.03499999999997</v>
      </c>
      <c r="AB77" s="102">
        <f>SUM(AB14)</f>
        <v>2.1999999999999999E-2</v>
      </c>
      <c r="AC77" s="106">
        <f t="shared" si="591"/>
        <v>875.76594999999998</v>
      </c>
      <c r="AD77" s="106">
        <f>SUM(AD14)</f>
        <v>875.32349999999997</v>
      </c>
      <c r="AE77" s="106">
        <f>SUM(AE14)</f>
        <v>0.44245000000000001</v>
      </c>
      <c r="AF77" s="104">
        <f t="shared" ref="AF77" si="631">SUM(AG77:AH77)</f>
        <v>904.72184600000003</v>
      </c>
      <c r="AG77" s="107">
        <f>SUM(AG14)</f>
        <v>904.46584600000006</v>
      </c>
      <c r="AH77" s="107">
        <f>SUM(AH14)</f>
        <v>0.25600000000000001</v>
      </c>
      <c r="AI77" s="104">
        <f t="shared" si="593"/>
        <v>905.46499999999992</v>
      </c>
      <c r="AJ77" s="107">
        <f>SUM(AJ14)</f>
        <v>905.37699999999995</v>
      </c>
      <c r="AK77" s="107">
        <f>SUM(AK14)</f>
        <v>8.7999999999999995E-2</v>
      </c>
      <c r="AL77" s="55">
        <f t="shared" si="549"/>
        <v>28.955896000000052</v>
      </c>
      <c r="AM77" s="55">
        <f t="shared" si="549"/>
        <v>29.142346000000089</v>
      </c>
      <c r="AN77" s="55">
        <f t="shared" si="549"/>
        <v>-0.18645</v>
      </c>
      <c r="AO77" s="103">
        <f t="shared" si="470"/>
        <v>291.92198333333334</v>
      </c>
      <c r="AP77" s="103">
        <f>SUM(AP14)</f>
        <v>291.77449999999999</v>
      </c>
      <c r="AQ77" s="103">
        <f>SUM(AQ14)</f>
        <v>0.14748333333333333</v>
      </c>
      <c r="AR77" s="103">
        <f t="shared" si="471"/>
        <v>320.57819999999998</v>
      </c>
      <c r="AS77" s="103">
        <f>SUM(AS14)</f>
        <v>320.07819999999998</v>
      </c>
      <c r="AT77" s="103">
        <f>SUM(AT14)</f>
        <v>0.5</v>
      </c>
      <c r="AU77" s="102">
        <f t="shared" ref="AU77" si="632">SUM(AV77:AW77)</f>
        <v>309.80700000000002</v>
      </c>
      <c r="AV77" s="102">
        <f>SUM(AV14)</f>
        <v>309.65300000000002</v>
      </c>
      <c r="AW77" s="102">
        <f>SUM(AW14)</f>
        <v>0.154</v>
      </c>
      <c r="AX77" s="103">
        <f t="shared" si="473"/>
        <v>291.92198333333334</v>
      </c>
      <c r="AY77" s="103">
        <f>SUM(AY14)</f>
        <v>291.77449999999999</v>
      </c>
      <c r="AZ77" s="103">
        <f>SUM(AZ14)</f>
        <v>0.14748333333333333</v>
      </c>
      <c r="BA77" s="102">
        <f t="shared" si="476"/>
        <v>297.55099999999999</v>
      </c>
      <c r="BB77" s="105">
        <f>SUM(BB14)</f>
        <v>297.51599999999996</v>
      </c>
      <c r="BC77" s="105">
        <f>SUM(BC14)</f>
        <v>3.5000000000000003E-2</v>
      </c>
      <c r="BD77" s="102">
        <f t="shared" ref="BD77" si="633">SUM(BE77:BF77)</f>
        <v>295.66899999999998</v>
      </c>
      <c r="BE77" s="105">
        <f>SUM(BE14)</f>
        <v>295.60199999999998</v>
      </c>
      <c r="BF77" s="105">
        <f>SUM(BF14)</f>
        <v>6.7000000000000004E-2</v>
      </c>
      <c r="BG77" s="103">
        <f t="shared" si="478"/>
        <v>291.92198333333334</v>
      </c>
      <c r="BH77" s="103">
        <f>SUM(BH14)</f>
        <v>291.77449999999999</v>
      </c>
      <c r="BI77" s="103">
        <f>SUM(BI14)</f>
        <v>0.14748333333333333</v>
      </c>
      <c r="BJ77" s="102">
        <f t="shared" si="481"/>
        <v>279.13799999999998</v>
      </c>
      <c r="BK77" s="105">
        <f>SUM(BK14)</f>
        <v>279.13799999999998</v>
      </c>
      <c r="BL77" s="105">
        <f>SUM(BL14)</f>
        <v>0</v>
      </c>
      <c r="BM77" s="102">
        <f t="shared" ref="BM77" si="634">SUM(BN77:BO77)</f>
        <v>296.62200000000001</v>
      </c>
      <c r="BN77" s="105">
        <f>SUM(BN14)</f>
        <v>296.517</v>
      </c>
      <c r="BO77" s="105">
        <f>SUM(BO14)</f>
        <v>0.105</v>
      </c>
      <c r="BP77" s="106">
        <f t="shared" si="600"/>
        <v>875.76594999999998</v>
      </c>
      <c r="BQ77" s="106">
        <f>SUM(BQ14)</f>
        <v>875.32349999999997</v>
      </c>
      <c r="BR77" s="106">
        <f>SUM(BR14)</f>
        <v>0.44245000000000001</v>
      </c>
      <c r="BS77" s="104">
        <f t="shared" si="601"/>
        <v>897.2672</v>
      </c>
      <c r="BT77" s="107">
        <f>SUM(BT14)</f>
        <v>896.73220000000003</v>
      </c>
      <c r="BU77" s="107">
        <f>SUM(BU14)</f>
        <v>0.53500000000000003</v>
      </c>
      <c r="BV77" s="104">
        <f t="shared" si="602"/>
        <v>902.09799999999996</v>
      </c>
      <c r="BW77" s="107">
        <f>SUM(BW14)</f>
        <v>901.77199999999993</v>
      </c>
      <c r="BX77" s="107">
        <f>SUM(BX14)</f>
        <v>0.32600000000000001</v>
      </c>
      <c r="BY77" s="108">
        <f t="shared" si="388"/>
        <v>21.501250000000027</v>
      </c>
      <c r="BZ77" s="108">
        <f t="shared" si="388"/>
        <v>21.408700000000067</v>
      </c>
      <c r="CA77" s="108">
        <f t="shared" si="388"/>
        <v>9.2550000000000021E-2</v>
      </c>
      <c r="CB77" s="106">
        <f t="shared" si="603"/>
        <v>1751.5319</v>
      </c>
      <c r="CC77" s="106">
        <f>SUM(CC14)</f>
        <v>1750.6469999999999</v>
      </c>
      <c r="CD77" s="106">
        <f>SUM(CD14)</f>
        <v>0.88490000000000002</v>
      </c>
      <c r="CE77" s="104">
        <f t="shared" si="604"/>
        <v>1801.9890459999997</v>
      </c>
      <c r="CF77" s="107">
        <f>SUM(CF14)</f>
        <v>1801.1980459999997</v>
      </c>
      <c r="CG77" s="107">
        <f>SUM(CG14)</f>
        <v>0.79100000000000004</v>
      </c>
      <c r="CH77" s="104">
        <f t="shared" si="605"/>
        <v>1807.5630000000001</v>
      </c>
      <c r="CI77" s="107">
        <f>SUM(CI14)</f>
        <v>1807.1490000000001</v>
      </c>
      <c r="CJ77" s="107">
        <f>SUM(CJ14)</f>
        <v>0.41400000000000003</v>
      </c>
      <c r="CK77" s="108">
        <f t="shared" si="390"/>
        <v>50.457145999999739</v>
      </c>
      <c r="CL77" s="108">
        <f t="shared" si="390"/>
        <v>50.551045999999815</v>
      </c>
      <c r="CM77" s="108">
        <f t="shared" si="390"/>
        <v>-9.3899999999999983E-2</v>
      </c>
      <c r="CN77" s="103">
        <f t="shared" si="485"/>
        <v>291.92198333333334</v>
      </c>
      <c r="CO77" s="103">
        <f>SUM(CO14)</f>
        <v>291.77449999999999</v>
      </c>
      <c r="CP77" s="103">
        <f>SUM(CP14)</f>
        <v>0.14748333333333333</v>
      </c>
      <c r="CQ77" s="102">
        <f t="shared" si="486"/>
        <v>261.57800000000003</v>
      </c>
      <c r="CR77" s="105">
        <f>SUM(CR14)</f>
        <v>261.57800000000003</v>
      </c>
      <c r="CS77" s="105">
        <f>SUM(CS14)</f>
        <v>0</v>
      </c>
      <c r="CT77" s="102">
        <f t="shared" ref="CT77" si="635">SUM(CU77:CV77)</f>
        <v>270.637</v>
      </c>
      <c r="CU77" s="105">
        <f>SUM(CU14)</f>
        <v>270.553</v>
      </c>
      <c r="CV77" s="105">
        <f>SUM(CV14)</f>
        <v>8.4000000000000005E-2</v>
      </c>
      <c r="CW77" s="103">
        <f t="shared" si="488"/>
        <v>291.92198333333334</v>
      </c>
      <c r="CX77" s="103">
        <f>SUM(CX14)</f>
        <v>291.77449999999999</v>
      </c>
      <c r="CY77" s="103">
        <f>SUM(CY14)</f>
        <v>0.14748333333333333</v>
      </c>
      <c r="CZ77" s="102">
        <f t="shared" ref="CZ77" si="636">SUM(DA77:DB77)</f>
        <v>278.80900000000003</v>
      </c>
      <c r="DA77" s="105">
        <f>SUM(DA14)</f>
        <v>278.80900000000003</v>
      </c>
      <c r="DB77" s="105">
        <f>SUM(DB14)</f>
        <v>0</v>
      </c>
      <c r="DC77" s="102">
        <f t="shared" ref="DC77" si="637">SUM(DD77:DE77)</f>
        <v>285.38699999999994</v>
      </c>
      <c r="DD77" s="105">
        <f>SUM(DD14)</f>
        <v>285.31199999999995</v>
      </c>
      <c r="DE77" s="105">
        <f>SUM(DE14)</f>
        <v>7.4999999999999997E-2</v>
      </c>
      <c r="DF77" s="103">
        <f t="shared" si="493"/>
        <v>291.92198333333334</v>
      </c>
      <c r="DG77" s="103">
        <f>SUM(DG14)</f>
        <v>291.77449999999999</v>
      </c>
      <c r="DH77" s="103">
        <f>SUM(DH14)</f>
        <v>0.14748333333333333</v>
      </c>
      <c r="DI77" s="102">
        <f t="shared" si="496"/>
        <v>294.19799999999998</v>
      </c>
      <c r="DJ77" s="105">
        <f>SUM(DJ14)</f>
        <v>294.19799999999998</v>
      </c>
      <c r="DK77" s="105">
        <f>SUM(DK14)</f>
        <v>0</v>
      </c>
      <c r="DL77" s="102">
        <f t="shared" ref="DL77" si="638">SUM(DM77:DN77)</f>
        <v>294.90099999999995</v>
      </c>
      <c r="DM77" s="105">
        <f>SUM(DM14)</f>
        <v>294.87599999999998</v>
      </c>
      <c r="DN77" s="105">
        <f>SUM(DN14)</f>
        <v>2.5000000000000001E-2</v>
      </c>
      <c r="DO77" s="106">
        <f t="shared" si="611"/>
        <v>875.76594999999998</v>
      </c>
      <c r="DP77" s="106">
        <f>SUM(DP14)</f>
        <v>875.32349999999997</v>
      </c>
      <c r="DQ77" s="106">
        <f>SUM(DQ14)</f>
        <v>0.44245000000000001</v>
      </c>
      <c r="DR77" s="104">
        <f t="shared" si="612"/>
        <v>834.58499999999992</v>
      </c>
      <c r="DS77" s="107">
        <f>SUM(DS14)</f>
        <v>834.58499999999992</v>
      </c>
      <c r="DT77" s="107">
        <f>SUM(DT14)</f>
        <v>0</v>
      </c>
      <c r="DU77" s="104">
        <f t="shared" si="613"/>
        <v>850.92499999999995</v>
      </c>
      <c r="DV77" s="107">
        <f>SUM(DV14)</f>
        <v>850.74099999999999</v>
      </c>
      <c r="DW77" s="107">
        <f>SUM(DW14)</f>
        <v>0.184</v>
      </c>
      <c r="DX77" s="108">
        <f t="shared" si="392"/>
        <v>-41.180950000000053</v>
      </c>
      <c r="DY77" s="108">
        <f t="shared" si="392"/>
        <v>-40.738500000000045</v>
      </c>
      <c r="DZ77" s="108">
        <f t="shared" si="392"/>
        <v>-0.44245000000000001</v>
      </c>
      <c r="EA77" s="106">
        <f t="shared" ref="EA77:EI77" si="639">SUM(EA14)</f>
        <v>2627.2978499999999</v>
      </c>
      <c r="EB77" s="106">
        <f t="shared" si="639"/>
        <v>2625.9704999999999</v>
      </c>
      <c r="EC77" s="106">
        <f t="shared" si="639"/>
        <v>1.32735</v>
      </c>
      <c r="ED77" s="107">
        <f t="shared" si="639"/>
        <v>2636.5740459999997</v>
      </c>
      <c r="EE77" s="107">
        <f t="shared" si="639"/>
        <v>2635.7830459999996</v>
      </c>
      <c r="EF77" s="107">
        <f t="shared" si="639"/>
        <v>0.79100000000000004</v>
      </c>
      <c r="EG77" s="107">
        <f t="shared" si="639"/>
        <v>2658.4879999999998</v>
      </c>
      <c r="EH77" s="107">
        <f t="shared" si="639"/>
        <v>2657.89</v>
      </c>
      <c r="EI77" s="107">
        <f t="shared" si="639"/>
        <v>0.59800000000000009</v>
      </c>
      <c r="EJ77" s="108">
        <f t="shared" si="394"/>
        <v>9.2761959999997998</v>
      </c>
      <c r="EK77" s="108">
        <f t="shared" si="394"/>
        <v>9.8125459999996565</v>
      </c>
      <c r="EL77" s="108">
        <f t="shared" si="394"/>
        <v>-0.53634999999999999</v>
      </c>
      <c r="EM77" s="103">
        <f t="shared" ref="EM77" si="640">SUM(EN77:EO77)</f>
        <v>291.92198333333334</v>
      </c>
      <c r="EN77" s="103">
        <f>SUM(EN14)</f>
        <v>291.77449999999999</v>
      </c>
      <c r="EO77" s="103">
        <f>SUM(EO14)</f>
        <v>0.14748333333333333</v>
      </c>
      <c r="EP77" s="102">
        <f t="shared" ref="EP77" si="641">SUM(EQ77:ER77)</f>
        <v>292.44</v>
      </c>
      <c r="EQ77" s="105">
        <f>SUM(EQ14)</f>
        <v>292.44</v>
      </c>
      <c r="ER77" s="103">
        <f>SUM(ER14)</f>
        <v>0</v>
      </c>
      <c r="ES77" s="102">
        <f t="shared" ref="ES77" si="642">SUM(ET77:EU77)</f>
        <v>301.92099999999999</v>
      </c>
      <c r="ET77" s="105">
        <f>SUM(ET14)</f>
        <v>301.89400000000001</v>
      </c>
      <c r="EU77" s="105">
        <f>SUM(EU14)</f>
        <v>2.7E-2</v>
      </c>
      <c r="EV77" s="103">
        <f t="shared" ref="EV77" si="643">SUM(EW77:EX77)</f>
        <v>291.92198333333334</v>
      </c>
      <c r="EW77" s="103">
        <f>SUM(EW14)</f>
        <v>291.77449999999999</v>
      </c>
      <c r="EX77" s="103">
        <f>SUM(EX14)</f>
        <v>0.14748333333333333</v>
      </c>
      <c r="EY77" s="102">
        <f t="shared" ref="EY77" si="644">SUM(EZ77:FA77)</f>
        <v>299.945111</v>
      </c>
      <c r="EZ77" s="105">
        <f>SUM(EZ14)</f>
        <v>299.945111</v>
      </c>
      <c r="FA77" s="105">
        <f>SUM(FA14)</f>
        <v>0</v>
      </c>
      <c r="FB77" s="102">
        <f t="shared" ref="FB77" si="645">SUM(FC77:FD77)</f>
        <v>294.39700000000005</v>
      </c>
      <c r="FC77" s="105">
        <f>SUM(FC14)</f>
        <v>294.32600000000002</v>
      </c>
      <c r="FD77" s="105">
        <f>SUM(FD14)</f>
        <v>7.0999999999999994E-2</v>
      </c>
      <c r="FE77" s="103">
        <f t="shared" ref="FE77" si="646">SUM(FF77:FG77)</f>
        <v>291.92198333333334</v>
      </c>
      <c r="FF77" s="103">
        <f>SUM(FF14)</f>
        <v>291.77449999999999</v>
      </c>
      <c r="FG77" s="103">
        <f>SUM(FG14)</f>
        <v>0.14748333333333333</v>
      </c>
      <c r="FH77" s="102">
        <f t="shared" ref="FH77" si="647">SUM(FI77:FJ77)</f>
        <v>301.82217399999996</v>
      </c>
      <c r="FI77" s="105">
        <f>SUM(FI14)</f>
        <v>301.82217399999996</v>
      </c>
      <c r="FJ77" s="105">
        <f>SUM(FJ14)</f>
        <v>0</v>
      </c>
      <c r="FK77" s="102">
        <f t="shared" ref="FK77" si="648">SUM(FL77:FM77)</f>
        <v>301.90699999999998</v>
      </c>
      <c r="FL77" s="105">
        <f>SUM(FL14)</f>
        <v>301.82099999999997</v>
      </c>
      <c r="FM77" s="105">
        <f>SUM(FM14)</f>
        <v>8.5999999999999993E-2</v>
      </c>
      <c r="FN77" s="106">
        <f t="shared" si="622"/>
        <v>875.76594999999998</v>
      </c>
      <c r="FO77" s="106">
        <f>SUM(FO14)</f>
        <v>875.32349999999997</v>
      </c>
      <c r="FP77" s="106">
        <f>SUM(FP14)</f>
        <v>0.44245000000000001</v>
      </c>
      <c r="FQ77" s="104">
        <f t="shared" ref="FQ77" si="649">SUM(FR77:FS77)</f>
        <v>894.20728499999996</v>
      </c>
      <c r="FR77" s="107">
        <f>SUM(FR14)</f>
        <v>894.20728499999996</v>
      </c>
      <c r="FS77" s="107">
        <f>SUM(FS14)</f>
        <v>0</v>
      </c>
      <c r="FT77" s="104">
        <f t="shared" ref="FT77" si="650">SUM(FU77:FV77)</f>
        <v>898.22500000000002</v>
      </c>
      <c r="FU77" s="107">
        <f>SUM(FU14)</f>
        <v>898.04100000000005</v>
      </c>
      <c r="FV77" s="107">
        <f>SUM(FV14)</f>
        <v>0.184</v>
      </c>
      <c r="FW77" s="68">
        <f t="shared" si="396"/>
        <v>18.441334999999981</v>
      </c>
      <c r="FX77" s="68">
        <f t="shared" si="396"/>
        <v>18.883784999999989</v>
      </c>
      <c r="FY77" s="68">
        <f t="shared" si="396"/>
        <v>-0.44245000000000001</v>
      </c>
      <c r="FZ77" s="106">
        <f t="shared" si="625"/>
        <v>3503.0637999999999</v>
      </c>
      <c r="GA77" s="106">
        <f>SUM(GA14)</f>
        <v>3501.2939999999999</v>
      </c>
      <c r="GB77" s="106">
        <f>SUM(GB14)</f>
        <v>1.7698</v>
      </c>
      <c r="GC77" s="104">
        <f t="shared" si="626"/>
        <v>3530.7813310000001</v>
      </c>
      <c r="GD77" s="107">
        <f>SUM(GD14)</f>
        <v>3529.990331</v>
      </c>
      <c r="GE77" s="107">
        <f>SUM(GE14)</f>
        <v>0.79100000000000004</v>
      </c>
      <c r="GF77" s="104">
        <f t="shared" si="627"/>
        <v>3556.7130000000002</v>
      </c>
      <c r="GG77" s="107">
        <f>SUM(GG14)</f>
        <v>3555.931</v>
      </c>
      <c r="GH77" s="107">
        <f>SUM(GH14)</f>
        <v>0.78200000000000003</v>
      </c>
      <c r="GI77" s="68">
        <f t="shared" si="398"/>
        <v>27.717531000000236</v>
      </c>
      <c r="GJ77" s="68">
        <f t="shared" si="398"/>
        <v>28.6963310000001</v>
      </c>
      <c r="GK77" s="68">
        <f t="shared" si="398"/>
        <v>-0.9788</v>
      </c>
      <c r="GL77" s="78"/>
      <c r="GM77" s="64">
        <f t="shared" si="399"/>
        <v>3503.0637999999994</v>
      </c>
    </row>
    <row r="78" spans="1:195" ht="18.75" x14ac:dyDescent="0.3">
      <c r="A78" s="109" t="s">
        <v>92</v>
      </c>
      <c r="B78" s="103">
        <f t="shared" ref="B78:EG78" si="651">SUM(B76/B77)</f>
        <v>45.783401150196497</v>
      </c>
      <c r="C78" s="103">
        <f t="shared" si="651"/>
        <v>45.797652850308538</v>
      </c>
      <c r="D78" s="103">
        <f t="shared" si="651"/>
        <v>17.588468337401192</v>
      </c>
      <c r="E78" s="105">
        <f t="shared" si="651"/>
        <v>42.510365446891193</v>
      </c>
      <c r="F78" s="105">
        <f t="shared" si="651"/>
        <v>42.5159031734566</v>
      </c>
      <c r="G78" s="105">
        <f t="shared" si="651"/>
        <v>21.91289156626506</v>
      </c>
      <c r="H78" s="105">
        <f t="shared" si="651"/>
        <v>33.893539160150141</v>
      </c>
      <c r="I78" s="105">
        <f t="shared" si="651"/>
        <v>33.894841616431947</v>
      </c>
      <c r="J78" s="105">
        <f t="shared" si="651"/>
        <v>25.990000000000002</v>
      </c>
      <c r="K78" s="103">
        <f t="shared" si="651"/>
        <v>45.783401150196497</v>
      </c>
      <c r="L78" s="103">
        <f t="shared" si="651"/>
        <v>45.797652850308538</v>
      </c>
      <c r="M78" s="103">
        <f t="shared" si="651"/>
        <v>17.588468337401192</v>
      </c>
      <c r="N78" s="105">
        <f t="shared" si="651"/>
        <v>32.291391843971631</v>
      </c>
      <c r="O78" s="105">
        <f t="shared" si="651"/>
        <v>32.294629984202935</v>
      </c>
      <c r="P78" s="105">
        <f t="shared" si="651"/>
        <v>18.784931506849315</v>
      </c>
      <c r="Q78" s="105">
        <f t="shared" si="651"/>
        <v>33.061985020312825</v>
      </c>
      <c r="R78" s="105">
        <f t="shared" si="651"/>
        <v>33.058501366747798</v>
      </c>
      <c r="S78" s="105">
        <f t="shared" si="651"/>
        <v>99.89</v>
      </c>
      <c r="T78" s="103">
        <f t="shared" si="651"/>
        <v>45.783401150196497</v>
      </c>
      <c r="U78" s="103">
        <f t="shared" si="651"/>
        <v>45.797652850308538</v>
      </c>
      <c r="V78" s="103">
        <f t="shared" si="651"/>
        <v>17.588468337401192</v>
      </c>
      <c r="W78" s="105">
        <f t="shared" si="651"/>
        <v>57.642053723121997</v>
      </c>
      <c r="X78" s="105">
        <f t="shared" si="651"/>
        <v>57.651996753464232</v>
      </c>
      <c r="Y78" s="105">
        <f t="shared" si="651"/>
        <v>28.681799999999999</v>
      </c>
      <c r="Z78" s="105">
        <f t="shared" si="651"/>
        <v>48.066953097198166</v>
      </c>
      <c r="AA78" s="105">
        <f t="shared" si="651"/>
        <v>48.064229667666545</v>
      </c>
      <c r="AB78" s="105">
        <f t="shared" si="651"/>
        <v>84.59</v>
      </c>
      <c r="AC78" s="106">
        <f t="shared" si="651"/>
        <v>45.783401150196489</v>
      </c>
      <c r="AD78" s="106">
        <f t="shared" si="651"/>
        <v>45.797652850308531</v>
      </c>
      <c r="AE78" s="106">
        <f t="shared" si="651"/>
        <v>17.588468337401192</v>
      </c>
      <c r="AF78" s="107">
        <f t="shared" si="651"/>
        <v>43.943409243154278</v>
      </c>
      <c r="AG78" s="107">
        <f t="shared" si="651"/>
        <v>43.949148832757579</v>
      </c>
      <c r="AH78" s="107">
        <f t="shared" si="651"/>
        <v>23.665039062500004</v>
      </c>
      <c r="AI78" s="107">
        <f t="shared" si="651"/>
        <v>38.23022835780511</v>
      </c>
      <c r="AJ78" s="107">
        <f t="shared" si="651"/>
        <v>38.228688159738986</v>
      </c>
      <c r="AK78" s="107">
        <f t="shared" si="651"/>
        <v>54.076363636363645</v>
      </c>
      <c r="AL78" s="55">
        <f t="shared" si="549"/>
        <v>-1.8399919070422115</v>
      </c>
      <c r="AM78" s="55">
        <f t="shared" si="549"/>
        <v>-1.8485040175509511</v>
      </c>
      <c r="AN78" s="55">
        <f t="shared" si="549"/>
        <v>6.0765707250988115</v>
      </c>
      <c r="AO78" s="103">
        <f t="shared" ref="AO78:BX78" si="652">SUM(AO76/AO77)</f>
        <v>45.783401150196497</v>
      </c>
      <c r="AP78" s="103">
        <f t="shared" si="652"/>
        <v>45.797652850308538</v>
      </c>
      <c r="AQ78" s="103">
        <f t="shared" si="652"/>
        <v>17.588468337401192</v>
      </c>
      <c r="AR78" s="103">
        <f t="shared" si="652"/>
        <v>42.032798549620665</v>
      </c>
      <c r="AS78" s="103">
        <f t="shared" si="652"/>
        <v>42.08879892476277</v>
      </c>
      <c r="AT78" s="103">
        <f t="shared" si="652"/>
        <v>6.1837999999999997</v>
      </c>
      <c r="AU78" s="102">
        <f t="shared" si="652"/>
        <v>41.466913271811165</v>
      </c>
      <c r="AV78" s="102">
        <f t="shared" si="652"/>
        <v>41.481012617349101</v>
      </c>
      <c r="AW78" s="102">
        <f t="shared" si="652"/>
        <v>13.116883116883114</v>
      </c>
      <c r="AX78" s="103">
        <f t="shared" si="652"/>
        <v>45.783401150196497</v>
      </c>
      <c r="AY78" s="103">
        <f t="shared" si="652"/>
        <v>45.797652850308538</v>
      </c>
      <c r="AZ78" s="103">
        <f t="shared" si="652"/>
        <v>17.588468337401192</v>
      </c>
      <c r="BA78" s="105">
        <f t="shared" si="652"/>
        <v>52.601466706547789</v>
      </c>
      <c r="BB78" s="105">
        <f t="shared" si="652"/>
        <v>52.60181341507684</v>
      </c>
      <c r="BC78" s="105">
        <f t="shared" si="652"/>
        <v>49.654285714285713</v>
      </c>
      <c r="BD78" s="105">
        <f t="shared" si="652"/>
        <v>45.061744721293074</v>
      </c>
      <c r="BE78" s="105">
        <f t="shared" si="652"/>
        <v>45.066454218848314</v>
      </c>
      <c r="BF78" s="105">
        <f t="shared" si="652"/>
        <v>24.283582089552233</v>
      </c>
      <c r="BG78" s="103">
        <f t="shared" si="652"/>
        <v>45.783401150196497</v>
      </c>
      <c r="BH78" s="103">
        <f t="shared" si="652"/>
        <v>45.797652850308538</v>
      </c>
      <c r="BI78" s="103">
        <f t="shared" si="652"/>
        <v>17.588468337401192</v>
      </c>
      <c r="BJ78" s="105">
        <f t="shared" si="652"/>
        <v>57.824678904341219</v>
      </c>
      <c r="BK78" s="105">
        <f t="shared" si="652"/>
        <v>57.816142481496605</v>
      </c>
      <c r="BL78" s="105" t="e">
        <f t="shared" si="652"/>
        <v>#DIV/0!</v>
      </c>
      <c r="BM78" s="105">
        <f t="shared" si="652"/>
        <v>37.566987613865457</v>
      </c>
      <c r="BN78" s="105">
        <f t="shared" si="652"/>
        <v>37.576520064616865</v>
      </c>
      <c r="BO78" s="105">
        <f t="shared" si="652"/>
        <v>10.647619047619047</v>
      </c>
      <c r="BP78" s="106">
        <f t="shared" si="652"/>
        <v>45.783401150196489</v>
      </c>
      <c r="BQ78" s="106">
        <f t="shared" si="652"/>
        <v>45.797652850308531</v>
      </c>
      <c r="BR78" s="106">
        <f t="shared" si="652"/>
        <v>17.588468337401192</v>
      </c>
      <c r="BS78" s="107">
        <f t="shared" si="652"/>
        <v>50.450393305360983</v>
      </c>
      <c r="BT78" s="107">
        <f t="shared" si="652"/>
        <v>50.472449299802101</v>
      </c>
      <c r="BU78" s="107">
        <f t="shared" si="652"/>
        <v>13.481570093457943</v>
      </c>
      <c r="BV78" s="107">
        <f t="shared" si="652"/>
        <v>41.362796503262402</v>
      </c>
      <c r="BW78" s="107">
        <f t="shared" si="652"/>
        <v>41.372465545614638</v>
      </c>
      <c r="BX78" s="107">
        <f t="shared" si="652"/>
        <v>14.616564417177912</v>
      </c>
      <c r="BY78" s="108">
        <f t="shared" si="388"/>
        <v>4.6669921551644933</v>
      </c>
      <c r="BZ78" s="108">
        <f t="shared" si="388"/>
        <v>4.6747964494935701</v>
      </c>
      <c r="CA78" s="108">
        <f t="shared" si="388"/>
        <v>-4.1068982439432489</v>
      </c>
      <c r="CB78" s="106">
        <f t="shared" ref="CB78:CJ78" si="653">SUM(CB76/CB77)</f>
        <v>45.783401150196489</v>
      </c>
      <c r="CC78" s="106">
        <f t="shared" si="653"/>
        <v>45.797652850308531</v>
      </c>
      <c r="CD78" s="106">
        <f t="shared" si="653"/>
        <v>17.588468337401192</v>
      </c>
      <c r="CE78" s="107">
        <f t="shared" si="653"/>
        <v>47.183441907559747</v>
      </c>
      <c r="CF78" s="107">
        <f t="shared" si="653"/>
        <v>47.196794804872894</v>
      </c>
      <c r="CG78" s="107">
        <f t="shared" si="653"/>
        <v>16.777357774968394</v>
      </c>
      <c r="CH78" s="107">
        <f t="shared" si="653"/>
        <v>39.793594867786069</v>
      </c>
      <c r="CI78" s="107">
        <f t="shared" si="653"/>
        <v>39.797441162848223</v>
      </c>
      <c r="CJ78" s="107">
        <f t="shared" si="653"/>
        <v>23.004154589371982</v>
      </c>
      <c r="CK78" s="108">
        <f t="shared" si="390"/>
        <v>1.4000407573632572</v>
      </c>
      <c r="CL78" s="108">
        <f t="shared" si="390"/>
        <v>1.3991419545643637</v>
      </c>
      <c r="CM78" s="108">
        <f t="shared" si="390"/>
        <v>-0.81111056243279833</v>
      </c>
      <c r="CN78" s="103">
        <f t="shared" ref="CN78:DW78" si="654">SUM(CN76/CN77)</f>
        <v>45.918852778192857</v>
      </c>
      <c r="CO78" s="103">
        <f t="shared" si="654"/>
        <v>45.933148580803604</v>
      </c>
      <c r="CP78" s="103">
        <f t="shared" si="654"/>
        <v>17.636669533667064</v>
      </c>
      <c r="CQ78" s="105">
        <f t="shared" si="654"/>
        <v>60.829267101973407</v>
      </c>
      <c r="CR78" s="105">
        <f t="shared" si="654"/>
        <v>60.820669169425557</v>
      </c>
      <c r="CS78" s="105" t="e">
        <f t="shared" si="654"/>
        <v>#DIV/0!</v>
      </c>
      <c r="CT78" s="105">
        <f t="shared" si="654"/>
        <v>46.805204018667077</v>
      </c>
      <c r="CU78" s="105">
        <f t="shared" si="654"/>
        <v>46.815744050149142</v>
      </c>
      <c r="CV78" s="105">
        <f t="shared" si="654"/>
        <v>12.857142857142854</v>
      </c>
      <c r="CW78" s="103">
        <f t="shared" si="654"/>
        <v>45.918852778192857</v>
      </c>
      <c r="CX78" s="103">
        <f t="shared" si="654"/>
        <v>45.933148580803604</v>
      </c>
      <c r="CY78" s="103">
        <f t="shared" si="654"/>
        <v>17.636669533667064</v>
      </c>
      <c r="CZ78" s="105">
        <f t="shared" si="654"/>
        <v>60.546495880692525</v>
      </c>
      <c r="DA78" s="105">
        <f t="shared" si="654"/>
        <v>60.543411439372477</v>
      </c>
      <c r="DB78" s="105" t="e">
        <f t="shared" si="654"/>
        <v>#DIV/0!</v>
      </c>
      <c r="DC78" s="105">
        <f t="shared" si="654"/>
        <v>34.029013234660312</v>
      </c>
      <c r="DD78" s="105">
        <f t="shared" si="654"/>
        <v>34.031397207267844</v>
      </c>
      <c r="DE78" s="105">
        <f t="shared" si="654"/>
        <v>24.96</v>
      </c>
      <c r="DF78" s="103">
        <f t="shared" si="654"/>
        <v>45.918852778192857</v>
      </c>
      <c r="DG78" s="103">
        <f t="shared" si="654"/>
        <v>45.933148580803604</v>
      </c>
      <c r="DH78" s="103">
        <f t="shared" si="654"/>
        <v>17.636669533667064</v>
      </c>
      <c r="DI78" s="105">
        <f t="shared" si="654"/>
        <v>51.42614195201871</v>
      </c>
      <c r="DJ78" s="105">
        <f t="shared" si="654"/>
        <v>51.420833928170822</v>
      </c>
      <c r="DK78" s="105" t="e">
        <f t="shared" si="654"/>
        <v>#DIV/0!</v>
      </c>
      <c r="DL78" s="105">
        <f t="shared" si="654"/>
        <v>46.378106551012046</v>
      </c>
      <c r="DM78" s="105">
        <f t="shared" si="654"/>
        <v>46.373085635996148</v>
      </c>
      <c r="DN78" s="105">
        <f t="shared" si="654"/>
        <v>105.6</v>
      </c>
      <c r="DO78" s="106">
        <f t="shared" si="654"/>
        <v>45.91885277819285</v>
      </c>
      <c r="DP78" s="106">
        <f t="shared" si="654"/>
        <v>45.933148580803589</v>
      </c>
      <c r="DQ78" s="106">
        <f t="shared" si="654"/>
        <v>17.63666953366706</v>
      </c>
      <c r="DR78" s="107">
        <f t="shared" si="654"/>
        <v>57.420123905893355</v>
      </c>
      <c r="DS78" s="107">
        <f t="shared" si="654"/>
        <v>57.414527579575484</v>
      </c>
      <c r="DT78" s="107" t="e">
        <f t="shared" si="654"/>
        <v>#DIV/0!</v>
      </c>
      <c r="DU78" s="107">
        <f t="shared" si="654"/>
        <v>42.372251373505307</v>
      </c>
      <c r="DV78" s="107">
        <f t="shared" si="654"/>
        <v>42.374842637183356</v>
      </c>
      <c r="DW78" s="107">
        <f t="shared" si="654"/>
        <v>30.39130434782609</v>
      </c>
      <c r="DX78" s="108">
        <f t="shared" si="392"/>
        <v>11.501271127700505</v>
      </c>
      <c r="DY78" s="108">
        <f t="shared" si="392"/>
        <v>11.481378998771895</v>
      </c>
      <c r="DZ78" s="108" t="e">
        <f t="shared" si="392"/>
        <v>#DIV/0!</v>
      </c>
      <c r="EA78" s="106">
        <f t="shared" si="651"/>
        <v>45.82855169286195</v>
      </c>
      <c r="EB78" s="106">
        <f t="shared" si="651"/>
        <v>45.842818093806891</v>
      </c>
      <c r="EC78" s="106">
        <f t="shared" si="651"/>
        <v>17.604535402823149</v>
      </c>
      <c r="ED78" s="107">
        <f t="shared" si="651"/>
        <v>50.423776180947812</v>
      </c>
      <c r="EE78" s="107">
        <f t="shared" si="651"/>
        <v>50.43210148943345</v>
      </c>
      <c r="EF78" s="107">
        <f t="shared" si="651"/>
        <v>22.682048040455115</v>
      </c>
      <c r="EG78" s="107">
        <f t="shared" si="651"/>
        <v>40.618967518378874</v>
      </c>
      <c r="EH78" s="107">
        <f t="shared" ref="EH78:EI78" si="655">SUM(EH76/EH77)</f>
        <v>40.622419287479921</v>
      </c>
      <c r="EI78" s="107">
        <f t="shared" si="655"/>
        <v>25.277123745819395</v>
      </c>
      <c r="EJ78" s="108">
        <f t="shared" si="394"/>
        <v>4.5952244880858615</v>
      </c>
      <c r="EK78" s="108">
        <f t="shared" si="394"/>
        <v>4.5892833956265591</v>
      </c>
      <c r="EL78" s="108">
        <f t="shared" si="394"/>
        <v>5.0775126376319655</v>
      </c>
      <c r="EM78" s="103">
        <f t="shared" ref="EM78:FV78" si="656">SUM(EM76/EM77)</f>
        <v>45.918852778192857</v>
      </c>
      <c r="EN78" s="103">
        <f t="shared" si="656"/>
        <v>45.933148580803604</v>
      </c>
      <c r="EO78" s="103">
        <f t="shared" si="656"/>
        <v>17.636669533667064</v>
      </c>
      <c r="EP78" s="105">
        <f t="shared" si="656"/>
        <v>47.438797565312541</v>
      </c>
      <c r="EQ78" s="105">
        <f t="shared" si="656"/>
        <v>47.438797565312541</v>
      </c>
      <c r="ER78" s="103" t="e">
        <f t="shared" si="656"/>
        <v>#DIV/0!</v>
      </c>
      <c r="ES78" s="105">
        <f t="shared" si="656"/>
        <v>35.434787245670229</v>
      </c>
      <c r="ET78" s="105">
        <f t="shared" si="656"/>
        <v>35.434099385877154</v>
      </c>
      <c r="EU78" s="105">
        <f t="shared" si="656"/>
        <v>43.125925925925927</v>
      </c>
      <c r="EV78" s="103">
        <f t="shared" si="656"/>
        <v>45.918852778192857</v>
      </c>
      <c r="EW78" s="103">
        <f t="shared" si="656"/>
        <v>45.933148580803604</v>
      </c>
      <c r="EX78" s="103">
        <f t="shared" si="656"/>
        <v>17.636669533667064</v>
      </c>
      <c r="EY78" s="105">
        <f t="shared" si="656"/>
        <v>47.86663903983419</v>
      </c>
      <c r="EZ78" s="105">
        <f t="shared" si="656"/>
        <v>47.86663903983419</v>
      </c>
      <c r="FA78" s="105" t="e">
        <f t="shared" si="656"/>
        <v>#DIV/0!</v>
      </c>
      <c r="FB78" s="105">
        <f t="shared" si="656"/>
        <v>41.521153408492609</v>
      </c>
      <c r="FC78" s="105">
        <f t="shared" si="656"/>
        <v>41.525064044630781</v>
      </c>
      <c r="FD78" s="105">
        <f t="shared" si="656"/>
        <v>25.309859154929583</v>
      </c>
      <c r="FE78" s="103">
        <f t="shared" si="656"/>
        <v>45.918852778192857</v>
      </c>
      <c r="FF78" s="103">
        <f t="shared" si="656"/>
        <v>45.933148580803604</v>
      </c>
      <c r="FG78" s="103">
        <f t="shared" si="656"/>
        <v>17.636669533667064</v>
      </c>
      <c r="FH78" s="105">
        <f t="shared" si="656"/>
        <v>51.572670104748504</v>
      </c>
      <c r="FI78" s="105">
        <f t="shared" si="656"/>
        <v>51.572670104748504</v>
      </c>
      <c r="FJ78" s="105" t="e">
        <f t="shared" si="656"/>
        <v>#DIV/0!</v>
      </c>
      <c r="FK78" s="105">
        <f t="shared" si="656"/>
        <v>45.133772983070948</v>
      </c>
      <c r="FL78" s="105">
        <f t="shared" si="656"/>
        <v>45.140815251423852</v>
      </c>
      <c r="FM78" s="105">
        <f t="shared" si="656"/>
        <v>20.418604651162795</v>
      </c>
      <c r="FN78" s="106">
        <f t="shared" si="656"/>
        <v>45.91885277819285</v>
      </c>
      <c r="FO78" s="106">
        <f t="shared" si="656"/>
        <v>45.933148580803589</v>
      </c>
      <c r="FP78" s="106">
        <f t="shared" si="656"/>
        <v>17.63666953366706</v>
      </c>
      <c r="FQ78" s="107">
        <f t="shared" si="656"/>
        <v>48.977616783786331</v>
      </c>
      <c r="FR78" s="107">
        <f t="shared" si="656"/>
        <v>48.977616783786331</v>
      </c>
      <c r="FS78" s="107" t="e">
        <f t="shared" si="656"/>
        <v>#DIV/0!</v>
      </c>
      <c r="FT78" s="107">
        <f t="shared" si="656"/>
        <v>40.689594923320996</v>
      </c>
      <c r="FU78" s="107">
        <f t="shared" si="656"/>
        <v>40.692678842057326</v>
      </c>
      <c r="FV78" s="107">
        <f t="shared" si="656"/>
        <v>25.638043478260872</v>
      </c>
      <c r="FW78" s="68">
        <f t="shared" si="396"/>
        <v>3.0587640055934813</v>
      </c>
      <c r="FX78" s="68">
        <f t="shared" si="396"/>
        <v>3.0444682029827419</v>
      </c>
      <c r="FY78" s="68" t="e">
        <f t="shared" si="396"/>
        <v>#DIV/0!</v>
      </c>
      <c r="FZ78" s="106">
        <f t="shared" ref="FZ78:GH78" si="657">SUM(FZ76/FZ77)</f>
        <v>45.851126964194663</v>
      </c>
      <c r="GA78" s="106">
        <f t="shared" si="657"/>
        <v>45.865400715556056</v>
      </c>
      <c r="GB78" s="106">
        <f t="shared" si="657"/>
        <v>17.612568935534128</v>
      </c>
      <c r="GC78" s="107">
        <f t="shared" si="657"/>
        <v>50.057521194591352</v>
      </c>
      <c r="GD78" s="107">
        <f t="shared" si="657"/>
        <v>50.063655488805921</v>
      </c>
      <c r="GE78" s="107">
        <f t="shared" si="657"/>
        <v>22.682048040455115</v>
      </c>
      <c r="GF78" s="107">
        <f t="shared" si="657"/>
        <v>40.636804015392862</v>
      </c>
      <c r="GG78" s="107">
        <f t="shared" si="657"/>
        <v>40.640163152772089</v>
      </c>
      <c r="GH78" s="107">
        <f t="shared" si="657"/>
        <v>25.362046035805626</v>
      </c>
      <c r="GI78" s="68">
        <f t="shared" si="398"/>
        <v>4.2063942303966897</v>
      </c>
      <c r="GJ78" s="68">
        <f t="shared" si="398"/>
        <v>4.1982547732498645</v>
      </c>
      <c r="GK78" s="68">
        <f t="shared" si="398"/>
        <v>5.0694791049209869</v>
      </c>
      <c r="GL78" s="78"/>
    </row>
    <row r="79" spans="1:195" ht="18.75" x14ac:dyDescent="0.3">
      <c r="A79" s="109" t="s">
        <v>93</v>
      </c>
      <c r="B79" s="103">
        <f t="shared" si="456"/>
        <v>-149.77250000000001</v>
      </c>
      <c r="C79" s="103">
        <f>SUM([20]вода!DK155)/12</f>
        <v>-150.40166666666667</v>
      </c>
      <c r="D79" s="103">
        <f>SUM([20]вода!DL155/12)</f>
        <v>0.62916666666666665</v>
      </c>
      <c r="E79" s="102">
        <f t="shared" ref="E79:E80" si="658">SUM(F79:G79)</f>
        <v>0</v>
      </c>
      <c r="F79" s="105">
        <v>0</v>
      </c>
      <c r="G79" s="105">
        <v>0</v>
      </c>
      <c r="H79" s="102">
        <f t="shared" ref="H79:H80" si="659">SUM(I79:J79)</f>
        <v>0</v>
      </c>
      <c r="I79" s="105">
        <v>0</v>
      </c>
      <c r="J79" s="105">
        <v>0</v>
      </c>
      <c r="K79" s="103">
        <f t="shared" ref="K79:K80" si="660">SUM(L79:M79)</f>
        <v>-149.77250000000001</v>
      </c>
      <c r="L79" s="103">
        <f>SUM(C79)</f>
        <v>-150.40166666666667</v>
      </c>
      <c r="M79" s="103">
        <f>SUM(D79)</f>
        <v>0.62916666666666665</v>
      </c>
      <c r="N79" s="102">
        <f t="shared" ref="N79:N80" si="661">SUM(O79:P79)</f>
        <v>0</v>
      </c>
      <c r="O79" s="105">
        <v>0</v>
      </c>
      <c r="P79" s="105">
        <v>0</v>
      </c>
      <c r="Q79" s="102">
        <f t="shared" ref="Q79:Q80" si="662">SUM(R79:S79)</f>
        <v>0</v>
      </c>
      <c r="R79" s="105">
        <v>0</v>
      </c>
      <c r="S79" s="105">
        <v>0</v>
      </c>
      <c r="T79" s="103">
        <f t="shared" ref="T79:T80" si="663">SUM(U79:V79)</f>
        <v>-149.77250000000001</v>
      </c>
      <c r="U79" s="103">
        <f>SUM(L79)</f>
        <v>-150.40166666666667</v>
      </c>
      <c r="V79" s="103">
        <f>SUM(M79)</f>
        <v>0.62916666666666665</v>
      </c>
      <c r="W79" s="102">
        <f t="shared" ref="W79:W80" si="664">SUM(X79:Y79)</f>
        <v>0</v>
      </c>
      <c r="X79" s="105">
        <v>0</v>
      </c>
      <c r="Y79" s="105">
        <v>0</v>
      </c>
      <c r="Z79" s="102">
        <f t="shared" ref="Z79:Z80" si="665">SUM(AA79:AB79)</f>
        <v>0</v>
      </c>
      <c r="AA79" s="105">
        <v>0</v>
      </c>
      <c r="AB79" s="105">
        <v>0</v>
      </c>
      <c r="AC79" s="17">
        <f>SUM(B79+K79+T79)</f>
        <v>-449.3175</v>
      </c>
      <c r="AD79" s="17">
        <f t="shared" ref="AD79:AF83" si="666">SUM(C79+L79+U79)</f>
        <v>-451.20500000000004</v>
      </c>
      <c r="AE79" s="17">
        <f t="shared" si="666"/>
        <v>1.8875</v>
      </c>
      <c r="AF79" s="110">
        <f>SUM(E79+N79+W79)</f>
        <v>0</v>
      </c>
      <c r="AG79" s="110">
        <f t="shared" ref="AG79:AK83" si="667">SUM(F79+O79+X79)</f>
        <v>0</v>
      </c>
      <c r="AH79" s="110">
        <f t="shared" si="667"/>
        <v>0</v>
      </c>
      <c r="AI79" s="110">
        <f t="shared" si="667"/>
        <v>0</v>
      </c>
      <c r="AJ79" s="110">
        <f t="shared" si="667"/>
        <v>0</v>
      </c>
      <c r="AK79" s="110">
        <f t="shared" si="667"/>
        <v>0</v>
      </c>
      <c r="AL79" s="55">
        <f t="shared" si="549"/>
        <v>449.3175</v>
      </c>
      <c r="AM79" s="55">
        <f t="shared" si="549"/>
        <v>451.20500000000004</v>
      </c>
      <c r="AN79" s="55">
        <f t="shared" si="549"/>
        <v>-1.8875</v>
      </c>
      <c r="AO79" s="103">
        <f t="shared" ref="AO79" si="668">SUM(AP79:AQ79)</f>
        <v>-149.77250000000001</v>
      </c>
      <c r="AP79" s="103">
        <f>SUM(U79)</f>
        <v>-150.40166666666667</v>
      </c>
      <c r="AQ79" s="103">
        <f>SUM(V79)</f>
        <v>0.62916666666666665</v>
      </c>
      <c r="AR79" s="103">
        <f t="shared" ref="AR79:AR80" si="669">SUM(AS79:AT79)</f>
        <v>0</v>
      </c>
      <c r="AS79" s="103">
        <v>0</v>
      </c>
      <c r="AT79" s="103">
        <v>0</v>
      </c>
      <c r="AU79" s="102">
        <f t="shared" ref="AU79:AU80" si="670">SUM(AV79:AW79)</f>
        <v>0</v>
      </c>
      <c r="AV79" s="102">
        <v>0</v>
      </c>
      <c r="AW79" s="102">
        <v>0</v>
      </c>
      <c r="AX79" s="103">
        <f t="shared" ref="AX79:AX80" si="671">SUM(AY79:AZ79)</f>
        <v>-149.77250000000001</v>
      </c>
      <c r="AY79" s="103">
        <f>SUM(AP79)</f>
        <v>-150.40166666666667</v>
      </c>
      <c r="AZ79" s="103">
        <f>SUM(AQ79)</f>
        <v>0.62916666666666665</v>
      </c>
      <c r="BA79" s="102">
        <f t="shared" ref="BA79:BA80" si="672">SUM(BB79:BC79)</f>
        <v>0</v>
      </c>
      <c r="BB79" s="105">
        <v>0</v>
      </c>
      <c r="BC79" s="105">
        <v>0</v>
      </c>
      <c r="BD79" s="102">
        <f t="shared" ref="BD79:BD80" si="673">SUM(BE79:BF79)</f>
        <v>0</v>
      </c>
      <c r="BE79" s="105">
        <v>0</v>
      </c>
      <c r="BF79" s="105">
        <v>0</v>
      </c>
      <c r="BG79" s="103">
        <f t="shared" ref="BG79:BG80" si="674">SUM(BH79:BI79)</f>
        <v>-149.77250000000001</v>
      </c>
      <c r="BH79" s="103">
        <f>SUM(AY79)</f>
        <v>-150.40166666666667</v>
      </c>
      <c r="BI79" s="103">
        <f>SUM(AZ79)</f>
        <v>0.62916666666666665</v>
      </c>
      <c r="BJ79" s="102">
        <f t="shared" ref="BJ79:BJ80" si="675">SUM(BK79:BL79)</f>
        <v>0</v>
      </c>
      <c r="BK79" s="105">
        <v>0</v>
      </c>
      <c r="BL79" s="105">
        <v>0</v>
      </c>
      <c r="BM79" s="102">
        <f t="shared" ref="BM79:BM80" si="676">SUM(BN79:BO79)</f>
        <v>0</v>
      </c>
      <c r="BN79" s="105">
        <v>0</v>
      </c>
      <c r="BO79" s="105">
        <v>0</v>
      </c>
      <c r="BP79" s="26">
        <f t="shared" ref="BP79:BX83" si="677">SUM(AO79+AX79+BG79)</f>
        <v>-449.3175</v>
      </c>
      <c r="BQ79" s="26">
        <f t="shared" si="677"/>
        <v>-451.20500000000004</v>
      </c>
      <c r="BR79" s="26">
        <f t="shared" si="677"/>
        <v>1.8875</v>
      </c>
      <c r="BS79" s="90">
        <f t="shared" si="677"/>
        <v>0</v>
      </c>
      <c r="BT79" s="90">
        <f t="shared" si="677"/>
        <v>0</v>
      </c>
      <c r="BU79" s="90">
        <f t="shared" si="677"/>
        <v>0</v>
      </c>
      <c r="BV79" s="90">
        <f t="shared" si="677"/>
        <v>0</v>
      </c>
      <c r="BW79" s="90">
        <f t="shared" si="677"/>
        <v>0</v>
      </c>
      <c r="BX79" s="90">
        <f t="shared" si="677"/>
        <v>0</v>
      </c>
      <c r="BY79" s="108">
        <f t="shared" ref="BY79:CA84" si="678">SUM(BS79-BP79)</f>
        <v>449.3175</v>
      </c>
      <c r="BZ79" s="108">
        <f t="shared" si="678"/>
        <v>451.20500000000004</v>
      </c>
      <c r="CA79" s="108">
        <f t="shared" si="678"/>
        <v>-1.8875</v>
      </c>
      <c r="CB79" s="26">
        <f t="shared" ref="CB79:CJ83" si="679">SUM(AC79+BP79)</f>
        <v>-898.63499999999999</v>
      </c>
      <c r="CC79" s="26">
        <f t="shared" si="679"/>
        <v>-902.41000000000008</v>
      </c>
      <c r="CD79" s="26">
        <f t="shared" si="679"/>
        <v>3.7749999999999999</v>
      </c>
      <c r="CE79" s="90">
        <f t="shared" si="679"/>
        <v>0</v>
      </c>
      <c r="CF79" s="90">
        <f t="shared" si="679"/>
        <v>0</v>
      </c>
      <c r="CG79" s="90">
        <f t="shared" si="679"/>
        <v>0</v>
      </c>
      <c r="CH79" s="90">
        <f t="shared" si="679"/>
        <v>0</v>
      </c>
      <c r="CI79" s="90">
        <f t="shared" si="679"/>
        <v>0</v>
      </c>
      <c r="CJ79" s="90">
        <f t="shared" si="679"/>
        <v>0</v>
      </c>
      <c r="CK79" s="91">
        <f t="shared" ref="CK79:CM84" si="680">SUM(CE79-CB79)</f>
        <v>898.63499999999999</v>
      </c>
      <c r="CL79" s="91">
        <f t="shared" si="680"/>
        <v>902.41000000000008</v>
      </c>
      <c r="CM79" s="91">
        <f t="shared" si="680"/>
        <v>-3.7749999999999999</v>
      </c>
      <c r="CN79" s="103">
        <f t="shared" ref="CN79:CN80" si="681">SUM(CO79:CP79)</f>
        <v>-149.77250000000001</v>
      </c>
      <c r="CO79" s="103">
        <f>SUM(BH79)</f>
        <v>-150.40166666666667</v>
      </c>
      <c r="CP79" s="103">
        <f>SUM(BI79)</f>
        <v>0.62916666666666665</v>
      </c>
      <c r="CQ79" s="102">
        <f t="shared" ref="CQ79:CQ80" si="682">SUM(CR79:CS79)</f>
        <v>0</v>
      </c>
      <c r="CR79" s="105">
        <v>0</v>
      </c>
      <c r="CS79" s="105">
        <v>0</v>
      </c>
      <c r="CT79" s="102">
        <f t="shared" ref="CT79:CT80" si="683">SUM(CU79:CV79)</f>
        <v>0</v>
      </c>
      <c r="CU79" s="105">
        <v>0</v>
      </c>
      <c r="CV79" s="105">
        <v>0</v>
      </c>
      <c r="CW79" s="103">
        <f t="shared" ref="CW79:CW80" si="684">SUM(CX79:CY79)</f>
        <v>-149.77250000000001</v>
      </c>
      <c r="CX79" s="103">
        <f>SUM(CO79)</f>
        <v>-150.40166666666667</v>
      </c>
      <c r="CY79" s="103">
        <f>SUM(CP79)</f>
        <v>0.62916666666666665</v>
      </c>
      <c r="CZ79" s="102">
        <f t="shared" ref="CZ79:CZ80" si="685">SUM(DA79:DB79)</f>
        <v>0</v>
      </c>
      <c r="DA79" s="105">
        <v>0</v>
      </c>
      <c r="DB79" s="105">
        <v>0</v>
      </c>
      <c r="DC79" s="102">
        <f t="shared" ref="DC79:DC80" si="686">SUM(DD79:DE79)</f>
        <v>0</v>
      </c>
      <c r="DD79" s="105">
        <v>0</v>
      </c>
      <c r="DE79" s="105">
        <v>0</v>
      </c>
      <c r="DF79" s="103">
        <f t="shared" ref="DF79:DF80" si="687">SUM(DG79:DH79)</f>
        <v>-149.77250000000001</v>
      </c>
      <c r="DG79" s="103">
        <f>SUM(CX79)</f>
        <v>-150.40166666666667</v>
      </c>
      <c r="DH79" s="103">
        <f>SUM(CY79)</f>
        <v>0.62916666666666665</v>
      </c>
      <c r="DI79" s="102">
        <f t="shared" ref="DI79:DI80" si="688">SUM(DJ79:DK79)</f>
        <v>0</v>
      </c>
      <c r="DJ79" s="105">
        <v>0</v>
      </c>
      <c r="DK79" s="105">
        <v>0</v>
      </c>
      <c r="DL79" s="102">
        <f t="shared" ref="DL79:DL80" si="689">SUM(DM79:DN79)</f>
        <v>0</v>
      </c>
      <c r="DM79" s="105">
        <v>0</v>
      </c>
      <c r="DN79" s="105">
        <v>0</v>
      </c>
      <c r="DO79" s="26">
        <f t="shared" ref="DO79:DW83" si="690">SUM(CN79+CW79+DF79)</f>
        <v>-449.3175</v>
      </c>
      <c r="DP79" s="26">
        <f t="shared" si="690"/>
        <v>-451.20500000000004</v>
      </c>
      <c r="DQ79" s="26">
        <f t="shared" si="690"/>
        <v>1.8875</v>
      </c>
      <c r="DR79" s="90">
        <f t="shared" si="690"/>
        <v>0</v>
      </c>
      <c r="DS79" s="90">
        <f t="shared" si="690"/>
        <v>0</v>
      </c>
      <c r="DT79" s="90">
        <f t="shared" si="690"/>
        <v>0</v>
      </c>
      <c r="DU79" s="90">
        <f t="shared" si="690"/>
        <v>0</v>
      </c>
      <c r="DV79" s="90">
        <f t="shared" si="690"/>
        <v>0</v>
      </c>
      <c r="DW79" s="90">
        <f t="shared" si="690"/>
        <v>0</v>
      </c>
      <c r="DX79" s="91">
        <f t="shared" ref="DX79:DZ84" si="691">SUM(DR79-DO79)</f>
        <v>449.3175</v>
      </c>
      <c r="DY79" s="91">
        <f t="shared" si="691"/>
        <v>451.20500000000004</v>
      </c>
      <c r="DZ79" s="91">
        <f t="shared" si="691"/>
        <v>-1.8875</v>
      </c>
      <c r="EA79" s="41">
        <f t="shared" ref="EA79:EI83" si="692">SUM(CB79+DO79)</f>
        <v>-1347.9524999999999</v>
      </c>
      <c r="EB79" s="41">
        <f t="shared" si="692"/>
        <v>-1353.6150000000002</v>
      </c>
      <c r="EC79" s="41">
        <f t="shared" si="692"/>
        <v>5.6624999999999996</v>
      </c>
      <c r="ED79" s="90">
        <f t="shared" si="692"/>
        <v>0</v>
      </c>
      <c r="EE79" s="90">
        <f t="shared" si="692"/>
        <v>0</v>
      </c>
      <c r="EF79" s="90">
        <f t="shared" si="692"/>
        <v>0</v>
      </c>
      <c r="EG79" s="96">
        <f t="shared" si="692"/>
        <v>0</v>
      </c>
      <c r="EH79" s="96">
        <f t="shared" si="692"/>
        <v>0</v>
      </c>
      <c r="EI79" s="96">
        <f t="shared" si="692"/>
        <v>0</v>
      </c>
      <c r="EJ79" s="91">
        <f t="shared" ref="EJ79:EL84" si="693">SUM(ED79-EA79)</f>
        <v>1347.9524999999999</v>
      </c>
      <c r="EK79" s="91">
        <f t="shared" si="693"/>
        <v>1353.6150000000002</v>
      </c>
      <c r="EL79" s="91">
        <f t="shared" si="693"/>
        <v>-5.6624999999999996</v>
      </c>
      <c r="EM79" s="103">
        <f t="shared" ref="EM79:EM80" si="694">SUM(EN79:EO79)</f>
        <v>-149.77250000000001</v>
      </c>
      <c r="EN79" s="103">
        <f>SUM(DG79)</f>
        <v>-150.40166666666667</v>
      </c>
      <c r="EO79" s="103">
        <f>SUM(DH79)</f>
        <v>0.62916666666666665</v>
      </c>
      <c r="EP79" s="102">
        <f t="shared" ref="EP79:EP80" si="695">SUM(EQ79:ER79)</f>
        <v>0</v>
      </c>
      <c r="EQ79" s="105">
        <v>0</v>
      </c>
      <c r="ER79" s="103">
        <v>0</v>
      </c>
      <c r="ES79" s="102">
        <f t="shared" ref="ES79:ES80" si="696">SUM(ET79:EU79)</f>
        <v>0</v>
      </c>
      <c r="ET79" s="105">
        <v>0</v>
      </c>
      <c r="EU79" s="105">
        <v>0</v>
      </c>
      <c r="EV79" s="103">
        <f t="shared" ref="EV79:EV80" si="697">SUM(EW79:EX79)</f>
        <v>-149.77250000000001</v>
      </c>
      <c r="EW79" s="103">
        <f>SUM(EN79)</f>
        <v>-150.40166666666667</v>
      </c>
      <c r="EX79" s="103">
        <f>SUM(EO79)</f>
        <v>0.62916666666666665</v>
      </c>
      <c r="EY79" s="102">
        <f t="shared" ref="EY79:EY80" si="698">SUM(EZ79:FA79)</f>
        <v>0</v>
      </c>
      <c r="EZ79" s="105">
        <v>0</v>
      </c>
      <c r="FA79" s="105">
        <v>0</v>
      </c>
      <c r="FB79" s="102">
        <f t="shared" ref="FB79:FB80" si="699">SUM(FC79:FD79)</f>
        <v>0</v>
      </c>
      <c r="FC79" s="105">
        <v>0</v>
      </c>
      <c r="FD79" s="105">
        <v>0</v>
      </c>
      <c r="FE79" s="103">
        <f t="shared" ref="FE79:FE80" si="700">SUM(FF79:FG79)</f>
        <v>-149.77250000000001</v>
      </c>
      <c r="FF79" s="103">
        <f>SUM(EW79)</f>
        <v>-150.40166666666667</v>
      </c>
      <c r="FG79" s="103">
        <f>SUM(EX79)</f>
        <v>0.62916666666666665</v>
      </c>
      <c r="FH79" s="102">
        <f t="shared" ref="FH79:FH80" si="701">SUM(FI79:FJ79)</f>
        <v>0</v>
      </c>
      <c r="FI79" s="105">
        <v>0</v>
      </c>
      <c r="FJ79" s="105">
        <v>0</v>
      </c>
      <c r="FK79" s="102">
        <f t="shared" ref="FK79:FK80" si="702">SUM(FL79:FM79)</f>
        <v>0</v>
      </c>
      <c r="FL79" s="105">
        <v>0</v>
      </c>
      <c r="FM79" s="105">
        <v>0</v>
      </c>
      <c r="FN79" s="26">
        <f t="shared" ref="FN79:FV83" si="703">SUM(EM79+EV79+FE79)</f>
        <v>-449.3175</v>
      </c>
      <c r="FO79" s="26">
        <f t="shared" si="703"/>
        <v>-451.20500000000004</v>
      </c>
      <c r="FP79" s="26">
        <f t="shared" si="703"/>
        <v>1.8875</v>
      </c>
      <c r="FQ79" s="54">
        <f t="shared" si="703"/>
        <v>0</v>
      </c>
      <c r="FR79" s="54">
        <f t="shared" si="703"/>
        <v>0</v>
      </c>
      <c r="FS79" s="54">
        <f t="shared" si="703"/>
        <v>0</v>
      </c>
      <c r="FT79" s="54">
        <f t="shared" si="703"/>
        <v>0</v>
      </c>
      <c r="FU79" s="54">
        <f t="shared" si="703"/>
        <v>0</v>
      </c>
      <c r="FV79" s="54">
        <f t="shared" si="703"/>
        <v>0</v>
      </c>
      <c r="FW79" s="55">
        <f t="shared" ref="FW79:FY84" si="704">SUM(FQ79-FN79)</f>
        <v>449.3175</v>
      </c>
      <c r="FX79" s="55">
        <f t="shared" si="704"/>
        <v>451.20500000000004</v>
      </c>
      <c r="FY79" s="55">
        <f t="shared" si="704"/>
        <v>-1.8875</v>
      </c>
      <c r="FZ79" s="26">
        <f t="shared" ref="FZ79:GH83" si="705">SUM(EA79+FN79)</f>
        <v>-1797.27</v>
      </c>
      <c r="GA79" s="26">
        <f t="shared" si="705"/>
        <v>-1804.8200000000002</v>
      </c>
      <c r="GB79" s="26">
        <f t="shared" si="705"/>
        <v>7.55</v>
      </c>
      <c r="GC79" s="54">
        <f t="shared" si="705"/>
        <v>0</v>
      </c>
      <c r="GD79" s="54">
        <f t="shared" si="705"/>
        <v>0</v>
      </c>
      <c r="GE79" s="54">
        <f t="shared" si="705"/>
        <v>0</v>
      </c>
      <c r="GF79" s="54">
        <f t="shared" si="705"/>
        <v>0</v>
      </c>
      <c r="GG79" s="54">
        <f t="shared" si="705"/>
        <v>0</v>
      </c>
      <c r="GH79" s="54">
        <f t="shared" si="705"/>
        <v>0</v>
      </c>
      <c r="GI79" s="55">
        <f t="shared" si="398"/>
        <v>1797.27</v>
      </c>
      <c r="GJ79" s="55">
        <f t="shared" si="398"/>
        <v>1804.8200000000002</v>
      </c>
      <c r="GK79" s="55">
        <f t="shared" si="398"/>
        <v>-7.55</v>
      </c>
      <c r="GL79" s="111"/>
      <c r="GM79" s="64">
        <f t="shared" si="399"/>
        <v>-1797.2700000000002</v>
      </c>
    </row>
    <row r="80" spans="1:195" ht="18.75" hidden="1" x14ac:dyDescent="0.3">
      <c r="A80" s="97" t="s">
        <v>94</v>
      </c>
      <c r="B80" s="92">
        <f t="shared" si="456"/>
        <v>0</v>
      </c>
      <c r="C80" s="92">
        <v>0</v>
      </c>
      <c r="D80" s="92">
        <v>0</v>
      </c>
      <c r="E80" s="94">
        <f t="shared" si="658"/>
        <v>0</v>
      </c>
      <c r="F80" s="112">
        <v>0</v>
      </c>
      <c r="G80" s="112">
        <v>0</v>
      </c>
      <c r="H80" s="94">
        <f t="shared" si="659"/>
        <v>0</v>
      </c>
      <c r="I80" s="112">
        <v>0</v>
      </c>
      <c r="J80" s="112">
        <v>0</v>
      </c>
      <c r="K80" s="92">
        <f t="shared" si="660"/>
        <v>0</v>
      </c>
      <c r="L80" s="92">
        <f>SUM(C80)</f>
        <v>0</v>
      </c>
      <c r="M80" s="92">
        <f>SUM(D80)</f>
        <v>0</v>
      </c>
      <c r="N80" s="94">
        <f t="shared" si="661"/>
        <v>0</v>
      </c>
      <c r="O80" s="112">
        <v>0</v>
      </c>
      <c r="P80" s="112">
        <v>0</v>
      </c>
      <c r="Q80" s="94">
        <f t="shared" si="662"/>
        <v>0</v>
      </c>
      <c r="R80" s="112">
        <v>0</v>
      </c>
      <c r="S80" s="112">
        <v>0</v>
      </c>
      <c r="T80" s="92">
        <f t="shared" si="663"/>
        <v>0</v>
      </c>
      <c r="U80" s="92">
        <f>SUM(L80)</f>
        <v>0</v>
      </c>
      <c r="V80" s="92">
        <f>SUM(M80)</f>
        <v>0</v>
      </c>
      <c r="W80" s="94">
        <f t="shared" si="664"/>
        <v>0</v>
      </c>
      <c r="X80" s="112">
        <v>0</v>
      </c>
      <c r="Y80" s="112">
        <v>0</v>
      </c>
      <c r="Z80" s="94">
        <f t="shared" si="665"/>
        <v>0</v>
      </c>
      <c r="AA80" s="112">
        <v>0</v>
      </c>
      <c r="AB80" s="112">
        <v>0</v>
      </c>
      <c r="AC80" s="41">
        <f>SUM(B80+K80+T80)</f>
        <v>0</v>
      </c>
      <c r="AD80" s="41">
        <f t="shared" si="666"/>
        <v>0</v>
      </c>
      <c r="AE80" s="41">
        <f t="shared" si="666"/>
        <v>0</v>
      </c>
      <c r="AF80" s="96">
        <f>SUM(E80+N80+W80)</f>
        <v>0</v>
      </c>
      <c r="AG80" s="96">
        <f t="shared" si="667"/>
        <v>0</v>
      </c>
      <c r="AH80" s="96">
        <f t="shared" si="667"/>
        <v>0</v>
      </c>
      <c r="AI80" s="96">
        <f t="shared" si="667"/>
        <v>0</v>
      </c>
      <c r="AJ80" s="96">
        <f t="shared" si="667"/>
        <v>0</v>
      </c>
      <c r="AK80" s="96">
        <f t="shared" si="667"/>
        <v>0</v>
      </c>
      <c r="AL80" s="63">
        <f t="shared" si="549"/>
        <v>0</v>
      </c>
      <c r="AM80" s="63">
        <f t="shared" si="549"/>
        <v>0</v>
      </c>
      <c r="AN80" s="63">
        <f t="shared" si="549"/>
        <v>0</v>
      </c>
      <c r="AO80" s="92">
        <f t="shared" ref="AO80" si="706">SUM(AP80:AQ80)</f>
        <v>0</v>
      </c>
      <c r="AP80" s="92">
        <f>SUM(U80)</f>
        <v>0</v>
      </c>
      <c r="AQ80" s="92">
        <f>SUM(V80)</f>
        <v>0</v>
      </c>
      <c r="AR80" s="92">
        <f t="shared" si="669"/>
        <v>0</v>
      </c>
      <c r="AS80" s="92">
        <v>0</v>
      </c>
      <c r="AT80" s="92">
        <v>0</v>
      </c>
      <c r="AU80" s="94">
        <f t="shared" si="670"/>
        <v>0</v>
      </c>
      <c r="AV80" s="94">
        <v>0</v>
      </c>
      <c r="AW80" s="94">
        <v>0</v>
      </c>
      <c r="AX80" s="92">
        <f t="shared" si="671"/>
        <v>0</v>
      </c>
      <c r="AY80" s="92">
        <f>SUM(AP80)</f>
        <v>0</v>
      </c>
      <c r="AZ80" s="92">
        <f>SUM(AQ80)</f>
        <v>0</v>
      </c>
      <c r="BA80" s="94">
        <f t="shared" si="672"/>
        <v>0</v>
      </c>
      <c r="BB80" s="112">
        <v>0</v>
      </c>
      <c r="BC80" s="112">
        <v>0</v>
      </c>
      <c r="BD80" s="94">
        <f t="shared" si="673"/>
        <v>0</v>
      </c>
      <c r="BE80" s="112">
        <v>0</v>
      </c>
      <c r="BF80" s="112">
        <v>0</v>
      </c>
      <c r="BG80" s="92">
        <f t="shared" si="674"/>
        <v>0</v>
      </c>
      <c r="BH80" s="92">
        <f>SUM(AY80)</f>
        <v>0</v>
      </c>
      <c r="BI80" s="92">
        <f>SUM(AZ80)</f>
        <v>0</v>
      </c>
      <c r="BJ80" s="94">
        <f t="shared" si="675"/>
        <v>0</v>
      </c>
      <c r="BK80" s="112">
        <v>0</v>
      </c>
      <c r="BL80" s="112">
        <v>0</v>
      </c>
      <c r="BM80" s="94">
        <f t="shared" si="676"/>
        <v>0</v>
      </c>
      <c r="BN80" s="112">
        <v>0</v>
      </c>
      <c r="BO80" s="112">
        <v>0</v>
      </c>
      <c r="BP80" s="41">
        <f t="shared" si="677"/>
        <v>0</v>
      </c>
      <c r="BQ80" s="41">
        <f t="shared" si="677"/>
        <v>0</v>
      </c>
      <c r="BR80" s="41">
        <f t="shared" si="677"/>
        <v>0</v>
      </c>
      <c r="BS80" s="96">
        <f t="shared" si="677"/>
        <v>0</v>
      </c>
      <c r="BT80" s="96">
        <f t="shared" si="677"/>
        <v>0</v>
      </c>
      <c r="BU80" s="96">
        <f t="shared" si="677"/>
        <v>0</v>
      </c>
      <c r="BV80" s="96">
        <f t="shared" si="677"/>
        <v>0</v>
      </c>
      <c r="BW80" s="96">
        <f t="shared" si="677"/>
        <v>0</v>
      </c>
      <c r="BX80" s="96">
        <f t="shared" si="677"/>
        <v>0</v>
      </c>
      <c r="BY80" s="32">
        <f t="shared" si="678"/>
        <v>0</v>
      </c>
      <c r="BZ80" s="32">
        <f t="shared" si="678"/>
        <v>0</v>
      </c>
      <c r="CA80" s="32">
        <f t="shared" si="678"/>
        <v>0</v>
      </c>
      <c r="CB80" s="41">
        <f t="shared" si="679"/>
        <v>0</v>
      </c>
      <c r="CC80" s="41">
        <f t="shared" si="679"/>
        <v>0</v>
      </c>
      <c r="CD80" s="41">
        <f t="shared" si="679"/>
        <v>0</v>
      </c>
      <c r="CE80" s="96">
        <f t="shared" si="679"/>
        <v>0</v>
      </c>
      <c r="CF80" s="96">
        <f t="shared" si="679"/>
        <v>0</v>
      </c>
      <c r="CG80" s="96">
        <f t="shared" si="679"/>
        <v>0</v>
      </c>
      <c r="CH80" s="96">
        <f t="shared" si="679"/>
        <v>0</v>
      </c>
      <c r="CI80" s="96">
        <f t="shared" si="679"/>
        <v>0</v>
      </c>
      <c r="CJ80" s="96">
        <f t="shared" si="679"/>
        <v>0</v>
      </c>
      <c r="CK80" s="32">
        <f t="shared" si="680"/>
        <v>0</v>
      </c>
      <c r="CL80" s="32">
        <f t="shared" si="680"/>
        <v>0</v>
      </c>
      <c r="CM80" s="32">
        <f t="shared" si="680"/>
        <v>0</v>
      </c>
      <c r="CN80" s="92">
        <f t="shared" si="681"/>
        <v>0</v>
      </c>
      <c r="CO80" s="92">
        <f t="shared" ref="CO80:CP80" si="707">SUM(BH80)</f>
        <v>0</v>
      </c>
      <c r="CP80" s="92">
        <f t="shared" si="707"/>
        <v>0</v>
      </c>
      <c r="CQ80" s="94">
        <f t="shared" si="682"/>
        <v>0</v>
      </c>
      <c r="CR80" s="112">
        <v>0</v>
      </c>
      <c r="CS80" s="112">
        <v>0</v>
      </c>
      <c r="CT80" s="94">
        <f t="shared" si="683"/>
        <v>0</v>
      </c>
      <c r="CU80" s="112">
        <v>0</v>
      </c>
      <c r="CV80" s="112">
        <v>0</v>
      </c>
      <c r="CW80" s="92">
        <f t="shared" si="684"/>
        <v>0</v>
      </c>
      <c r="CX80" s="92">
        <f>SUM(CO80)</f>
        <v>0</v>
      </c>
      <c r="CY80" s="92">
        <f>SUM(CP80)</f>
        <v>0</v>
      </c>
      <c r="CZ80" s="94">
        <f t="shared" si="685"/>
        <v>0</v>
      </c>
      <c r="DA80" s="112">
        <v>0</v>
      </c>
      <c r="DB80" s="112">
        <v>0</v>
      </c>
      <c r="DC80" s="94">
        <f t="shared" si="686"/>
        <v>0</v>
      </c>
      <c r="DD80" s="112">
        <v>0</v>
      </c>
      <c r="DE80" s="112">
        <v>0</v>
      </c>
      <c r="DF80" s="92">
        <f t="shared" si="687"/>
        <v>0</v>
      </c>
      <c r="DG80" s="92">
        <f>SUM(CX80)</f>
        <v>0</v>
      </c>
      <c r="DH80" s="92">
        <f>SUM(CY80)</f>
        <v>0</v>
      </c>
      <c r="DI80" s="94">
        <f t="shared" si="688"/>
        <v>0</v>
      </c>
      <c r="DJ80" s="112">
        <v>0</v>
      </c>
      <c r="DK80" s="112">
        <v>0</v>
      </c>
      <c r="DL80" s="94">
        <f t="shared" si="689"/>
        <v>0</v>
      </c>
      <c r="DM80" s="112">
        <v>0</v>
      </c>
      <c r="DN80" s="112">
        <v>0</v>
      </c>
      <c r="DO80" s="41">
        <f t="shared" si="690"/>
        <v>0</v>
      </c>
      <c r="DP80" s="41">
        <f t="shared" si="690"/>
        <v>0</v>
      </c>
      <c r="DQ80" s="41">
        <f t="shared" si="690"/>
        <v>0</v>
      </c>
      <c r="DR80" s="96">
        <f t="shared" si="690"/>
        <v>0</v>
      </c>
      <c r="DS80" s="96">
        <f t="shared" si="690"/>
        <v>0</v>
      </c>
      <c r="DT80" s="96">
        <f t="shared" si="690"/>
        <v>0</v>
      </c>
      <c r="DU80" s="96">
        <f t="shared" si="690"/>
        <v>0</v>
      </c>
      <c r="DV80" s="96">
        <f t="shared" si="690"/>
        <v>0</v>
      </c>
      <c r="DW80" s="96">
        <f t="shared" si="690"/>
        <v>0</v>
      </c>
      <c r="DX80" s="32">
        <f t="shared" si="691"/>
        <v>0</v>
      </c>
      <c r="DY80" s="32">
        <f t="shared" si="691"/>
        <v>0</v>
      </c>
      <c r="DZ80" s="32">
        <f t="shared" si="691"/>
        <v>0</v>
      </c>
      <c r="EA80" s="41">
        <f t="shared" si="692"/>
        <v>0</v>
      </c>
      <c r="EB80" s="41">
        <f t="shared" si="692"/>
        <v>0</v>
      </c>
      <c r="EC80" s="41">
        <f t="shared" si="692"/>
        <v>0</v>
      </c>
      <c r="ED80" s="96">
        <f t="shared" si="692"/>
        <v>0</v>
      </c>
      <c r="EE80" s="96">
        <f t="shared" si="692"/>
        <v>0</v>
      </c>
      <c r="EF80" s="96">
        <f t="shared" si="692"/>
        <v>0</v>
      </c>
      <c r="EG80" s="96">
        <f t="shared" si="692"/>
        <v>0</v>
      </c>
      <c r="EH80" s="96">
        <f t="shared" si="692"/>
        <v>0</v>
      </c>
      <c r="EI80" s="96">
        <f t="shared" si="692"/>
        <v>0</v>
      </c>
      <c r="EJ80" s="32">
        <f t="shared" si="693"/>
        <v>0</v>
      </c>
      <c r="EK80" s="32">
        <f t="shared" si="693"/>
        <v>0</v>
      </c>
      <c r="EL80" s="32">
        <f t="shared" si="693"/>
        <v>0</v>
      </c>
      <c r="EM80" s="92">
        <f t="shared" si="694"/>
        <v>0</v>
      </c>
      <c r="EN80" s="92">
        <f>SUM(DG80)</f>
        <v>0</v>
      </c>
      <c r="EO80" s="92">
        <f>SUM(DH80)</f>
        <v>0</v>
      </c>
      <c r="EP80" s="94">
        <f t="shared" si="695"/>
        <v>0</v>
      </c>
      <c r="EQ80" s="112">
        <v>0</v>
      </c>
      <c r="ER80" s="92">
        <v>0</v>
      </c>
      <c r="ES80" s="94">
        <f t="shared" si="696"/>
        <v>0</v>
      </c>
      <c r="ET80" s="112">
        <v>0</v>
      </c>
      <c r="EU80" s="112">
        <v>0</v>
      </c>
      <c r="EV80" s="92">
        <f t="shared" si="697"/>
        <v>0</v>
      </c>
      <c r="EW80" s="92">
        <f>SUM(EN80)</f>
        <v>0</v>
      </c>
      <c r="EX80" s="92">
        <f>SUM(EO80)</f>
        <v>0</v>
      </c>
      <c r="EY80" s="94">
        <f t="shared" si="698"/>
        <v>0</v>
      </c>
      <c r="EZ80" s="112">
        <v>0</v>
      </c>
      <c r="FA80" s="112">
        <v>0</v>
      </c>
      <c r="FB80" s="94">
        <f t="shared" si="699"/>
        <v>0</v>
      </c>
      <c r="FC80" s="112">
        <v>0</v>
      </c>
      <c r="FD80" s="112">
        <v>0</v>
      </c>
      <c r="FE80" s="92">
        <f t="shared" si="700"/>
        <v>0</v>
      </c>
      <c r="FF80" s="92">
        <f>SUM(EW80)</f>
        <v>0</v>
      </c>
      <c r="FG80" s="92">
        <f>SUM(EX80)</f>
        <v>0</v>
      </c>
      <c r="FH80" s="94">
        <f t="shared" si="701"/>
        <v>0</v>
      </c>
      <c r="FI80" s="112">
        <v>0</v>
      </c>
      <c r="FJ80" s="112">
        <v>0</v>
      </c>
      <c r="FK80" s="94">
        <f t="shared" si="702"/>
        <v>0</v>
      </c>
      <c r="FL80" s="112">
        <v>0</v>
      </c>
      <c r="FM80" s="112">
        <v>0</v>
      </c>
      <c r="FN80" s="41">
        <f t="shared" si="703"/>
        <v>0</v>
      </c>
      <c r="FO80" s="41">
        <f t="shared" si="703"/>
        <v>0</v>
      </c>
      <c r="FP80" s="41">
        <f t="shared" si="703"/>
        <v>0</v>
      </c>
      <c r="FQ80" s="62">
        <f t="shared" si="703"/>
        <v>0</v>
      </c>
      <c r="FR80" s="62">
        <f t="shared" si="703"/>
        <v>0</v>
      </c>
      <c r="FS80" s="62">
        <f t="shared" si="703"/>
        <v>0</v>
      </c>
      <c r="FT80" s="62">
        <f t="shared" si="703"/>
        <v>0</v>
      </c>
      <c r="FU80" s="62">
        <f t="shared" si="703"/>
        <v>0</v>
      </c>
      <c r="FV80" s="62">
        <f t="shared" si="703"/>
        <v>0</v>
      </c>
      <c r="FW80" s="63">
        <f t="shared" si="704"/>
        <v>0</v>
      </c>
      <c r="FX80" s="63">
        <f t="shared" si="704"/>
        <v>0</v>
      </c>
      <c r="FY80" s="63">
        <f t="shared" si="704"/>
        <v>0</v>
      </c>
      <c r="FZ80" s="41">
        <f t="shared" si="705"/>
        <v>0</v>
      </c>
      <c r="GA80" s="41">
        <f t="shared" si="705"/>
        <v>0</v>
      </c>
      <c r="GB80" s="41">
        <f t="shared" si="705"/>
        <v>0</v>
      </c>
      <c r="GC80" s="62">
        <f t="shared" si="705"/>
        <v>0</v>
      </c>
      <c r="GD80" s="62">
        <f t="shared" si="705"/>
        <v>0</v>
      </c>
      <c r="GE80" s="62">
        <f t="shared" si="705"/>
        <v>0</v>
      </c>
      <c r="GF80" s="62">
        <f t="shared" si="705"/>
        <v>0</v>
      </c>
      <c r="GG80" s="62">
        <f t="shared" si="705"/>
        <v>0</v>
      </c>
      <c r="GH80" s="62">
        <f t="shared" si="705"/>
        <v>0</v>
      </c>
      <c r="GI80" s="63">
        <f t="shared" si="398"/>
        <v>0</v>
      </c>
      <c r="GJ80" s="63">
        <f t="shared" si="398"/>
        <v>0</v>
      </c>
      <c r="GK80" s="63">
        <f t="shared" si="398"/>
        <v>0</v>
      </c>
      <c r="GL80" s="111"/>
      <c r="GM80" s="9"/>
    </row>
    <row r="81" spans="1:195" ht="19.5" x14ac:dyDescent="0.3">
      <c r="A81" s="109" t="s">
        <v>95</v>
      </c>
      <c r="B81" s="103">
        <f>SUM(C81:D81)</f>
        <v>13215.408767510975</v>
      </c>
      <c r="C81" s="103">
        <f t="shared" ref="C81:D81" si="708">SUM(C76+C79)</f>
        <v>13212.185594905681</v>
      </c>
      <c r="D81" s="103">
        <f t="shared" si="708"/>
        <v>3.2231726052943861</v>
      </c>
      <c r="E81" s="113">
        <f>SUM(F81:G81)</f>
        <v>13127.200850000001</v>
      </c>
      <c r="F81" s="113">
        <f t="shared" ref="F81:G81" si="709">SUM(F76+F79)</f>
        <v>13125.382080000001</v>
      </c>
      <c r="G81" s="113">
        <f t="shared" si="709"/>
        <v>1.81877</v>
      </c>
      <c r="H81" s="113">
        <f>SUM(I81:J81)</f>
        <v>10285.299499999999</v>
      </c>
      <c r="I81" s="113">
        <f t="shared" ref="I81:J81" si="710">SUM(I76+I79)</f>
        <v>10284</v>
      </c>
      <c r="J81" s="113">
        <f t="shared" si="710"/>
        <v>1.2995000000000001</v>
      </c>
      <c r="K81" s="103">
        <f>SUM(L81:M81)</f>
        <v>13215.408767510975</v>
      </c>
      <c r="L81" s="103">
        <f t="shared" ref="L81:M81" si="711">SUM(L76+L79)</f>
        <v>13212.185594905681</v>
      </c>
      <c r="M81" s="103">
        <f t="shared" si="711"/>
        <v>3.2231726052943861</v>
      </c>
      <c r="N81" s="105">
        <f>SUM(O81:P81)</f>
        <v>9834.6663000000008</v>
      </c>
      <c r="O81" s="105">
        <f t="shared" ref="O81:P81" si="712">SUM(O76+O79)</f>
        <v>9833.2950000000001</v>
      </c>
      <c r="P81" s="105">
        <f t="shared" si="712"/>
        <v>1.3713</v>
      </c>
      <c r="Q81" s="105">
        <f>SUM(R81:S81)</f>
        <v>10148.34324</v>
      </c>
      <c r="R81" s="105">
        <f t="shared" ref="R81:S81" si="713">SUM(R76+R79)</f>
        <v>10146.745000000001</v>
      </c>
      <c r="S81" s="105">
        <f t="shared" si="713"/>
        <v>1.5982400000000001</v>
      </c>
      <c r="T81" s="103">
        <f>SUM(U81:V81)</f>
        <v>13215.408767510975</v>
      </c>
      <c r="U81" s="103">
        <f t="shared" ref="U81:V81" si="714">SUM(U76+U79)</f>
        <v>13212.185594905681</v>
      </c>
      <c r="V81" s="103">
        <f t="shared" si="714"/>
        <v>3.2231726052943861</v>
      </c>
      <c r="W81" s="105">
        <f>SUM(X81:Y81)</f>
        <v>16794.695180000002</v>
      </c>
      <c r="X81" s="105">
        <f t="shared" ref="X81:Y81" si="715">SUM(X76+X79)</f>
        <v>16791.827000000001</v>
      </c>
      <c r="Y81" s="105">
        <f t="shared" si="715"/>
        <v>2.8681800000000002</v>
      </c>
      <c r="Z81" s="105">
        <f>SUM(AA81:AB81)</f>
        <v>14182.490979999997</v>
      </c>
      <c r="AA81" s="105">
        <f t="shared" ref="AA81:AB81" si="716">SUM(AA76+AA79)</f>
        <v>14180.629999999997</v>
      </c>
      <c r="AB81" s="105">
        <f t="shared" si="716"/>
        <v>1.8609799999999999</v>
      </c>
      <c r="AC81" s="17">
        <f>SUM(B81+K81+T81)</f>
        <v>39646.226302532923</v>
      </c>
      <c r="AD81" s="17">
        <f t="shared" si="666"/>
        <v>39636.556784717046</v>
      </c>
      <c r="AE81" s="17">
        <f t="shared" si="666"/>
        <v>9.6695178158831574</v>
      </c>
      <c r="AF81" s="110">
        <f t="shared" si="666"/>
        <v>39756.562330000001</v>
      </c>
      <c r="AG81" s="110">
        <f t="shared" si="667"/>
        <v>39750.504079999999</v>
      </c>
      <c r="AH81" s="110">
        <f t="shared" si="667"/>
        <v>6.0582500000000001</v>
      </c>
      <c r="AI81" s="110">
        <f t="shared" si="667"/>
        <v>34616.133719999998</v>
      </c>
      <c r="AJ81" s="110">
        <f t="shared" si="667"/>
        <v>34611.375</v>
      </c>
      <c r="AK81" s="110">
        <f t="shared" si="667"/>
        <v>4.7587200000000003</v>
      </c>
      <c r="AL81" s="68">
        <f t="shared" si="549"/>
        <v>110.33602746707766</v>
      </c>
      <c r="AM81" s="68">
        <f t="shared" si="549"/>
        <v>113.94729528295284</v>
      </c>
      <c r="AN81" s="68">
        <f t="shared" si="549"/>
        <v>-3.6112678158831573</v>
      </c>
      <c r="AO81" s="103">
        <f>SUM(AP81:AQ81)</f>
        <v>13215.408767510975</v>
      </c>
      <c r="AP81" s="103">
        <f t="shared" ref="AP81:AQ81" si="717">SUM(AP76+AP79)</f>
        <v>13212.185594905681</v>
      </c>
      <c r="AQ81" s="103">
        <f t="shared" si="717"/>
        <v>3.2231726052943861</v>
      </c>
      <c r="AR81" s="103">
        <f>SUM(AS81:AT81)</f>
        <v>13474.798900000002</v>
      </c>
      <c r="AS81" s="103">
        <f t="shared" ref="AS81:AT81" si="718">SUM(AS76+AS79)</f>
        <v>13471.707000000002</v>
      </c>
      <c r="AT81" s="103">
        <f t="shared" si="718"/>
        <v>3.0918999999999999</v>
      </c>
      <c r="AU81" s="102">
        <f>SUM(AV81:AW81)</f>
        <v>12846.740000000002</v>
      </c>
      <c r="AV81" s="102">
        <f t="shared" ref="AV81:AW81" si="719">SUM(AV76+AV79)</f>
        <v>12844.720000000001</v>
      </c>
      <c r="AW81" s="102">
        <f t="shared" si="719"/>
        <v>2.0199999999999996</v>
      </c>
      <c r="AX81" s="103">
        <f>SUM(AY81:AZ81)</f>
        <v>13215.408767510975</v>
      </c>
      <c r="AY81" s="103">
        <f t="shared" ref="AY81:AZ81" si="720">SUM(AY76+AY79)</f>
        <v>13212.185594905681</v>
      </c>
      <c r="AZ81" s="103">
        <f t="shared" si="720"/>
        <v>3.2231726052943861</v>
      </c>
      <c r="BA81" s="105">
        <f>SUM(BB81:BC81)</f>
        <v>15651.61902</v>
      </c>
      <c r="BB81" s="105">
        <f t="shared" ref="BB81:BC81" si="721">SUM(BB76+BB79)</f>
        <v>15649.88112</v>
      </c>
      <c r="BC81" s="105">
        <f t="shared" si="721"/>
        <v>1.7379</v>
      </c>
      <c r="BD81" s="105">
        <f>SUM(BE81:BF81)</f>
        <v>13323.360999999999</v>
      </c>
      <c r="BE81" s="105">
        <f t="shared" ref="BE81:BF81" si="722">SUM(BE76+BE79)</f>
        <v>13321.733999999999</v>
      </c>
      <c r="BF81" s="105">
        <f t="shared" si="722"/>
        <v>1.6269999999999998</v>
      </c>
      <c r="BG81" s="103">
        <f>SUM(BH81:BI81)</f>
        <v>13215.408767510975</v>
      </c>
      <c r="BH81" s="103">
        <f t="shared" ref="BH81:BI81" si="723">SUM(BH76+BH79)</f>
        <v>13212.185594905681</v>
      </c>
      <c r="BI81" s="103">
        <f t="shared" si="723"/>
        <v>3.2231726052943861</v>
      </c>
      <c r="BJ81" s="105">
        <f>SUM(BK81:BL81)</f>
        <v>16141.065219999999</v>
      </c>
      <c r="BK81" s="105">
        <f t="shared" ref="BK81:BL81" si="724">SUM(BK76+BK79)</f>
        <v>16138.682379999998</v>
      </c>
      <c r="BL81" s="105">
        <f t="shared" si="724"/>
        <v>2.3828399999999998</v>
      </c>
      <c r="BM81" s="105">
        <f>SUM(BN81:BO81)</f>
        <v>11143.195</v>
      </c>
      <c r="BN81" s="105">
        <f t="shared" ref="BN81:BO81" si="725">SUM(BN76+BN79)</f>
        <v>11142.076999999999</v>
      </c>
      <c r="BO81" s="105">
        <f t="shared" si="725"/>
        <v>1.1179999999999999</v>
      </c>
      <c r="BP81" s="17">
        <f t="shared" si="677"/>
        <v>39646.226302532923</v>
      </c>
      <c r="BQ81" s="17">
        <f t="shared" si="677"/>
        <v>39636.556784717046</v>
      </c>
      <c r="BR81" s="17">
        <f t="shared" si="677"/>
        <v>9.6695178158831574</v>
      </c>
      <c r="BS81" s="110">
        <f t="shared" si="677"/>
        <v>45267.483139999997</v>
      </c>
      <c r="BT81" s="110">
        <f t="shared" si="677"/>
        <v>45260.270499999999</v>
      </c>
      <c r="BU81" s="110">
        <f t="shared" si="677"/>
        <v>7.2126399999999995</v>
      </c>
      <c r="BV81" s="110">
        <f t="shared" si="677"/>
        <v>37313.296000000002</v>
      </c>
      <c r="BW81" s="110">
        <f t="shared" si="677"/>
        <v>37308.530999999995</v>
      </c>
      <c r="BX81" s="110">
        <f t="shared" si="677"/>
        <v>4.7649999999999988</v>
      </c>
      <c r="BY81" s="108">
        <f t="shared" si="678"/>
        <v>5621.2568374670736</v>
      </c>
      <c r="BZ81" s="108">
        <f t="shared" si="678"/>
        <v>5623.7137152829528</v>
      </c>
      <c r="CA81" s="108">
        <f t="shared" si="678"/>
        <v>-2.4568778158831579</v>
      </c>
      <c r="CB81" s="17">
        <f t="shared" si="679"/>
        <v>79292.452605065846</v>
      </c>
      <c r="CC81" s="17">
        <f t="shared" si="679"/>
        <v>79273.113569434092</v>
      </c>
      <c r="CD81" s="17">
        <f t="shared" si="679"/>
        <v>19.339035631766315</v>
      </c>
      <c r="CE81" s="110">
        <f t="shared" si="679"/>
        <v>85024.045469999997</v>
      </c>
      <c r="CF81" s="110">
        <f t="shared" si="679"/>
        <v>85010.774579999998</v>
      </c>
      <c r="CG81" s="110">
        <f t="shared" si="679"/>
        <v>13.27089</v>
      </c>
      <c r="CH81" s="110">
        <f t="shared" si="679"/>
        <v>71929.42972</v>
      </c>
      <c r="CI81" s="110">
        <f t="shared" si="679"/>
        <v>71919.905999999988</v>
      </c>
      <c r="CJ81" s="110">
        <f t="shared" si="679"/>
        <v>9.5237199999999991</v>
      </c>
      <c r="CK81" s="108">
        <f t="shared" si="680"/>
        <v>5731.5928649341513</v>
      </c>
      <c r="CL81" s="108">
        <f t="shared" si="680"/>
        <v>5737.6610105659056</v>
      </c>
      <c r="CM81" s="108">
        <f t="shared" si="680"/>
        <v>-6.0681456317663152</v>
      </c>
      <c r="CN81" s="103">
        <f>SUM(CO81:CP81)</f>
        <v>13254.950075401404</v>
      </c>
      <c r="CO81" s="103">
        <f t="shared" ref="CO81:CP81" si="726">SUM(CO76+CO79)</f>
        <v>13251.719793923014</v>
      </c>
      <c r="CP81" s="103">
        <f t="shared" si="726"/>
        <v>3.2302814783903306</v>
      </c>
      <c r="CQ81" s="105">
        <f>SUM(CR81:CS81)</f>
        <v>15911.598030000001</v>
      </c>
      <c r="CR81" s="105">
        <f t="shared" ref="CR81:CS81" si="727">SUM(CR76+CR79)</f>
        <v>15909.349</v>
      </c>
      <c r="CS81" s="105">
        <f t="shared" si="727"/>
        <v>2.2490300000000003</v>
      </c>
      <c r="CT81" s="105">
        <f>SUM(CU81:CV81)</f>
        <v>12667.220000000001</v>
      </c>
      <c r="CU81" s="105">
        <f t="shared" ref="CU81:CV81" si="728">SUM(CU76+CU79)</f>
        <v>12666.140000000001</v>
      </c>
      <c r="CV81" s="105">
        <f t="shared" si="728"/>
        <v>1.0799999999999998</v>
      </c>
      <c r="CW81" s="103">
        <f>SUM(CX81:CY81)</f>
        <v>13254.950075401404</v>
      </c>
      <c r="CX81" s="103">
        <f t="shared" ref="CX81:CY81" si="729">SUM(CX76+CX79)</f>
        <v>13251.719793923014</v>
      </c>
      <c r="CY81" s="103">
        <f t="shared" si="729"/>
        <v>3.2302814783903306</v>
      </c>
      <c r="CZ81" s="105">
        <f>SUM(DA81:DB81)</f>
        <v>16880.907970000004</v>
      </c>
      <c r="DA81" s="105">
        <f t="shared" ref="DA81:DB81" si="730">SUM(DA76+DA79)</f>
        <v>16880.048000000003</v>
      </c>
      <c r="DB81" s="105">
        <f t="shared" si="730"/>
        <v>0.85997000000000012</v>
      </c>
      <c r="DC81" s="105">
        <f>SUM(DD81:DE81)</f>
        <v>9711.4380000000001</v>
      </c>
      <c r="DD81" s="105">
        <f t="shared" ref="DD81:DE81" si="731">SUM(DD76+DD79)</f>
        <v>9709.5660000000007</v>
      </c>
      <c r="DE81" s="105">
        <f t="shared" si="731"/>
        <v>1.8719999999999999</v>
      </c>
      <c r="DF81" s="103">
        <f>SUM(DG81:DH81)</f>
        <v>13254.950075401404</v>
      </c>
      <c r="DG81" s="103">
        <f t="shared" ref="DG81:DH81" si="732">SUM(DG76+DG79)</f>
        <v>13251.719793923014</v>
      </c>
      <c r="DH81" s="103">
        <f t="shared" si="732"/>
        <v>3.2302814783903306</v>
      </c>
      <c r="DI81" s="105">
        <f>SUM(DJ81:DK81)</f>
        <v>15129.46811</v>
      </c>
      <c r="DJ81" s="105">
        <f t="shared" ref="DJ81:DK81" si="733">SUM(DJ76+DJ79)</f>
        <v>15127.906499999999</v>
      </c>
      <c r="DK81" s="105">
        <f t="shared" si="733"/>
        <v>1.5616099999999999</v>
      </c>
      <c r="DL81" s="105">
        <f>SUM(DM81:DN81)</f>
        <v>13676.949999999999</v>
      </c>
      <c r="DM81" s="105">
        <f t="shared" ref="DM81:DN81" si="734">SUM(DM76+DM79)</f>
        <v>13674.31</v>
      </c>
      <c r="DN81" s="105">
        <f t="shared" si="734"/>
        <v>2.64</v>
      </c>
      <c r="DO81" s="17">
        <f t="shared" si="690"/>
        <v>39764.850226204217</v>
      </c>
      <c r="DP81" s="17">
        <f t="shared" si="690"/>
        <v>39755.159381769045</v>
      </c>
      <c r="DQ81" s="17">
        <f t="shared" si="690"/>
        <v>9.690844435170991</v>
      </c>
      <c r="DR81" s="110">
        <f t="shared" si="690"/>
        <v>47921.97411000001</v>
      </c>
      <c r="DS81" s="110">
        <f t="shared" si="690"/>
        <v>47917.303500000002</v>
      </c>
      <c r="DT81" s="110">
        <f t="shared" si="690"/>
        <v>4.6706099999999999</v>
      </c>
      <c r="DU81" s="110">
        <f t="shared" si="690"/>
        <v>36055.608</v>
      </c>
      <c r="DV81" s="110">
        <f t="shared" si="690"/>
        <v>36050.016000000003</v>
      </c>
      <c r="DW81" s="110">
        <f t="shared" si="690"/>
        <v>5.5920000000000005</v>
      </c>
      <c r="DX81" s="108">
        <f t="shared" si="691"/>
        <v>8157.1238837957935</v>
      </c>
      <c r="DY81" s="108">
        <f t="shared" si="691"/>
        <v>8162.1441182309572</v>
      </c>
      <c r="DZ81" s="108">
        <f t="shared" si="691"/>
        <v>-5.0202344351709911</v>
      </c>
      <c r="EA81" s="114">
        <f t="shared" si="692"/>
        <v>119057.30283127006</v>
      </c>
      <c r="EB81" s="114">
        <f t="shared" si="692"/>
        <v>119028.27295120314</v>
      </c>
      <c r="EC81" s="114">
        <f t="shared" si="692"/>
        <v>29.029880066937306</v>
      </c>
      <c r="ED81" s="110">
        <f t="shared" si="692"/>
        <v>132946.01958000002</v>
      </c>
      <c r="EE81" s="110">
        <f t="shared" si="692"/>
        <v>132928.07808000001</v>
      </c>
      <c r="EF81" s="110">
        <f t="shared" si="692"/>
        <v>17.941499999999998</v>
      </c>
      <c r="EG81" s="115">
        <f t="shared" si="692"/>
        <v>107985.03771999999</v>
      </c>
      <c r="EH81" s="115">
        <f t="shared" si="692"/>
        <v>107969.92199999999</v>
      </c>
      <c r="EI81" s="115">
        <f t="shared" si="692"/>
        <v>15.11572</v>
      </c>
      <c r="EJ81" s="108">
        <f t="shared" si="693"/>
        <v>13888.716748729959</v>
      </c>
      <c r="EK81" s="108">
        <f t="shared" si="693"/>
        <v>13899.80512879687</v>
      </c>
      <c r="EL81" s="108">
        <f t="shared" si="693"/>
        <v>-11.088380066937308</v>
      </c>
      <c r="EM81" s="103">
        <f>SUM(EN81:EO81)</f>
        <v>13254.950075401404</v>
      </c>
      <c r="EN81" s="103">
        <f t="shared" ref="EN81:EO81" si="735">SUM(EN76+EN79)</f>
        <v>13251.719793923014</v>
      </c>
      <c r="EO81" s="103">
        <f t="shared" si="735"/>
        <v>3.2302814783903306</v>
      </c>
      <c r="EP81" s="105">
        <f>SUM(EQ81:ER81)</f>
        <v>13873.00196</v>
      </c>
      <c r="EQ81" s="105">
        <f t="shared" ref="EQ81:ER81" si="736">SUM(EQ76+EQ79)</f>
        <v>13873.00196</v>
      </c>
      <c r="ER81" s="103">
        <f t="shared" si="736"/>
        <v>0</v>
      </c>
      <c r="ES81" s="105">
        <f>SUM(ET81:EU81)</f>
        <v>10698.506399999998</v>
      </c>
      <c r="ET81" s="105">
        <f t="shared" ref="ET81:EU81" si="737">SUM(ET76+ET79)</f>
        <v>10697.341999999999</v>
      </c>
      <c r="EU81" s="105">
        <f t="shared" si="737"/>
        <v>1.1644000000000001</v>
      </c>
      <c r="EV81" s="103">
        <f>SUM(EW81:EX81)</f>
        <v>13254.950075401404</v>
      </c>
      <c r="EW81" s="103">
        <f t="shared" ref="EW81:EX81" si="738">SUM(EW76+EW79)</f>
        <v>13251.719793923014</v>
      </c>
      <c r="EX81" s="103">
        <f t="shared" si="738"/>
        <v>3.2302814783903306</v>
      </c>
      <c r="EY81" s="105">
        <f>SUM(EZ81:FA81)</f>
        <v>14357.36436</v>
      </c>
      <c r="EZ81" s="105">
        <f t="shared" ref="EZ81:FA81" si="739">SUM(EZ76+EZ79)</f>
        <v>14357.36436</v>
      </c>
      <c r="FA81" s="105">
        <f t="shared" si="739"/>
        <v>0</v>
      </c>
      <c r="FB81" s="105">
        <f>SUM(FC81:FD81)</f>
        <v>12223.703000000001</v>
      </c>
      <c r="FC81" s="105">
        <f t="shared" ref="FC81:FD81" si="740">SUM(FC76+FC79)</f>
        <v>12221.906000000001</v>
      </c>
      <c r="FD81" s="105">
        <f t="shared" si="740"/>
        <v>1.7970000000000002</v>
      </c>
      <c r="FE81" s="103">
        <f>SUM(FF81:FG81)</f>
        <v>13254.950075401404</v>
      </c>
      <c r="FF81" s="103">
        <f t="shared" ref="FF81:FG81" si="741">SUM(FF76+FF79)</f>
        <v>13251.719793923014</v>
      </c>
      <c r="FG81" s="103">
        <f t="shared" si="741"/>
        <v>3.2302814783903306</v>
      </c>
      <c r="FH81" s="105">
        <f>SUM(FI81:FJ81)</f>
        <v>15565.775409999998</v>
      </c>
      <c r="FI81" s="105">
        <f t="shared" ref="FI81:FJ81" si="742">SUM(FI76+FI79)</f>
        <v>15565.775409999998</v>
      </c>
      <c r="FJ81" s="105">
        <f t="shared" si="742"/>
        <v>0</v>
      </c>
      <c r="FK81" s="105">
        <f>SUM(FL81:FM81)</f>
        <v>13626.201999999996</v>
      </c>
      <c r="FL81" s="105">
        <f t="shared" ref="FL81:FM81" si="743">SUM(FL76+FL79)</f>
        <v>13624.445999999996</v>
      </c>
      <c r="FM81" s="105">
        <f t="shared" si="743"/>
        <v>1.7560000000000002</v>
      </c>
      <c r="FN81" s="17">
        <f t="shared" si="703"/>
        <v>39764.850226204217</v>
      </c>
      <c r="FO81" s="17">
        <f t="shared" si="703"/>
        <v>39755.159381769045</v>
      </c>
      <c r="FP81" s="17">
        <f t="shared" si="703"/>
        <v>9.690844435170991</v>
      </c>
      <c r="FQ81" s="67">
        <f t="shared" si="703"/>
        <v>43796.141730000003</v>
      </c>
      <c r="FR81" s="67">
        <f t="shared" si="703"/>
        <v>43796.141730000003</v>
      </c>
      <c r="FS81" s="67">
        <f t="shared" si="703"/>
        <v>0</v>
      </c>
      <c r="FT81" s="67">
        <f t="shared" si="703"/>
        <v>36548.411399999997</v>
      </c>
      <c r="FU81" s="67">
        <f t="shared" si="703"/>
        <v>36543.693999999996</v>
      </c>
      <c r="FV81" s="67">
        <f t="shared" si="703"/>
        <v>4.7174000000000005</v>
      </c>
      <c r="FW81" s="68">
        <f t="shared" si="704"/>
        <v>4031.2915037957864</v>
      </c>
      <c r="FX81" s="68">
        <f t="shared" si="704"/>
        <v>4040.9823482309585</v>
      </c>
      <c r="FY81" s="68">
        <f t="shared" si="704"/>
        <v>-9.690844435170991</v>
      </c>
      <c r="FZ81" s="17">
        <f t="shared" si="705"/>
        <v>158822.15305747429</v>
      </c>
      <c r="GA81" s="17">
        <f t="shared" si="705"/>
        <v>158783.43233297218</v>
      </c>
      <c r="GB81" s="17">
        <f t="shared" si="705"/>
        <v>38.720724502108297</v>
      </c>
      <c r="GC81" s="67">
        <f t="shared" si="705"/>
        <v>176742.16131000002</v>
      </c>
      <c r="GD81" s="67">
        <f t="shared" si="705"/>
        <v>176724.21981000001</v>
      </c>
      <c r="GE81" s="67">
        <f t="shared" si="705"/>
        <v>17.941499999999998</v>
      </c>
      <c r="GF81" s="67">
        <f t="shared" si="705"/>
        <v>144533.44912</v>
      </c>
      <c r="GG81" s="67">
        <f t="shared" si="705"/>
        <v>144513.61599999998</v>
      </c>
      <c r="GH81" s="67">
        <f t="shared" si="705"/>
        <v>19.833120000000001</v>
      </c>
      <c r="GI81" s="68">
        <f t="shared" si="398"/>
        <v>17920.008252525731</v>
      </c>
      <c r="GJ81" s="68">
        <f t="shared" si="398"/>
        <v>17940.787477027829</v>
      </c>
      <c r="GK81" s="68">
        <f t="shared" si="398"/>
        <v>-20.779224502108299</v>
      </c>
      <c r="GL81" s="111"/>
      <c r="GM81" s="9"/>
    </row>
    <row r="82" spans="1:195" ht="19.5" x14ac:dyDescent="0.3">
      <c r="A82" s="109" t="s">
        <v>96</v>
      </c>
      <c r="B82" s="103">
        <f>SUM(C82:D82)</f>
        <v>-953.34795976388796</v>
      </c>
      <c r="C82" s="103">
        <f>SUM(C35-C81)</f>
        <v>-953.21162078326415</v>
      </c>
      <c r="D82" s="103">
        <f>SUM(D35-D81)</f>
        <v>-0.13633898062382599</v>
      </c>
      <c r="E82" s="113">
        <f>SUM(F82:G82)</f>
        <v>-157.41185000000155</v>
      </c>
      <c r="F82" s="113">
        <f>SUM(F35-F81)</f>
        <v>-157.33008000000154</v>
      </c>
      <c r="G82" s="113">
        <f>SUM(G35-G81)</f>
        <v>-8.1769999999999898E-2</v>
      </c>
      <c r="H82" s="113">
        <f>SUM(I82:J82)</f>
        <v>1728.2659440000025</v>
      </c>
      <c r="I82" s="113">
        <f>SUM(I35-I81)</f>
        <v>1728.7034440000025</v>
      </c>
      <c r="J82" s="113">
        <f>SUM(J35-J81)</f>
        <v>-0.43750000000000011</v>
      </c>
      <c r="K82" s="103">
        <f>SUM(L82:M82)</f>
        <v>-953.34795976388796</v>
      </c>
      <c r="L82" s="103">
        <f>SUM(L35-L81)</f>
        <v>-953.21162078326415</v>
      </c>
      <c r="M82" s="103">
        <f>SUM(M35-M81)</f>
        <v>-0.13633898062382599</v>
      </c>
      <c r="N82" s="105">
        <f>SUM(O82:P82)</f>
        <v>2957.5006999999991</v>
      </c>
      <c r="O82" s="105">
        <f>SUM(O35-O81)</f>
        <v>2957.3439999999991</v>
      </c>
      <c r="P82" s="113">
        <f>SUM(P35-P81)</f>
        <v>0.15670000000000006</v>
      </c>
      <c r="Q82" s="105">
        <f>SUM(R82:S82)</f>
        <v>2003.8026</v>
      </c>
      <c r="R82" s="105">
        <f>SUM(R35-R81)</f>
        <v>2005.125</v>
      </c>
      <c r="S82" s="113">
        <f>SUM(S35-S81)</f>
        <v>-1.3224</v>
      </c>
      <c r="T82" s="103">
        <f>SUM(U82:V82)</f>
        <v>-953.34795976388796</v>
      </c>
      <c r="U82" s="103">
        <f>SUM(U35-U81)</f>
        <v>-953.21162078326415</v>
      </c>
      <c r="V82" s="103">
        <f>SUM(V35-V81)</f>
        <v>-0.13633898062382599</v>
      </c>
      <c r="W82" s="105">
        <f>SUM(X82:Y82)</f>
        <v>-4555.2091800000007</v>
      </c>
      <c r="X82" s="105">
        <f>SUM(X35-X81)</f>
        <v>-4554.4340000000011</v>
      </c>
      <c r="Y82" s="113">
        <f>SUM(Y35-Y81)</f>
        <v>-0.7751800000000002</v>
      </c>
      <c r="Z82" s="105">
        <f>SUM(AA82:AB82)</f>
        <v>-2500.221979999998</v>
      </c>
      <c r="AA82" s="105">
        <f>SUM(AA35-AA81)</f>
        <v>-2498.739999999998</v>
      </c>
      <c r="AB82" s="113">
        <f>SUM(AB35-AB81)</f>
        <v>-1.4819799999999999</v>
      </c>
      <c r="AC82" s="17">
        <f>SUM(B82+K82+T82)</f>
        <v>-2860.0438792916639</v>
      </c>
      <c r="AD82" s="17">
        <f t="shared" si="666"/>
        <v>-2859.6348623497925</v>
      </c>
      <c r="AE82" s="17">
        <f t="shared" si="666"/>
        <v>-0.40901694187147797</v>
      </c>
      <c r="AF82" s="110">
        <f t="shared" si="666"/>
        <v>-1755.1203300000034</v>
      </c>
      <c r="AG82" s="110">
        <f t="shared" si="667"/>
        <v>-1754.4200800000035</v>
      </c>
      <c r="AH82" s="110">
        <f t="shared" si="667"/>
        <v>-0.70025000000000004</v>
      </c>
      <c r="AI82" s="110">
        <f t="shared" si="667"/>
        <v>1231.8465640000045</v>
      </c>
      <c r="AJ82" s="110">
        <f t="shared" si="667"/>
        <v>1235.0884440000045</v>
      </c>
      <c r="AK82" s="110">
        <f t="shared" si="667"/>
        <v>-3.2418800000000001</v>
      </c>
      <c r="AL82" s="68">
        <f t="shared" si="549"/>
        <v>1104.9235492916605</v>
      </c>
      <c r="AM82" s="68">
        <f t="shared" si="549"/>
        <v>1105.2147823497889</v>
      </c>
      <c r="AN82" s="68">
        <f t="shared" si="549"/>
        <v>-0.29123305812852207</v>
      </c>
      <c r="AO82" s="103">
        <f>SUM(AP82:AQ82)</f>
        <v>-953.34795976388796</v>
      </c>
      <c r="AP82" s="103">
        <f>SUM(AP35-AP81)</f>
        <v>-953.21162078326415</v>
      </c>
      <c r="AQ82" s="103">
        <f>SUM(AQ35-AQ81)</f>
        <v>-0.13633898062382599</v>
      </c>
      <c r="AR82" s="103">
        <f>SUM(AS82:AT82)</f>
        <v>-16.770900000002051</v>
      </c>
      <c r="AS82" s="103">
        <f>SUM(AS35-AS81)</f>
        <v>-24.144000000002052</v>
      </c>
      <c r="AT82" s="103">
        <f>SUM(AT35-AT81)</f>
        <v>7.3731</v>
      </c>
      <c r="AU82" s="102">
        <f>SUM(AV82:AW82)</f>
        <v>-584.01299999999924</v>
      </c>
      <c r="AV82" s="102">
        <f>SUM(AV35-AV81)</f>
        <v>-584.64799999999923</v>
      </c>
      <c r="AW82" s="102">
        <f>SUM(AW35-AW81)</f>
        <v>0.63500000000000023</v>
      </c>
      <c r="AX82" s="103">
        <f>SUM(AY82:AZ82)</f>
        <v>-953.34795976388796</v>
      </c>
      <c r="AY82" s="103">
        <f>SUM(AY35-AY81)</f>
        <v>-953.21162078326415</v>
      </c>
      <c r="AZ82" s="103">
        <f>SUM(AZ35-AZ81)</f>
        <v>-0.13633898062382599</v>
      </c>
      <c r="BA82" s="105">
        <f>SUM(BB82:BC82)</f>
        <v>-3152.3960200000001</v>
      </c>
      <c r="BB82" s="105">
        <f>SUM(BB35-BB81)</f>
        <v>-3151.39012</v>
      </c>
      <c r="BC82" s="113">
        <f>SUM(BC35-BC81)</f>
        <v>-1.0059</v>
      </c>
      <c r="BD82" s="105">
        <f>SUM(BE82:BF82)</f>
        <v>-1617.9549999999983</v>
      </c>
      <c r="BE82" s="105">
        <f>SUM(BE35-BE81)</f>
        <v>-1617.4829999999984</v>
      </c>
      <c r="BF82" s="113">
        <f>SUM(BF35-BF81)</f>
        <v>-0.47199999999999975</v>
      </c>
      <c r="BG82" s="103">
        <f>SUM(BH82:BI82)</f>
        <v>-953.34795976388796</v>
      </c>
      <c r="BH82" s="103">
        <f>SUM(BH35-BH81)</f>
        <v>-953.21162078326415</v>
      </c>
      <c r="BI82" s="103">
        <f>SUM(BI35-BI81)</f>
        <v>-0.13633898062382599</v>
      </c>
      <c r="BJ82" s="105">
        <f>SUM(BK82:BL82)</f>
        <v>-4461.3472199999997</v>
      </c>
      <c r="BK82" s="105">
        <f>SUM(BK35-BK81)</f>
        <v>-4458.9643799999994</v>
      </c>
      <c r="BL82" s="113">
        <f>SUM(BL35-BL81)</f>
        <v>-2.3828399999999998</v>
      </c>
      <c r="BM82" s="105">
        <f>SUM(BN82:BO82)</f>
        <v>600.02600000000075</v>
      </c>
      <c r="BN82" s="105">
        <f>SUM(BN35-BN81)</f>
        <v>599.33400000000074</v>
      </c>
      <c r="BO82" s="113">
        <f>SUM(BO35-BO81)</f>
        <v>0.69200000000000017</v>
      </c>
      <c r="BP82" s="17">
        <f t="shared" si="677"/>
        <v>-2860.0438792916639</v>
      </c>
      <c r="BQ82" s="17">
        <f t="shared" si="677"/>
        <v>-2859.6348623497925</v>
      </c>
      <c r="BR82" s="17">
        <f t="shared" si="677"/>
        <v>-0.40901694187147797</v>
      </c>
      <c r="BS82" s="110">
        <f t="shared" si="677"/>
        <v>-7630.514140000002</v>
      </c>
      <c r="BT82" s="110">
        <f t="shared" si="677"/>
        <v>-7634.4985000000015</v>
      </c>
      <c r="BU82" s="110">
        <f t="shared" si="677"/>
        <v>3.9843600000000006</v>
      </c>
      <c r="BV82" s="110">
        <f t="shared" si="677"/>
        <v>-1601.9419999999968</v>
      </c>
      <c r="BW82" s="110">
        <f t="shared" si="677"/>
        <v>-1602.7969999999968</v>
      </c>
      <c r="BX82" s="110">
        <f t="shared" si="677"/>
        <v>0.85500000000000065</v>
      </c>
      <c r="BY82" s="108">
        <f t="shared" si="678"/>
        <v>-4770.4702607083382</v>
      </c>
      <c r="BZ82" s="108">
        <f t="shared" si="678"/>
        <v>-4774.8636376502091</v>
      </c>
      <c r="CA82" s="108">
        <f t="shared" si="678"/>
        <v>4.3933769418714785</v>
      </c>
      <c r="CB82" s="17">
        <f t="shared" si="679"/>
        <v>-5720.0877585833277</v>
      </c>
      <c r="CC82" s="17">
        <f t="shared" si="679"/>
        <v>-5719.2697246995849</v>
      </c>
      <c r="CD82" s="17">
        <f t="shared" si="679"/>
        <v>-0.81803388374295594</v>
      </c>
      <c r="CE82" s="110">
        <f t="shared" si="679"/>
        <v>-9385.6344700000045</v>
      </c>
      <c r="CF82" s="110">
        <f t="shared" si="679"/>
        <v>-9388.918580000005</v>
      </c>
      <c r="CG82" s="110">
        <f t="shared" si="679"/>
        <v>3.2841100000000005</v>
      </c>
      <c r="CH82" s="110">
        <f t="shared" si="679"/>
        <v>-370.09543599999233</v>
      </c>
      <c r="CI82" s="110">
        <f t="shared" si="679"/>
        <v>-367.70855599999231</v>
      </c>
      <c r="CJ82" s="110">
        <f t="shared" si="679"/>
        <v>-2.3868799999999997</v>
      </c>
      <c r="CK82" s="108">
        <f t="shared" si="680"/>
        <v>-3665.5467114166768</v>
      </c>
      <c r="CL82" s="108">
        <f t="shared" si="680"/>
        <v>-3669.6488553004201</v>
      </c>
      <c r="CM82" s="108">
        <f t="shared" si="680"/>
        <v>4.102143883742956</v>
      </c>
      <c r="CN82" s="103">
        <f>SUM(CO82:CP82)</f>
        <v>953.34827629566803</v>
      </c>
      <c r="CO82" s="103">
        <f>SUM(CO35-CO81)</f>
        <v>953.21201452237983</v>
      </c>
      <c r="CP82" s="103">
        <f>SUM(CP35-CP81)</f>
        <v>0.13626177328823541</v>
      </c>
      <c r="CQ82" s="105">
        <f>SUM(CR82:CS82)</f>
        <v>-3175.293029999998</v>
      </c>
      <c r="CR82" s="105">
        <f>SUM(CR35-CR81)</f>
        <v>-3173.0439999999981</v>
      </c>
      <c r="CS82" s="113">
        <f>SUM(CS35-CS81)</f>
        <v>-2.2490300000000003</v>
      </c>
      <c r="CT82" s="105">
        <f>SUM(CU82:CV82)</f>
        <v>-1300.5750000000023</v>
      </c>
      <c r="CU82" s="105">
        <f>SUM(CU35-CU81)</f>
        <v>-1301.2530000000024</v>
      </c>
      <c r="CV82" s="113">
        <f>SUM(CV35-CV81)</f>
        <v>0.67800000000000016</v>
      </c>
      <c r="CW82" s="103">
        <f>SUM(CX82:CY82)</f>
        <v>953.34827629566803</v>
      </c>
      <c r="CX82" s="103">
        <f>SUM(CX35-CX81)</f>
        <v>953.21201452237983</v>
      </c>
      <c r="CY82" s="103">
        <f>SUM(CY35-CY81)</f>
        <v>0.13626177328823541</v>
      </c>
      <c r="CZ82" s="105">
        <f>SUM(DA82:DB82)</f>
        <v>-3307.9739700000032</v>
      </c>
      <c r="DA82" s="105">
        <f>SUM(DA35-DA81)</f>
        <v>-3307.1140000000032</v>
      </c>
      <c r="DB82" s="113">
        <f>SUM(DB35-DB81)</f>
        <v>-0.85997000000000012</v>
      </c>
      <c r="DC82" s="105">
        <f>SUM(DD82:DE82)</f>
        <v>2275.1159999999995</v>
      </c>
      <c r="DD82" s="105">
        <f>SUM(DD35-DD81)</f>
        <v>2275.4179999999997</v>
      </c>
      <c r="DE82" s="113">
        <f>SUM(DE35-DE81)</f>
        <v>-0.30199999999999982</v>
      </c>
      <c r="DF82" s="103">
        <f>SUM(DG82:DH82)</f>
        <v>953.34827629566803</v>
      </c>
      <c r="DG82" s="103">
        <f>SUM(DG35-DG81)</f>
        <v>953.21201452237983</v>
      </c>
      <c r="DH82" s="103">
        <f>SUM(DH35-DH81)</f>
        <v>0.13626177328823541</v>
      </c>
      <c r="DI82" s="105">
        <f>SUM(DJ82:DK82)</f>
        <v>-812.05383499999812</v>
      </c>
      <c r="DJ82" s="105">
        <f>SUM(DJ35-DJ81)</f>
        <v>-810.49222499999814</v>
      </c>
      <c r="DK82" s="113">
        <f>SUM(DK35-DK81)</f>
        <v>-1.5616099999999999</v>
      </c>
      <c r="DL82" s="105">
        <f>SUM(DM82:DN82)</f>
        <v>-1289.0769999999973</v>
      </c>
      <c r="DM82" s="105">
        <f>SUM(DM35-DM81)</f>
        <v>-1286.9599999999973</v>
      </c>
      <c r="DN82" s="113">
        <f>SUM(DN35-DN81)</f>
        <v>-2.117</v>
      </c>
      <c r="DO82" s="17">
        <f t="shared" si="690"/>
        <v>2860.0448288870039</v>
      </c>
      <c r="DP82" s="17">
        <f t="shared" si="690"/>
        <v>2859.6360435671395</v>
      </c>
      <c r="DQ82" s="17">
        <f t="shared" si="690"/>
        <v>0.40878531986470623</v>
      </c>
      <c r="DR82" s="110">
        <f t="shared" si="690"/>
        <v>-7295.3208349999995</v>
      </c>
      <c r="DS82" s="110">
        <f t="shared" si="690"/>
        <v>-7290.6502249999994</v>
      </c>
      <c r="DT82" s="110">
        <f t="shared" si="690"/>
        <v>-4.6706099999999999</v>
      </c>
      <c r="DU82" s="110">
        <f t="shared" si="690"/>
        <v>-314.53600000000006</v>
      </c>
      <c r="DV82" s="110">
        <f t="shared" si="690"/>
        <v>-312.79500000000007</v>
      </c>
      <c r="DW82" s="110">
        <f t="shared" si="690"/>
        <v>-1.7409999999999997</v>
      </c>
      <c r="DX82" s="108">
        <f t="shared" si="691"/>
        <v>-10155.365663887003</v>
      </c>
      <c r="DY82" s="108">
        <f t="shared" si="691"/>
        <v>-10150.286268567139</v>
      </c>
      <c r="DZ82" s="108">
        <f t="shared" si="691"/>
        <v>-5.0793953198647062</v>
      </c>
      <c r="EA82" s="114">
        <f t="shared" si="692"/>
        <v>-2860.0429296963239</v>
      </c>
      <c r="EB82" s="114">
        <f t="shared" si="692"/>
        <v>-2859.6336811324454</v>
      </c>
      <c r="EC82" s="114">
        <f t="shared" si="692"/>
        <v>-0.4092485638782497</v>
      </c>
      <c r="ED82" s="110">
        <f t="shared" si="692"/>
        <v>-16680.955305000003</v>
      </c>
      <c r="EE82" s="110">
        <f t="shared" si="692"/>
        <v>-16679.568805000003</v>
      </c>
      <c r="EF82" s="110">
        <f t="shared" si="692"/>
        <v>-1.3864999999999994</v>
      </c>
      <c r="EG82" s="115">
        <f t="shared" si="692"/>
        <v>-684.63143599999239</v>
      </c>
      <c r="EH82" s="115">
        <f t="shared" si="692"/>
        <v>-680.50355599999239</v>
      </c>
      <c r="EI82" s="115">
        <f t="shared" si="692"/>
        <v>-4.1278799999999993</v>
      </c>
      <c r="EJ82" s="108">
        <f t="shared" si="693"/>
        <v>-13820.91237530368</v>
      </c>
      <c r="EK82" s="108">
        <f t="shared" si="693"/>
        <v>-13819.935123867557</v>
      </c>
      <c r="EL82" s="108">
        <f t="shared" si="693"/>
        <v>-0.97725143612174969</v>
      </c>
      <c r="EM82" s="103">
        <f>SUM(EN82:EO82)</f>
        <v>953.34827629566803</v>
      </c>
      <c r="EN82" s="103">
        <f>SUM(EN35-EN81)</f>
        <v>953.21201452237983</v>
      </c>
      <c r="EO82" s="103">
        <f>SUM(EO35-EO81)</f>
        <v>0.13626177328823541</v>
      </c>
      <c r="EP82" s="105">
        <f>SUM(EQ82:ER82)</f>
        <v>356.71703999999954</v>
      </c>
      <c r="EQ82" s="105">
        <f>SUM(EQ35-EQ81)</f>
        <v>356.71703999999954</v>
      </c>
      <c r="ER82" s="103">
        <f>SUM(ER35-ER81)</f>
        <v>0</v>
      </c>
      <c r="ES82" s="105">
        <f>SUM(ET82:EU82)</f>
        <v>1983.0436000000018</v>
      </c>
      <c r="ET82" s="105">
        <f>SUM(ET35-ET81)</f>
        <v>1983.6430000000018</v>
      </c>
      <c r="EU82" s="113">
        <f>SUM(EU35-EU81)</f>
        <v>-0.59940000000000015</v>
      </c>
      <c r="EV82" s="103">
        <f>SUM(EW82:EX82)</f>
        <v>953.34827629566803</v>
      </c>
      <c r="EW82" s="103">
        <f>SUM(EW35-EW81)</f>
        <v>953.21201452237983</v>
      </c>
      <c r="EX82" s="103">
        <f>SUM(EX35-EX81)</f>
        <v>0.13626177328823541</v>
      </c>
      <c r="EY82" s="105">
        <f>SUM(EZ82:FA82)</f>
        <v>239.3971109999984</v>
      </c>
      <c r="EZ82" s="105">
        <f>SUM(EZ35-EZ81)</f>
        <v>239.3971109999984</v>
      </c>
      <c r="FA82" s="113">
        <f>SUM(FA35-FA81)</f>
        <v>0</v>
      </c>
      <c r="FB82" s="105">
        <f>SUM(FC82:FD82)</f>
        <v>356.562999999998</v>
      </c>
      <c r="FC82" s="105">
        <f>SUM(FC35-FC81)</f>
        <v>356.87399999999798</v>
      </c>
      <c r="FD82" s="113">
        <f>SUM(FD35-FD81)</f>
        <v>-0.31100000000000017</v>
      </c>
      <c r="FE82" s="103">
        <f>SUM(FF82:FG82)</f>
        <v>953.34827629566803</v>
      </c>
      <c r="FF82" s="103">
        <f>SUM(FF35-FF81)</f>
        <v>953.21201452237983</v>
      </c>
      <c r="FG82" s="103">
        <f>SUM(FG35-FG81)</f>
        <v>0.13626177328823541</v>
      </c>
      <c r="FH82" s="105">
        <f>SUM(FI82:FJ82)</f>
        <v>332.21390300000348</v>
      </c>
      <c r="FI82" s="105">
        <f>SUM(FI35-FI81)</f>
        <v>332.21390300000348</v>
      </c>
      <c r="FJ82" s="113">
        <f>SUM(FJ35-FJ81)</f>
        <v>0</v>
      </c>
      <c r="FK82" s="105">
        <f>SUM(FL82:FM82)</f>
        <v>-946.21399999999619</v>
      </c>
      <c r="FL82" s="105">
        <f>SUM(FL35-FL81)</f>
        <v>-946.25799999999617</v>
      </c>
      <c r="FM82" s="113">
        <f>SUM(FM35-FM81)</f>
        <v>4.3999999999999817E-2</v>
      </c>
      <c r="FN82" s="17">
        <f t="shared" si="703"/>
        <v>2860.0448288870039</v>
      </c>
      <c r="FO82" s="17">
        <f t="shared" si="703"/>
        <v>2859.6360435671395</v>
      </c>
      <c r="FP82" s="17">
        <f t="shared" si="703"/>
        <v>0.40878531986470623</v>
      </c>
      <c r="FQ82" s="67">
        <f t="shared" si="703"/>
        <v>928.32805400000143</v>
      </c>
      <c r="FR82" s="67">
        <f t="shared" si="703"/>
        <v>928.32805400000143</v>
      </c>
      <c r="FS82" s="67">
        <f t="shared" si="703"/>
        <v>0</v>
      </c>
      <c r="FT82" s="67">
        <f t="shared" si="703"/>
        <v>1393.3926000000033</v>
      </c>
      <c r="FU82" s="67">
        <f t="shared" si="703"/>
        <v>1394.2590000000037</v>
      </c>
      <c r="FV82" s="67">
        <f t="shared" si="703"/>
        <v>-0.8664000000000005</v>
      </c>
      <c r="FW82" s="68">
        <f t="shared" si="704"/>
        <v>-1931.7167748870024</v>
      </c>
      <c r="FX82" s="68">
        <f t="shared" si="704"/>
        <v>-1931.3079895671381</v>
      </c>
      <c r="FY82" s="68">
        <f t="shared" si="704"/>
        <v>-0.40878531986470623</v>
      </c>
      <c r="FZ82" s="17">
        <f t="shared" si="705"/>
        <v>1.8991906799783465E-3</v>
      </c>
      <c r="GA82" s="17">
        <f t="shared" si="705"/>
        <v>2.3624346940778196E-3</v>
      </c>
      <c r="GB82" s="17">
        <f t="shared" si="705"/>
        <v>-4.6324401354347344E-4</v>
      </c>
      <c r="GC82" s="67">
        <f t="shared" si="705"/>
        <v>-15752.627251000002</v>
      </c>
      <c r="GD82" s="67">
        <f t="shared" si="705"/>
        <v>-15751.240751000001</v>
      </c>
      <c r="GE82" s="67">
        <f t="shared" si="705"/>
        <v>-1.3864999999999994</v>
      </c>
      <c r="GF82" s="67">
        <f t="shared" si="705"/>
        <v>708.76116400001092</v>
      </c>
      <c r="GG82" s="67">
        <f t="shared" si="705"/>
        <v>713.75544400001127</v>
      </c>
      <c r="GH82" s="67">
        <f t="shared" si="705"/>
        <v>-4.9942799999999998</v>
      </c>
      <c r="GI82" s="68">
        <f t="shared" si="398"/>
        <v>-15752.629150190682</v>
      </c>
      <c r="GJ82" s="68">
        <f t="shared" si="398"/>
        <v>-15751.243113434695</v>
      </c>
      <c r="GK82" s="68">
        <f t="shared" si="398"/>
        <v>-1.3860367559864559</v>
      </c>
      <c r="GL82" s="111"/>
      <c r="GM82" s="9"/>
    </row>
    <row r="83" spans="1:195" ht="19.5" x14ac:dyDescent="0.3">
      <c r="A83" s="12" t="s">
        <v>97</v>
      </c>
      <c r="B83" s="103">
        <f>SUM(C83:D83)</f>
        <v>12262.060807747088</v>
      </c>
      <c r="C83" s="103">
        <f t="shared" ref="C83:D83" si="744">SUM(C81:C82)</f>
        <v>12258.973974122417</v>
      </c>
      <c r="D83" s="103">
        <f t="shared" si="744"/>
        <v>3.0868336246705601</v>
      </c>
      <c r="E83" s="113">
        <f>SUM(F83:G83)</f>
        <v>12969.788999999999</v>
      </c>
      <c r="F83" s="113">
        <f t="shared" ref="F83:G83" si="745">SUM(F81:F82)</f>
        <v>12968.052</v>
      </c>
      <c r="G83" s="113">
        <f t="shared" si="745"/>
        <v>1.7370000000000001</v>
      </c>
      <c r="H83" s="113">
        <f>SUM(I83:J83)</f>
        <v>12013.565444000002</v>
      </c>
      <c r="I83" s="113">
        <f t="shared" ref="I83:J83" si="746">SUM(I81:I82)</f>
        <v>12012.703444000002</v>
      </c>
      <c r="J83" s="113">
        <f t="shared" si="746"/>
        <v>0.86199999999999999</v>
      </c>
      <c r="K83" s="103">
        <f>SUM(L83:M83)</f>
        <v>12262.060807747088</v>
      </c>
      <c r="L83" s="103">
        <f t="shared" ref="L83:M83" si="747">SUM(L81:L82)</f>
        <v>12258.973974122417</v>
      </c>
      <c r="M83" s="103">
        <f t="shared" si="747"/>
        <v>3.0868336246705601</v>
      </c>
      <c r="N83" s="105">
        <f>SUM(O83:P83)</f>
        <v>12792.166999999999</v>
      </c>
      <c r="O83" s="105">
        <f t="shared" ref="O83:P83" si="748">SUM(O81:O82)</f>
        <v>12790.638999999999</v>
      </c>
      <c r="P83" s="105">
        <f t="shared" si="748"/>
        <v>1.528</v>
      </c>
      <c r="Q83" s="105">
        <f>SUM(R83:S83)</f>
        <v>12152.145840000001</v>
      </c>
      <c r="R83" s="105">
        <f t="shared" ref="R83:S83" si="749">SUM(R81:R82)</f>
        <v>12151.87</v>
      </c>
      <c r="S83" s="105">
        <f t="shared" si="749"/>
        <v>0.27584000000000009</v>
      </c>
      <c r="T83" s="103">
        <f>SUM(U83:V83)</f>
        <v>12262.060807747088</v>
      </c>
      <c r="U83" s="103">
        <f t="shared" ref="U83:V83" si="750">SUM(U81:U82)</f>
        <v>12258.973974122417</v>
      </c>
      <c r="V83" s="103">
        <f t="shared" si="750"/>
        <v>3.0868336246705601</v>
      </c>
      <c r="W83" s="105">
        <f>SUM(X83:Y83)</f>
        <v>12239.486000000001</v>
      </c>
      <c r="X83" s="105">
        <f t="shared" ref="X83:Y83" si="751">SUM(X81:X82)</f>
        <v>12237.393</v>
      </c>
      <c r="Y83" s="105">
        <f t="shared" si="751"/>
        <v>2.093</v>
      </c>
      <c r="Z83" s="105">
        <f>SUM(AA83:AB83)</f>
        <v>11682.269</v>
      </c>
      <c r="AA83" s="105">
        <f t="shared" ref="AA83:AB83" si="752">SUM(AA81:AA82)</f>
        <v>11681.89</v>
      </c>
      <c r="AB83" s="105">
        <f t="shared" si="752"/>
        <v>0.379</v>
      </c>
      <c r="AC83" s="17">
        <f>SUM(B83+K83+T83)</f>
        <v>36786.182423241262</v>
      </c>
      <c r="AD83" s="17">
        <f t="shared" si="666"/>
        <v>36776.921922367248</v>
      </c>
      <c r="AE83" s="17">
        <f t="shared" si="666"/>
        <v>9.2605008740116794</v>
      </c>
      <c r="AF83" s="110">
        <f t="shared" si="666"/>
        <v>38001.441999999995</v>
      </c>
      <c r="AG83" s="110">
        <f t="shared" si="667"/>
        <v>37996.084000000003</v>
      </c>
      <c r="AH83" s="110">
        <f t="shared" si="667"/>
        <v>5.3580000000000005</v>
      </c>
      <c r="AI83" s="110">
        <f t="shared" si="667"/>
        <v>35847.980284000005</v>
      </c>
      <c r="AJ83" s="110">
        <f t="shared" si="667"/>
        <v>35846.463444000001</v>
      </c>
      <c r="AK83" s="110">
        <f t="shared" si="667"/>
        <v>1.5168400000000002</v>
      </c>
      <c r="AL83" s="68">
        <f t="shared" si="549"/>
        <v>1215.2595767587336</v>
      </c>
      <c r="AM83" s="68">
        <f t="shared" si="549"/>
        <v>1219.1620776327545</v>
      </c>
      <c r="AN83" s="68">
        <f t="shared" si="549"/>
        <v>-3.9025008740116789</v>
      </c>
      <c r="AO83" s="103">
        <f>SUM(AP83:AQ83)</f>
        <v>12262.060807747088</v>
      </c>
      <c r="AP83" s="103">
        <f t="shared" ref="AP83:AQ83" si="753">SUM(AP81:AP82)</f>
        <v>12258.973974122417</v>
      </c>
      <c r="AQ83" s="103">
        <f t="shared" si="753"/>
        <v>3.0868336246705601</v>
      </c>
      <c r="AR83" s="103">
        <f>SUM(AS83:AT83)</f>
        <v>13458.028</v>
      </c>
      <c r="AS83" s="103">
        <f t="shared" ref="AS83:AT83" si="754">SUM(AS81:AS82)</f>
        <v>13447.563</v>
      </c>
      <c r="AT83" s="103">
        <f t="shared" si="754"/>
        <v>10.465</v>
      </c>
      <c r="AU83" s="102">
        <f>SUM(AV83:AW83)</f>
        <v>12262.727000000003</v>
      </c>
      <c r="AV83" s="102">
        <f t="shared" ref="AV83:AW83" si="755">SUM(AV81:AV82)</f>
        <v>12260.072000000002</v>
      </c>
      <c r="AW83" s="102">
        <f t="shared" si="755"/>
        <v>2.6549999999999998</v>
      </c>
      <c r="AX83" s="103">
        <f>SUM(AY83:AZ83)</f>
        <v>12262.060807747088</v>
      </c>
      <c r="AY83" s="103">
        <f t="shared" ref="AY83:AZ83" si="756">SUM(AY81:AY82)</f>
        <v>12258.973974122417</v>
      </c>
      <c r="AZ83" s="103">
        <f t="shared" si="756"/>
        <v>3.0868336246705601</v>
      </c>
      <c r="BA83" s="105">
        <f>SUM(BB83:BC83)</f>
        <v>12499.223</v>
      </c>
      <c r="BB83" s="105">
        <f t="shared" ref="BB83:BC83" si="757">SUM(BB81:BB82)</f>
        <v>12498.491</v>
      </c>
      <c r="BC83" s="105">
        <f t="shared" si="757"/>
        <v>0.73199999999999998</v>
      </c>
      <c r="BD83" s="105">
        <f>SUM(BE83:BF83)</f>
        <v>11705.406000000001</v>
      </c>
      <c r="BE83" s="105">
        <f t="shared" ref="BE83:BF83" si="758">SUM(BE81:BE82)</f>
        <v>11704.251</v>
      </c>
      <c r="BF83" s="105">
        <f t="shared" si="758"/>
        <v>1.155</v>
      </c>
      <c r="BG83" s="103">
        <f>SUM(BH83:BI83)</f>
        <v>12262.060807747088</v>
      </c>
      <c r="BH83" s="103">
        <f t="shared" ref="BH83:BI83" si="759">SUM(BH81:BH82)</f>
        <v>12258.973974122417</v>
      </c>
      <c r="BI83" s="103">
        <f t="shared" si="759"/>
        <v>3.0868336246705601</v>
      </c>
      <c r="BJ83" s="105">
        <f>SUM(BK83:BL83)</f>
        <v>11679.717999999999</v>
      </c>
      <c r="BK83" s="105">
        <f t="shared" ref="BK83:BL83" si="760">SUM(BK81:BK82)</f>
        <v>11679.717999999999</v>
      </c>
      <c r="BL83" s="105">
        <f t="shared" si="760"/>
        <v>0</v>
      </c>
      <c r="BM83" s="105">
        <f>SUM(BN83:BO83)</f>
        <v>11743.221</v>
      </c>
      <c r="BN83" s="105">
        <f t="shared" ref="BN83:BO83" si="761">SUM(BN81:BN82)</f>
        <v>11741.411</v>
      </c>
      <c r="BO83" s="105">
        <f t="shared" si="761"/>
        <v>1.81</v>
      </c>
      <c r="BP83" s="17">
        <f t="shared" si="677"/>
        <v>36786.182423241262</v>
      </c>
      <c r="BQ83" s="17">
        <f t="shared" si="677"/>
        <v>36776.921922367248</v>
      </c>
      <c r="BR83" s="17">
        <f t="shared" si="677"/>
        <v>9.2605008740116794</v>
      </c>
      <c r="BS83" s="110">
        <f t="shared" si="677"/>
        <v>37636.968999999997</v>
      </c>
      <c r="BT83" s="110">
        <f t="shared" si="677"/>
        <v>37625.771999999997</v>
      </c>
      <c r="BU83" s="110">
        <f t="shared" si="677"/>
        <v>11.196999999999999</v>
      </c>
      <c r="BV83" s="110">
        <f t="shared" si="677"/>
        <v>35711.353999999999</v>
      </c>
      <c r="BW83" s="110">
        <f t="shared" si="677"/>
        <v>35705.734000000004</v>
      </c>
      <c r="BX83" s="110">
        <f t="shared" si="677"/>
        <v>5.6199999999999992</v>
      </c>
      <c r="BY83" s="108">
        <f t="shared" si="678"/>
        <v>850.78657675873546</v>
      </c>
      <c r="BZ83" s="108">
        <f t="shared" si="678"/>
        <v>848.85007763274916</v>
      </c>
      <c r="CA83" s="108">
        <f t="shared" si="678"/>
        <v>1.9364991259883197</v>
      </c>
      <c r="CB83" s="17">
        <f t="shared" si="679"/>
        <v>73572.364846482524</v>
      </c>
      <c r="CC83" s="17">
        <f t="shared" si="679"/>
        <v>73553.843844734496</v>
      </c>
      <c r="CD83" s="17">
        <f t="shared" si="679"/>
        <v>18.521001748023359</v>
      </c>
      <c r="CE83" s="110">
        <f t="shared" si="679"/>
        <v>75638.410999999993</v>
      </c>
      <c r="CF83" s="110">
        <f t="shared" si="679"/>
        <v>75621.856</v>
      </c>
      <c r="CG83" s="110">
        <f t="shared" si="679"/>
        <v>16.555</v>
      </c>
      <c r="CH83" s="110">
        <f t="shared" si="679"/>
        <v>71559.334284000011</v>
      </c>
      <c r="CI83" s="110">
        <f t="shared" si="679"/>
        <v>71552.197444000005</v>
      </c>
      <c r="CJ83" s="110">
        <f t="shared" si="679"/>
        <v>7.1368399999999994</v>
      </c>
      <c r="CK83" s="108">
        <f t="shared" si="680"/>
        <v>2066.0461535174691</v>
      </c>
      <c r="CL83" s="108">
        <f t="shared" si="680"/>
        <v>2068.0121552655037</v>
      </c>
      <c r="CM83" s="108">
        <f t="shared" si="680"/>
        <v>-1.9660017480233591</v>
      </c>
      <c r="CN83" s="103">
        <f>SUM(CO83:CP83)</f>
        <v>14208.298351697073</v>
      </c>
      <c r="CO83" s="103">
        <f t="shared" ref="CO83:CP83" si="762">SUM(CO81:CO82)</f>
        <v>14204.931808445393</v>
      </c>
      <c r="CP83" s="103">
        <f t="shared" si="762"/>
        <v>3.3665432516785661</v>
      </c>
      <c r="CQ83" s="105">
        <f>SUM(CR83:CS83)</f>
        <v>12736.305000000002</v>
      </c>
      <c r="CR83" s="105">
        <f t="shared" ref="CR83:CS83" si="763">SUM(CR81:CR82)</f>
        <v>12736.305000000002</v>
      </c>
      <c r="CS83" s="105">
        <f t="shared" si="763"/>
        <v>0</v>
      </c>
      <c r="CT83" s="105">
        <f>SUM(CU83:CV83)</f>
        <v>11366.644999999999</v>
      </c>
      <c r="CU83" s="105">
        <f t="shared" ref="CU83:CV83" si="764">SUM(CU81:CU82)</f>
        <v>11364.886999999999</v>
      </c>
      <c r="CV83" s="105">
        <f t="shared" si="764"/>
        <v>1.758</v>
      </c>
      <c r="CW83" s="103">
        <f>SUM(CX83:CY83)</f>
        <v>14208.298351697073</v>
      </c>
      <c r="CX83" s="103">
        <f t="shared" ref="CX83:CY83" si="765">SUM(CX81:CX82)</f>
        <v>14204.931808445393</v>
      </c>
      <c r="CY83" s="103">
        <f t="shared" si="765"/>
        <v>3.3665432516785661</v>
      </c>
      <c r="CZ83" s="105">
        <f>SUM(DA83:DB83)</f>
        <v>13572.933999999999</v>
      </c>
      <c r="DA83" s="105">
        <f t="shared" ref="DA83:DB83" si="766">SUM(DA81:DA82)</f>
        <v>13572.933999999999</v>
      </c>
      <c r="DB83" s="105">
        <f t="shared" si="766"/>
        <v>0</v>
      </c>
      <c r="DC83" s="105">
        <f>SUM(DD83:DE83)</f>
        <v>11986.554</v>
      </c>
      <c r="DD83" s="105">
        <f t="shared" ref="DD83:DE83" si="767">SUM(DD81:DD82)</f>
        <v>11984.984</v>
      </c>
      <c r="DE83" s="105">
        <f t="shared" si="767"/>
        <v>1.57</v>
      </c>
      <c r="DF83" s="103">
        <f>SUM(DG83:DH83)</f>
        <v>14208.298351697073</v>
      </c>
      <c r="DG83" s="103">
        <f t="shared" ref="DG83:DH83" si="768">SUM(DG81:DG82)</f>
        <v>14204.931808445393</v>
      </c>
      <c r="DH83" s="103">
        <f t="shared" si="768"/>
        <v>3.3665432516785661</v>
      </c>
      <c r="DI83" s="105">
        <f>SUM(DJ83:DK83)</f>
        <v>14317.414275000001</v>
      </c>
      <c r="DJ83" s="105">
        <f t="shared" ref="DJ83:DK83" si="769">SUM(DJ81:DJ82)</f>
        <v>14317.414275000001</v>
      </c>
      <c r="DK83" s="105">
        <f t="shared" si="769"/>
        <v>0</v>
      </c>
      <c r="DL83" s="105">
        <f>SUM(DM83:DN83)</f>
        <v>12387.873000000001</v>
      </c>
      <c r="DM83" s="105">
        <f t="shared" ref="DM83:DN83" si="770">SUM(DM81:DM82)</f>
        <v>12387.350000000002</v>
      </c>
      <c r="DN83" s="105">
        <f t="shared" si="770"/>
        <v>0.52300000000000013</v>
      </c>
      <c r="DO83" s="17">
        <f t="shared" si="690"/>
        <v>42624.89505509122</v>
      </c>
      <c r="DP83" s="17">
        <f t="shared" si="690"/>
        <v>42614.795425336182</v>
      </c>
      <c r="DQ83" s="17">
        <f t="shared" si="690"/>
        <v>10.099629755035698</v>
      </c>
      <c r="DR83" s="110">
        <f t="shared" si="690"/>
        <v>40626.653275000004</v>
      </c>
      <c r="DS83" s="110">
        <f t="shared" si="690"/>
        <v>40626.653275000004</v>
      </c>
      <c r="DT83" s="110">
        <f t="shared" si="690"/>
        <v>0</v>
      </c>
      <c r="DU83" s="110">
        <f t="shared" si="690"/>
        <v>35741.072</v>
      </c>
      <c r="DV83" s="110">
        <f t="shared" si="690"/>
        <v>35737.221000000005</v>
      </c>
      <c r="DW83" s="110">
        <f t="shared" si="690"/>
        <v>3.8510000000000004</v>
      </c>
      <c r="DX83" s="108">
        <f t="shared" si="691"/>
        <v>-1998.2417800912153</v>
      </c>
      <c r="DY83" s="108">
        <f t="shared" si="691"/>
        <v>-1988.142150336178</v>
      </c>
      <c r="DZ83" s="108">
        <f t="shared" si="691"/>
        <v>-10.099629755035698</v>
      </c>
      <c r="EA83" s="114">
        <f t="shared" si="692"/>
        <v>116197.25990157374</v>
      </c>
      <c r="EB83" s="114">
        <f t="shared" si="692"/>
        <v>116168.63927007068</v>
      </c>
      <c r="EC83" s="114">
        <f t="shared" si="692"/>
        <v>28.620631503059059</v>
      </c>
      <c r="ED83" s="110">
        <f t="shared" si="692"/>
        <v>116265.064275</v>
      </c>
      <c r="EE83" s="110">
        <f t="shared" si="692"/>
        <v>116248.509275</v>
      </c>
      <c r="EF83" s="110">
        <f t="shared" si="692"/>
        <v>16.555</v>
      </c>
      <c r="EG83" s="115">
        <f t="shared" si="692"/>
        <v>107300.40628400001</v>
      </c>
      <c r="EH83" s="115">
        <f t="shared" si="692"/>
        <v>107289.41844400001</v>
      </c>
      <c r="EI83" s="115">
        <f t="shared" si="692"/>
        <v>10.98784</v>
      </c>
      <c r="EJ83" s="108">
        <f t="shared" si="693"/>
        <v>67.804373426261009</v>
      </c>
      <c r="EK83" s="108">
        <f t="shared" si="693"/>
        <v>79.87000492932566</v>
      </c>
      <c r="EL83" s="108">
        <f t="shared" si="693"/>
        <v>-12.065631503059059</v>
      </c>
      <c r="EM83" s="103">
        <f>SUM(EN83:EO83)</f>
        <v>14208.298351697073</v>
      </c>
      <c r="EN83" s="103">
        <f t="shared" ref="EN83:EO83" si="771">SUM(EN81:EN82)</f>
        <v>14204.931808445393</v>
      </c>
      <c r="EO83" s="103">
        <f t="shared" si="771"/>
        <v>3.3665432516785661</v>
      </c>
      <c r="EP83" s="105">
        <f>SUM(EQ83:ER83)</f>
        <v>14229.718999999999</v>
      </c>
      <c r="EQ83" s="105">
        <f t="shared" ref="EQ83:ER83" si="772">SUM(EQ81:EQ82)</f>
        <v>14229.718999999999</v>
      </c>
      <c r="ER83" s="103">
        <f t="shared" si="772"/>
        <v>0</v>
      </c>
      <c r="ES83" s="105">
        <f>SUM(ET83:EU83)</f>
        <v>12681.550000000001</v>
      </c>
      <c r="ET83" s="105">
        <f t="shared" ref="ET83:EU83" si="773">SUM(ET81:ET82)</f>
        <v>12680.985000000001</v>
      </c>
      <c r="EU83" s="105">
        <f t="shared" si="773"/>
        <v>0.56499999999999995</v>
      </c>
      <c r="EV83" s="103">
        <f>SUM(EW83:EX83)</f>
        <v>14208.298351697073</v>
      </c>
      <c r="EW83" s="103">
        <f t="shared" ref="EW83:EX83" si="774">SUM(EW81:EW82)</f>
        <v>14204.931808445393</v>
      </c>
      <c r="EX83" s="103">
        <f t="shared" si="774"/>
        <v>3.3665432516785661</v>
      </c>
      <c r="EY83" s="105">
        <f>SUM(EZ83:FA83)</f>
        <v>14596.761470999998</v>
      </c>
      <c r="EZ83" s="105">
        <f t="shared" ref="EZ83:FA83" si="775">SUM(EZ81:EZ82)</f>
        <v>14596.761470999998</v>
      </c>
      <c r="FA83" s="105">
        <f t="shared" si="775"/>
        <v>0</v>
      </c>
      <c r="FB83" s="105">
        <f>SUM(FC83:FD83)</f>
        <v>12580.266</v>
      </c>
      <c r="FC83" s="105">
        <f t="shared" ref="FC83:FD83" si="776">SUM(FC81:FC82)</f>
        <v>12578.779999999999</v>
      </c>
      <c r="FD83" s="105">
        <f t="shared" si="776"/>
        <v>1.486</v>
      </c>
      <c r="FE83" s="103">
        <f>SUM(FF83:FG83)</f>
        <v>14208.298351697073</v>
      </c>
      <c r="FF83" s="103">
        <f t="shared" ref="FF83:FG83" si="777">SUM(FF81:FF82)</f>
        <v>14204.931808445393</v>
      </c>
      <c r="FG83" s="103">
        <f t="shared" si="777"/>
        <v>3.3665432516785661</v>
      </c>
      <c r="FH83" s="105">
        <f>SUM(FI83:FJ83)</f>
        <v>15897.989313000002</v>
      </c>
      <c r="FI83" s="105">
        <f t="shared" ref="FI83:FJ83" si="778">SUM(FI81:FI82)</f>
        <v>15897.989313000002</v>
      </c>
      <c r="FJ83" s="105">
        <f t="shared" si="778"/>
        <v>0</v>
      </c>
      <c r="FK83" s="105">
        <f>SUM(FL83:FM83)</f>
        <v>12679.987999999999</v>
      </c>
      <c r="FL83" s="105">
        <f t="shared" ref="FL83:FM83" si="779">SUM(FL81:FL82)</f>
        <v>12678.188</v>
      </c>
      <c r="FM83" s="105">
        <f t="shared" si="779"/>
        <v>1.8</v>
      </c>
      <c r="FN83" s="17">
        <f t="shared" si="703"/>
        <v>42624.89505509122</v>
      </c>
      <c r="FO83" s="17">
        <f t="shared" si="703"/>
        <v>42614.795425336182</v>
      </c>
      <c r="FP83" s="17">
        <f t="shared" si="703"/>
        <v>10.099629755035698</v>
      </c>
      <c r="FQ83" s="67">
        <f t="shared" si="703"/>
        <v>44724.469784000001</v>
      </c>
      <c r="FR83" s="67">
        <f t="shared" si="703"/>
        <v>44724.469784000001</v>
      </c>
      <c r="FS83" s="67">
        <f t="shared" si="703"/>
        <v>0</v>
      </c>
      <c r="FT83" s="67">
        <f t="shared" si="703"/>
        <v>37941.803999999996</v>
      </c>
      <c r="FU83" s="67">
        <f t="shared" si="703"/>
        <v>37937.953000000001</v>
      </c>
      <c r="FV83" s="67">
        <f t="shared" si="703"/>
        <v>3.851</v>
      </c>
      <c r="FW83" s="68">
        <f t="shared" si="704"/>
        <v>2099.5747289087813</v>
      </c>
      <c r="FX83" s="68">
        <f t="shared" si="704"/>
        <v>2109.6743586638186</v>
      </c>
      <c r="FY83" s="68">
        <f t="shared" si="704"/>
        <v>-10.099629755035698</v>
      </c>
      <c r="FZ83" s="17">
        <f t="shared" si="705"/>
        <v>158822.15495666495</v>
      </c>
      <c r="GA83" s="17">
        <f t="shared" si="705"/>
        <v>158783.43469540688</v>
      </c>
      <c r="GB83" s="17">
        <f t="shared" si="705"/>
        <v>38.720261258094759</v>
      </c>
      <c r="GC83" s="67">
        <f t="shared" si="705"/>
        <v>160989.534059</v>
      </c>
      <c r="GD83" s="67">
        <f t="shared" si="705"/>
        <v>160972.979059</v>
      </c>
      <c r="GE83" s="67">
        <f t="shared" si="705"/>
        <v>16.555</v>
      </c>
      <c r="GF83" s="67">
        <f t="shared" si="705"/>
        <v>145242.210284</v>
      </c>
      <c r="GG83" s="67">
        <f t="shared" si="705"/>
        <v>145227.37144400002</v>
      </c>
      <c r="GH83" s="67">
        <f t="shared" si="705"/>
        <v>14.838840000000001</v>
      </c>
      <c r="GI83" s="68">
        <f t="shared" si="398"/>
        <v>2167.3791023350495</v>
      </c>
      <c r="GJ83" s="68">
        <f t="shared" si="398"/>
        <v>2189.5443635931297</v>
      </c>
      <c r="GK83" s="68">
        <f t="shared" si="398"/>
        <v>-22.165261258094759</v>
      </c>
      <c r="GL83" s="111"/>
      <c r="GM83" s="9"/>
    </row>
    <row r="84" spans="1:195" ht="18.75" x14ac:dyDescent="0.3">
      <c r="A84" s="109" t="s">
        <v>98</v>
      </c>
      <c r="B84" s="102">
        <f>SUM(B83/B77)</f>
        <v>42.004581730131505</v>
      </c>
      <c r="C84" s="102">
        <f t="shared" ref="C84:D84" si="780">SUM(C83/C77)</f>
        <v>42.015234278946302</v>
      </c>
      <c r="D84" s="102">
        <f t="shared" si="780"/>
        <v>20.930050568452209</v>
      </c>
      <c r="E84" s="102">
        <f>SUM(E83/E77)</f>
        <v>42.000612046632121</v>
      </c>
      <c r="F84" s="102">
        <f t="shared" ref="F84:G84" si="781">SUM(F83/F77)</f>
        <v>42.006277594042444</v>
      </c>
      <c r="G84" s="102">
        <f t="shared" si="781"/>
        <v>20.927710843373493</v>
      </c>
      <c r="H84" s="102">
        <f>SUM(H83/H77)</f>
        <v>39.588759746786224</v>
      </c>
      <c r="I84" s="102">
        <f t="shared" ref="I84:J84" si="782">SUM(I83/I77)</f>
        <v>39.592442689570852</v>
      </c>
      <c r="J84" s="102">
        <f t="shared" si="782"/>
        <v>17.239999999999998</v>
      </c>
      <c r="K84" s="102">
        <f>SUM(K83/K77)</f>
        <v>42.004581730131505</v>
      </c>
      <c r="L84" s="102">
        <f t="shared" ref="L84:M84" si="783">SUM(L83/L77)</f>
        <v>42.015234278946302</v>
      </c>
      <c r="M84" s="102">
        <f t="shared" si="783"/>
        <v>20.930050568452209</v>
      </c>
      <c r="N84" s="102">
        <f>SUM(N83/N77)</f>
        <v>42.002124376149197</v>
      </c>
      <c r="O84" s="102">
        <f t="shared" ref="O84:P84" si="784">SUM(O83/O77)</f>
        <v>42.007176004230061</v>
      </c>
      <c r="P84" s="102">
        <f t="shared" si="784"/>
        <v>20.93150684931507</v>
      </c>
      <c r="Q84" s="102">
        <f>SUM(Q83/Q77)</f>
        <v>39.590113797406083</v>
      </c>
      <c r="R84" s="102">
        <f t="shared" ref="R84:S84" si="785">SUM(R83/R77)</f>
        <v>39.591278878452307</v>
      </c>
      <c r="S84" s="102">
        <f t="shared" si="785"/>
        <v>17.240000000000006</v>
      </c>
      <c r="T84" s="102">
        <f>SUM(T83/T77)</f>
        <v>42.004581730131505</v>
      </c>
      <c r="U84" s="102">
        <f t="shared" ref="U84:V84" si="786">SUM(U83/U77)</f>
        <v>42.015234278946302</v>
      </c>
      <c r="V84" s="102">
        <f t="shared" si="786"/>
        <v>20.930050568452209</v>
      </c>
      <c r="W84" s="102">
        <f>SUM(W83/W77)</f>
        <v>42.007854384612862</v>
      </c>
      <c r="X84" s="102">
        <f t="shared" ref="X84:Y84" si="787">SUM(X83/X77)</f>
        <v>42.015091121821698</v>
      </c>
      <c r="Y84" s="102">
        <f t="shared" si="787"/>
        <v>20.93</v>
      </c>
      <c r="Z84" s="102">
        <f>SUM(Z83/Z77)</f>
        <v>39.593261640971072</v>
      </c>
      <c r="AA84" s="102">
        <f t="shared" ref="AA84:AB84" si="788">SUM(AA83/AA77)</f>
        <v>39.594929415154134</v>
      </c>
      <c r="AB84" s="102">
        <f t="shared" si="788"/>
        <v>17.22727272727273</v>
      </c>
      <c r="AC84" s="104">
        <f>SUM(AC83/AC77)</f>
        <v>42.004581730131505</v>
      </c>
      <c r="AD84" s="104">
        <f t="shared" ref="AD84:AE84" si="789">SUM(AD83/AD77)</f>
        <v>42.015234278946295</v>
      </c>
      <c r="AE84" s="104">
        <f t="shared" si="789"/>
        <v>20.930050568452206</v>
      </c>
      <c r="AF84" s="104">
        <f>SUM(AF83/AF77)</f>
        <v>42.003453512274305</v>
      </c>
      <c r="AG84" s="104">
        <f t="shared" ref="AG84:AH84" si="790">SUM(AG83/AG77)</f>
        <v>42.009418230702323</v>
      </c>
      <c r="AH84" s="104">
        <f t="shared" si="790"/>
        <v>20.9296875</v>
      </c>
      <c r="AI84" s="104">
        <f>SUM(AI83/AI77)</f>
        <v>39.590685762563993</v>
      </c>
      <c r="AJ84" s="104">
        <f t="shared" ref="AJ84:AK84" si="791">SUM(AJ83/AJ77)</f>
        <v>39.592858493202286</v>
      </c>
      <c r="AK84" s="104">
        <f t="shared" si="791"/>
        <v>17.236818181818187</v>
      </c>
      <c r="AL84" s="68">
        <f t="shared" si="549"/>
        <v>-1.1282178572002977E-3</v>
      </c>
      <c r="AM84" s="68">
        <f t="shared" si="549"/>
        <v>-5.8160482439717498E-3</v>
      </c>
      <c r="AN84" s="68">
        <f t="shared" si="549"/>
        <v>-3.6306845220579476E-4</v>
      </c>
      <c r="AO84" s="103">
        <f>SUM(AO83/AO77)</f>
        <v>42.004581730131505</v>
      </c>
      <c r="AP84" s="103">
        <f t="shared" ref="AP84:AQ84" si="792">SUM(AP83/AP77)</f>
        <v>42.015234278946302</v>
      </c>
      <c r="AQ84" s="103">
        <f t="shared" si="792"/>
        <v>20.930050568452209</v>
      </c>
      <c r="AR84" s="103">
        <f>SUM(AR83/AR77)</f>
        <v>41.980484012949105</v>
      </c>
      <c r="AS84" s="103">
        <f t="shared" ref="AS84:AT84" si="793">SUM(AS83/AS77)</f>
        <v>42.013367358351807</v>
      </c>
      <c r="AT84" s="103">
        <f t="shared" si="793"/>
        <v>20.93</v>
      </c>
      <c r="AU84" s="102">
        <f>SUM(AU83/AU77)</f>
        <v>39.581826750202552</v>
      </c>
      <c r="AV84" s="102">
        <f t="shared" ref="AV84:AW84" si="794">SUM(AV83/AV77)</f>
        <v>39.592937901457439</v>
      </c>
      <c r="AW84" s="102">
        <f t="shared" si="794"/>
        <v>17.240259740259738</v>
      </c>
      <c r="AX84" s="102">
        <f>SUM(AX83/AX77)</f>
        <v>42.004581730131505</v>
      </c>
      <c r="AY84" s="102">
        <f t="shared" ref="AY84:AZ84" si="795">SUM(AY83/AY77)</f>
        <v>42.015234278946302</v>
      </c>
      <c r="AZ84" s="102">
        <f t="shared" si="795"/>
        <v>20.930050568452209</v>
      </c>
      <c r="BA84" s="102">
        <f>SUM(BA83/BA77)</f>
        <v>42.006993759053074</v>
      </c>
      <c r="BB84" s="102">
        <f t="shared" ref="BB84:BC84" si="796">SUM(BB83/BB77)</f>
        <v>42.009475120665783</v>
      </c>
      <c r="BC84" s="102">
        <f t="shared" si="796"/>
        <v>20.914285714285711</v>
      </c>
      <c r="BD84" s="102">
        <f>SUM(BD83/BD77)</f>
        <v>39.589561299967201</v>
      </c>
      <c r="BE84" s="102">
        <f t="shared" ref="BE84:BF84" si="797">SUM(BE83/BE77)</f>
        <v>39.594627235269051</v>
      </c>
      <c r="BF84" s="102">
        <f t="shared" si="797"/>
        <v>17.238805970149254</v>
      </c>
      <c r="BG84" s="102">
        <f>SUM(BG83/BG77)</f>
        <v>42.004581730131505</v>
      </c>
      <c r="BH84" s="102">
        <f t="shared" ref="BH84:BI84" si="798">SUM(BH83/BH77)</f>
        <v>42.015234278946302</v>
      </c>
      <c r="BI84" s="102">
        <f t="shared" si="798"/>
        <v>20.930050568452209</v>
      </c>
      <c r="BJ84" s="102">
        <f>SUM(BJ83/BJ77)</f>
        <v>41.842092441731332</v>
      </c>
      <c r="BK84" s="102">
        <f t="shared" ref="BK84:BL84" si="799">SUM(BK83/BK77)</f>
        <v>41.842092441731332</v>
      </c>
      <c r="BL84" s="102" t="e">
        <f t="shared" si="799"/>
        <v>#DIV/0!</v>
      </c>
      <c r="BM84" s="102">
        <f>SUM(BM83/BM77)</f>
        <v>39.589851730485258</v>
      </c>
      <c r="BN84" s="102">
        <f t="shared" ref="BN84:CJ84" si="800">SUM(BN83/BN77)</f>
        <v>39.59776673850066</v>
      </c>
      <c r="BO84" s="102">
        <f t="shared" si="800"/>
        <v>17.238095238095241</v>
      </c>
      <c r="BP84" s="104">
        <f t="shared" si="800"/>
        <v>42.004581730131505</v>
      </c>
      <c r="BQ84" s="104">
        <f t="shared" si="800"/>
        <v>42.015234278946295</v>
      </c>
      <c r="BR84" s="104">
        <f t="shared" si="800"/>
        <v>20.930050568452206</v>
      </c>
      <c r="BS84" s="104">
        <f t="shared" si="800"/>
        <v>41.946221816645028</v>
      </c>
      <c r="BT84" s="104">
        <f t="shared" si="800"/>
        <v>41.958760932193577</v>
      </c>
      <c r="BU84" s="104">
        <f t="shared" si="800"/>
        <v>20.928971962616821</v>
      </c>
      <c r="BV84" s="104">
        <f t="shared" si="800"/>
        <v>39.587000525441802</v>
      </c>
      <c r="BW84" s="104">
        <f t="shared" si="800"/>
        <v>39.595079465762971</v>
      </c>
      <c r="BX84" s="104">
        <f t="shared" si="800"/>
        <v>17.239263803680977</v>
      </c>
      <c r="BY84" s="68">
        <f t="shared" si="678"/>
        <v>-5.8359913486476955E-2</v>
      </c>
      <c r="BZ84" s="68">
        <f t="shared" si="678"/>
        <v>-5.6473346752717646E-2</v>
      </c>
      <c r="CA84" s="68">
        <f t="shared" si="678"/>
        <v>-1.0786058353851047E-3</v>
      </c>
      <c r="CB84" s="104">
        <f t="shared" si="800"/>
        <v>42.004581730131505</v>
      </c>
      <c r="CC84" s="104">
        <f t="shared" si="800"/>
        <v>42.015234278946295</v>
      </c>
      <c r="CD84" s="104">
        <f t="shared" si="800"/>
        <v>20.930050568452206</v>
      </c>
      <c r="CE84" s="104">
        <f t="shared" si="800"/>
        <v>41.974956045321044</v>
      </c>
      <c r="CF84" s="104">
        <f t="shared" si="800"/>
        <v>41.984198332846745</v>
      </c>
      <c r="CG84" s="104">
        <f t="shared" si="800"/>
        <v>20.929203539823007</v>
      </c>
      <c r="CH84" s="104">
        <f t="shared" si="800"/>
        <v>39.588846576301911</v>
      </c>
      <c r="CI84" s="104">
        <f t="shared" si="800"/>
        <v>39.593966764223644</v>
      </c>
      <c r="CJ84" s="104">
        <f t="shared" si="800"/>
        <v>17.238743961352654</v>
      </c>
      <c r="CK84" s="68">
        <f t="shared" si="680"/>
        <v>-2.9625684810461905E-2</v>
      </c>
      <c r="CL84" s="68">
        <f t="shared" si="680"/>
        <v>-3.103594609954996E-2</v>
      </c>
      <c r="CM84" s="68">
        <f t="shared" si="680"/>
        <v>-8.470286291988316E-4</v>
      </c>
      <c r="CN84" s="102">
        <f>SUM(CN83/CN77)</f>
        <v>48.671560084165428</v>
      </c>
      <c r="CO84" s="102">
        <f t="shared" ref="CO84:CP84" si="801">SUM(CO83/CO77)</f>
        <v>48.684623942275266</v>
      </c>
      <c r="CP84" s="102">
        <f t="shared" si="801"/>
        <v>22.826601322263983</v>
      </c>
      <c r="CQ84" s="102">
        <f>SUM(CQ83/CQ77)</f>
        <v>48.690275940637214</v>
      </c>
      <c r="CR84" s="102">
        <f t="shared" ref="CR84:CS84" si="802">SUM(CR83/CR77)</f>
        <v>48.690275940637214</v>
      </c>
      <c r="CS84" s="102" t="e">
        <f t="shared" si="802"/>
        <v>#DIV/0!</v>
      </c>
      <c r="CT84" s="102">
        <f>SUM(CT83/CT77)</f>
        <v>41.999597246496222</v>
      </c>
      <c r="CU84" s="102">
        <f t="shared" ref="CU84:CV84" si="803">SUM(CU83/CU77)</f>
        <v>42.006139277701593</v>
      </c>
      <c r="CV84" s="102">
        <f t="shared" si="803"/>
        <v>20.928571428571427</v>
      </c>
      <c r="CW84" s="102">
        <f>SUM(CW83/CW77)</f>
        <v>48.671560084165428</v>
      </c>
      <c r="CX84" s="102">
        <f t="shared" ref="CX84:CY84" si="804">SUM(CX83/CX77)</f>
        <v>48.684623942275266</v>
      </c>
      <c r="CY84" s="102">
        <f t="shared" si="804"/>
        <v>22.826601322263983</v>
      </c>
      <c r="CZ84" s="102">
        <f>SUM(CZ83/CZ77)</f>
        <v>48.681835952211003</v>
      </c>
      <c r="DA84" s="102">
        <f t="shared" ref="DA84:DB84" si="805">SUM(DA83/DA77)</f>
        <v>48.681835952211003</v>
      </c>
      <c r="DB84" s="102" t="e">
        <f t="shared" si="805"/>
        <v>#DIV/0!</v>
      </c>
      <c r="DC84" s="102">
        <f>SUM(DC83/DC77)</f>
        <v>42.001051204154365</v>
      </c>
      <c r="DD84" s="102">
        <f t="shared" ref="DD84:DE84" si="806">SUM(DD83/DD77)</f>
        <v>42.006589277703014</v>
      </c>
      <c r="DE84" s="102">
        <f t="shared" si="806"/>
        <v>20.933333333333334</v>
      </c>
      <c r="DF84" s="102">
        <f>SUM(DF83/DF77)</f>
        <v>48.671560084165428</v>
      </c>
      <c r="DG84" s="102">
        <f t="shared" ref="DG84:DH84" si="807">SUM(DG83/DG77)</f>
        <v>48.684623942275266</v>
      </c>
      <c r="DH84" s="102">
        <f t="shared" si="807"/>
        <v>22.826601322263983</v>
      </c>
      <c r="DI84" s="102">
        <f>SUM(DI83/DI77)</f>
        <v>48.665913007566338</v>
      </c>
      <c r="DJ84" s="102">
        <f t="shared" ref="DJ84:DK84" si="808">SUM(DJ83/DJ77)</f>
        <v>48.665913007566338</v>
      </c>
      <c r="DK84" s="102" t="e">
        <f t="shared" si="808"/>
        <v>#DIV/0!</v>
      </c>
      <c r="DL84" s="102">
        <f>SUM(DL83/DL77)</f>
        <v>42.006887057012364</v>
      </c>
      <c r="DM84" s="102">
        <f t="shared" ref="DM84:DN84" si="809">SUM(DM83/DM77)</f>
        <v>42.008674832811089</v>
      </c>
      <c r="DN84" s="102">
        <f t="shared" si="809"/>
        <v>20.920000000000005</v>
      </c>
      <c r="DO84" s="104">
        <f>SUM(DO83/DO77)</f>
        <v>48.671560084165435</v>
      </c>
      <c r="DP84" s="104">
        <f t="shared" ref="DP84:DW84" si="810">SUM(DP83/DP77)</f>
        <v>48.684623942275266</v>
      </c>
      <c r="DQ84" s="104">
        <f t="shared" si="810"/>
        <v>22.826601322263979</v>
      </c>
      <c r="DR84" s="104">
        <f>SUM(DR83/DR77)</f>
        <v>48.678868269858683</v>
      </c>
      <c r="DS84" s="104">
        <f t="shared" si="810"/>
        <v>48.678868269858683</v>
      </c>
      <c r="DT84" s="104" t="e">
        <f t="shared" si="810"/>
        <v>#DIV/0!</v>
      </c>
      <c r="DU84" s="104">
        <f>SUM(DU83/DU77)</f>
        <v>42.002611275964391</v>
      </c>
      <c r="DV84" s="104">
        <f t="shared" si="810"/>
        <v>42.00716904439777</v>
      </c>
      <c r="DW84" s="104">
        <f t="shared" si="810"/>
        <v>20.929347826086961</v>
      </c>
      <c r="DX84" s="68">
        <f t="shared" si="691"/>
        <v>7.3081856932475375E-3</v>
      </c>
      <c r="DY84" s="68">
        <f t="shared" si="691"/>
        <v>-5.7556724165834794E-3</v>
      </c>
      <c r="DZ84" s="68" t="e">
        <f t="shared" si="691"/>
        <v>#DIV/0!</v>
      </c>
      <c r="EA84" s="104">
        <f>SUM(EA83/EA77)</f>
        <v>44.226907848142815</v>
      </c>
      <c r="EB84" s="104">
        <f t="shared" ref="EB84:EI84" si="811">SUM(EB83/EB77)</f>
        <v>44.238364166722619</v>
      </c>
      <c r="EC84" s="104">
        <f t="shared" si="811"/>
        <v>21.562234153056131</v>
      </c>
      <c r="ED84" s="104">
        <f>SUM(ED83/ED77)</f>
        <v>44.097022213879448</v>
      </c>
      <c r="EE84" s="104">
        <f t="shared" si="811"/>
        <v>44.103974889517531</v>
      </c>
      <c r="EF84" s="104">
        <f t="shared" si="811"/>
        <v>20.929203539823007</v>
      </c>
      <c r="EG84" s="104">
        <f>SUM(EG83/EG77)</f>
        <v>40.361440895727199</v>
      </c>
      <c r="EH84" s="104">
        <f t="shared" si="811"/>
        <v>40.366387790314882</v>
      </c>
      <c r="EI84" s="104">
        <f t="shared" si="811"/>
        <v>18.374314381270899</v>
      </c>
      <c r="EJ84" s="68">
        <f t="shared" si="693"/>
        <v>-0.12988563426336697</v>
      </c>
      <c r="EK84" s="68">
        <f t="shared" si="693"/>
        <v>-0.13438927720508786</v>
      </c>
      <c r="EL84" s="68">
        <f t="shared" si="693"/>
        <v>-0.63303061323312448</v>
      </c>
      <c r="EM84" s="102">
        <f>SUM(EM83/EM77)</f>
        <v>48.671560084165428</v>
      </c>
      <c r="EN84" s="102">
        <f t="shared" ref="EN84:EO84" si="812">SUM(EN83/EN77)</f>
        <v>48.684623942275266</v>
      </c>
      <c r="EO84" s="102">
        <f t="shared" si="812"/>
        <v>22.826601322263983</v>
      </c>
      <c r="EP84" s="102">
        <f>SUM(EP83/EP77)</f>
        <v>48.658593215702361</v>
      </c>
      <c r="EQ84" s="102">
        <f t="shared" ref="EQ84:ER84" si="813">SUM(EQ83/EQ77)</f>
        <v>48.658593215702361</v>
      </c>
      <c r="ER84" s="102" t="e">
        <f t="shared" si="813"/>
        <v>#DIV/0!</v>
      </c>
      <c r="ES84" s="102">
        <f>SUM(ES83/ES77)</f>
        <v>42.002874924235151</v>
      </c>
      <c r="ET84" s="102">
        <f t="shared" ref="ET84:EU84" si="814">SUM(ET83/ET77)</f>
        <v>42.004759948856226</v>
      </c>
      <c r="EU84" s="102">
        <f t="shared" si="814"/>
        <v>20.925925925925924</v>
      </c>
      <c r="EV84" s="102">
        <f>SUM(EV83/EV77)</f>
        <v>48.671560084165428</v>
      </c>
      <c r="EW84" s="102">
        <f t="shared" ref="EW84:EX84" si="815">SUM(EW83/EW77)</f>
        <v>48.684623942275266</v>
      </c>
      <c r="EX84" s="102">
        <f t="shared" si="815"/>
        <v>22.826601322263983</v>
      </c>
      <c r="EY84" s="102">
        <f>SUM(EY83/EY77)</f>
        <v>48.664775439530331</v>
      </c>
      <c r="EZ84" s="102">
        <f t="shared" ref="EZ84:FA84" si="816">SUM(EZ83/EZ77)</f>
        <v>48.664775439530331</v>
      </c>
      <c r="FA84" s="102" t="e">
        <f t="shared" si="816"/>
        <v>#DIV/0!</v>
      </c>
      <c r="FB84" s="102">
        <f>SUM(FB83/FB77)</f>
        <v>42.732317245080615</v>
      </c>
      <c r="FC84" s="102">
        <f t="shared" ref="FC84:FD84" si="817">SUM(FC83/FC77)</f>
        <v>42.737576700665244</v>
      </c>
      <c r="FD84" s="102">
        <f t="shared" si="817"/>
        <v>20.929577464788736</v>
      </c>
      <c r="FE84" s="102">
        <f>SUM(FE83/FE77)</f>
        <v>48.671560084165428</v>
      </c>
      <c r="FF84" s="102">
        <f t="shared" ref="FF84:FG84" si="818">SUM(FF83/FF77)</f>
        <v>48.684623942275266</v>
      </c>
      <c r="FG84" s="102">
        <f t="shared" si="818"/>
        <v>22.826601322263983</v>
      </c>
      <c r="FH84" s="102">
        <f>SUM(FH83/FH77)</f>
        <v>52.673364260506595</v>
      </c>
      <c r="FI84" s="102">
        <f t="shared" ref="FI84:FJ84" si="819">SUM(FI83/FI77)</f>
        <v>52.673364260506595</v>
      </c>
      <c r="FJ84" s="102" t="e">
        <f t="shared" si="819"/>
        <v>#DIV/0!</v>
      </c>
      <c r="FK84" s="102">
        <f>SUM(FK83/FK77)</f>
        <v>41.99964889850186</v>
      </c>
      <c r="FL84" s="102">
        <f t="shared" ref="FL84:FM84" si="820">SUM(FL83/FL77)</f>
        <v>42.00565235686053</v>
      </c>
      <c r="FM84" s="102">
        <f t="shared" si="820"/>
        <v>20.930232558139537</v>
      </c>
      <c r="FN84" s="104">
        <f>SUM(FN83/FN77)</f>
        <v>48.671560084165435</v>
      </c>
      <c r="FO84" s="104">
        <f t="shared" ref="FO84:FV84" si="821">SUM(FO83/FO77)</f>
        <v>48.684623942275266</v>
      </c>
      <c r="FP84" s="104">
        <f t="shared" si="821"/>
        <v>22.826601322263979</v>
      </c>
      <c r="FQ84" s="104">
        <f>SUM(FQ83/FQ77)</f>
        <v>50.01577434475945</v>
      </c>
      <c r="FR84" s="104">
        <f t="shared" si="821"/>
        <v>50.01577434475945</v>
      </c>
      <c r="FS84" s="104" t="e">
        <f t="shared" si="821"/>
        <v>#DIV/0!</v>
      </c>
      <c r="FT84" s="104">
        <f>SUM(FT83/FT77)</f>
        <v>42.24086837930362</v>
      </c>
      <c r="FU84" s="104">
        <f t="shared" si="821"/>
        <v>42.245234905755972</v>
      </c>
      <c r="FV84" s="104">
        <f t="shared" si="821"/>
        <v>20.929347826086957</v>
      </c>
      <c r="FW84" s="68">
        <f t="shared" si="704"/>
        <v>1.3442142605940148</v>
      </c>
      <c r="FX84" s="68">
        <f t="shared" si="704"/>
        <v>1.3311504024841838</v>
      </c>
      <c r="FY84" s="68" t="e">
        <f t="shared" si="704"/>
        <v>#DIV/0!</v>
      </c>
      <c r="FZ84" s="104">
        <f>SUM(FZ83/FZ77)</f>
        <v>45.338070907148463</v>
      </c>
      <c r="GA84" s="104">
        <f t="shared" ref="GA84:GH84" si="822">SUM(GA83/GA77)</f>
        <v>45.349929110610788</v>
      </c>
      <c r="GB84" s="104">
        <f t="shared" si="822"/>
        <v>21.878325945358096</v>
      </c>
      <c r="GC84" s="104">
        <f>SUM(GC83/GC77)</f>
        <v>45.596008069240582</v>
      </c>
      <c r="GD84" s="104">
        <f t="shared" si="822"/>
        <v>45.601535405168789</v>
      </c>
      <c r="GE84" s="104">
        <f t="shared" si="822"/>
        <v>20.929203539823007</v>
      </c>
      <c r="GF84" s="104">
        <f>SUM(GF83/GF77)</f>
        <v>40.836078222786035</v>
      </c>
      <c r="GG84" s="104">
        <f t="shared" si="822"/>
        <v>40.840885676353118</v>
      </c>
      <c r="GH84" s="104">
        <f t="shared" si="822"/>
        <v>18.975498721227623</v>
      </c>
      <c r="GI84" s="68">
        <f t="shared" si="398"/>
        <v>0.25793716209211937</v>
      </c>
      <c r="GJ84" s="68">
        <f t="shared" si="398"/>
        <v>0.25160629455800176</v>
      </c>
      <c r="GK84" s="68">
        <f t="shared" si="398"/>
        <v>-0.94912240553508909</v>
      </c>
      <c r="GL84" s="111"/>
      <c r="GM84" s="9"/>
    </row>
    <row r="85" spans="1:195" ht="18.75" x14ac:dyDescent="0.3">
      <c r="A85" s="116" t="s">
        <v>99</v>
      </c>
      <c r="B85" s="208">
        <f>SUM(B86:B88)</f>
        <v>67.453833333333336</v>
      </c>
      <c r="C85" s="209"/>
      <c r="D85" s="210"/>
      <c r="E85" s="208">
        <f>SUM(E86:E88)</f>
        <v>99.531080000000003</v>
      </c>
      <c r="F85" s="209"/>
      <c r="G85" s="210"/>
      <c r="H85" s="208">
        <f>SUM(H86:H88)</f>
        <v>93.23</v>
      </c>
      <c r="I85" s="209"/>
      <c r="J85" s="210"/>
      <c r="K85" s="208">
        <f>SUM(K86:K88)</f>
        <v>67.453833333333336</v>
      </c>
      <c r="L85" s="209"/>
      <c r="M85" s="210"/>
      <c r="N85" s="170">
        <f>SUM(N86:N88)</f>
        <v>104.88500000000001</v>
      </c>
      <c r="O85" s="171"/>
      <c r="P85" s="172"/>
      <c r="Q85" s="170">
        <f>SUM(Q86:Q88)</f>
        <v>183.73000000000002</v>
      </c>
      <c r="R85" s="171"/>
      <c r="S85" s="172"/>
      <c r="T85" s="208">
        <f>SUM(T86:T88)</f>
        <v>67.453833333333336</v>
      </c>
      <c r="U85" s="209"/>
      <c r="V85" s="210"/>
      <c r="W85" s="170">
        <f>SUM(W86:W88)</f>
        <v>179.78025</v>
      </c>
      <c r="X85" s="171"/>
      <c r="Y85" s="172"/>
      <c r="Z85" s="170">
        <f>SUM(Z86:Z88)</f>
        <v>90.64</v>
      </c>
      <c r="AA85" s="171"/>
      <c r="AB85" s="172"/>
      <c r="AC85" s="223">
        <f>SUM(AC86:AC88)</f>
        <v>202.36150000000001</v>
      </c>
      <c r="AD85" s="224"/>
      <c r="AE85" s="225"/>
      <c r="AF85" s="167">
        <f>SUM(AF86:AF88)</f>
        <v>384.19632999999999</v>
      </c>
      <c r="AG85" s="168"/>
      <c r="AH85" s="169"/>
      <c r="AI85" s="167">
        <f>SUM(AI86:AI88)</f>
        <v>367.6</v>
      </c>
      <c r="AJ85" s="168"/>
      <c r="AK85" s="169"/>
      <c r="AL85" s="167">
        <f>SUM(AF85-AC85)</f>
        <v>181.83482999999998</v>
      </c>
      <c r="AM85" s="168"/>
      <c r="AN85" s="169"/>
      <c r="AO85" s="208">
        <f>SUM(AO86:AO88)</f>
        <v>67.453833333333336</v>
      </c>
      <c r="AP85" s="209"/>
      <c r="AQ85" s="210"/>
      <c r="AR85" s="208">
        <f>SUM(AR86:AR88)</f>
        <v>139.49599999999998</v>
      </c>
      <c r="AS85" s="209"/>
      <c r="AT85" s="210"/>
      <c r="AU85" s="170">
        <f>SUM(AU86:AU88)</f>
        <v>154.697</v>
      </c>
      <c r="AV85" s="171"/>
      <c r="AW85" s="172"/>
      <c r="AX85" s="208">
        <f>SUM(AX86:AX88)</f>
        <v>67.453833333333336</v>
      </c>
      <c r="AY85" s="209"/>
      <c r="AZ85" s="210"/>
      <c r="BA85" s="170">
        <f>SUM(BA86:BA88)</f>
        <v>122.00364999999999</v>
      </c>
      <c r="BB85" s="171"/>
      <c r="BC85" s="172"/>
      <c r="BD85" s="170">
        <f>SUM(BD86:BD88)</f>
        <v>143.38499999999999</v>
      </c>
      <c r="BE85" s="171"/>
      <c r="BF85" s="172"/>
      <c r="BG85" s="208">
        <f>SUM(BG86:BG88)</f>
        <v>67.453833333333336</v>
      </c>
      <c r="BH85" s="209"/>
      <c r="BI85" s="210"/>
      <c r="BJ85" s="170">
        <f>SUM(BJ86:BJ88)</f>
        <v>668.85807999999997</v>
      </c>
      <c r="BK85" s="171"/>
      <c r="BL85" s="172"/>
      <c r="BM85" s="170">
        <f>SUM(BM86:BM88)</f>
        <v>209.255</v>
      </c>
      <c r="BN85" s="171"/>
      <c r="BO85" s="172"/>
      <c r="BP85" s="223">
        <f>SUM(BP86:BP88)</f>
        <v>202.36150000000001</v>
      </c>
      <c r="BQ85" s="224"/>
      <c r="BR85" s="225"/>
      <c r="BS85" s="167">
        <f>SUM(BS86:BS88)</f>
        <v>930.35772999999995</v>
      </c>
      <c r="BT85" s="168"/>
      <c r="BU85" s="169"/>
      <c r="BV85" s="167">
        <f>SUM(BV86:BV88)</f>
        <v>507.33699999999999</v>
      </c>
      <c r="BW85" s="168"/>
      <c r="BX85" s="169"/>
      <c r="BY85" s="167">
        <f>SUM(BS85-BP85)</f>
        <v>727.99622999999997</v>
      </c>
      <c r="BZ85" s="168"/>
      <c r="CA85" s="169"/>
      <c r="CB85" s="223">
        <f>SUM(CB86:CB88)</f>
        <v>404.72300000000001</v>
      </c>
      <c r="CC85" s="224"/>
      <c r="CD85" s="225"/>
      <c r="CE85" s="167">
        <f>SUM(CE86:CE88)</f>
        <v>1314.5540599999999</v>
      </c>
      <c r="CF85" s="168"/>
      <c r="CG85" s="169"/>
      <c r="CH85" s="167">
        <f>SUM(CH86:CH88)</f>
        <v>874.93700000000001</v>
      </c>
      <c r="CI85" s="168"/>
      <c r="CJ85" s="169"/>
      <c r="CK85" s="167">
        <f>SUM(CE85-CB85)</f>
        <v>909.83105999999998</v>
      </c>
      <c r="CL85" s="168"/>
      <c r="CM85" s="169"/>
      <c r="CN85" s="208">
        <f>SUM(CN86:CN88)</f>
        <v>67.453833333333336</v>
      </c>
      <c r="CO85" s="209"/>
      <c r="CP85" s="210"/>
      <c r="CQ85" s="170">
        <f>SUM(CQ86:CQ88)</f>
        <v>144.672</v>
      </c>
      <c r="CR85" s="171"/>
      <c r="CS85" s="172"/>
      <c r="CT85" s="170">
        <f>SUM(CT86:CT88)</f>
        <v>205.16000000000003</v>
      </c>
      <c r="CU85" s="171"/>
      <c r="CV85" s="172"/>
      <c r="CW85" s="208">
        <f>SUM(CW86:CW88)</f>
        <v>67.453833333333336</v>
      </c>
      <c r="CX85" s="209"/>
      <c r="CY85" s="210"/>
      <c r="CZ85" s="170">
        <f>SUM(CZ86:CZ88)</f>
        <v>137.59323000000001</v>
      </c>
      <c r="DA85" s="171"/>
      <c r="DB85" s="172"/>
      <c r="DC85" s="170">
        <f>SUM(DC86:DC88)</f>
        <v>263.39999999999998</v>
      </c>
      <c r="DD85" s="171"/>
      <c r="DE85" s="172"/>
      <c r="DF85" s="208">
        <f>SUM(DF86:DF88)</f>
        <v>67.453833333333336</v>
      </c>
      <c r="DG85" s="209"/>
      <c r="DH85" s="210"/>
      <c r="DI85" s="170">
        <f>SUM(DI86:DI88)</f>
        <v>215.16031000000001</v>
      </c>
      <c r="DJ85" s="171"/>
      <c r="DK85" s="172"/>
      <c r="DL85" s="170">
        <f>SUM(DL86:DL88)</f>
        <v>239.732</v>
      </c>
      <c r="DM85" s="171"/>
      <c r="DN85" s="172"/>
      <c r="DO85" s="223">
        <f>SUM(DO86:DO88)</f>
        <v>202.36150000000001</v>
      </c>
      <c r="DP85" s="224"/>
      <c r="DQ85" s="225"/>
      <c r="DR85" s="167">
        <f>SUM(DR86:DR88)</f>
        <v>497.42554000000001</v>
      </c>
      <c r="DS85" s="168"/>
      <c r="DT85" s="169"/>
      <c r="DU85" s="167">
        <f>SUM(DU86:DU88)</f>
        <v>708.29200000000014</v>
      </c>
      <c r="DV85" s="168"/>
      <c r="DW85" s="169"/>
      <c r="DX85" s="167">
        <f>SUM(DR85-DO85)</f>
        <v>295.06403999999998</v>
      </c>
      <c r="DY85" s="168"/>
      <c r="DZ85" s="169"/>
      <c r="EA85" s="223">
        <f>SUM(EA86:EA88)</f>
        <v>607.08450000000005</v>
      </c>
      <c r="EB85" s="224"/>
      <c r="EC85" s="225"/>
      <c r="ED85" s="167">
        <f>SUM(ED86:ED88)</f>
        <v>1811.9796000000001</v>
      </c>
      <c r="EE85" s="168"/>
      <c r="EF85" s="169"/>
      <c r="EG85" s="167">
        <f>SUM(EG86:EG88)</f>
        <v>1583.229</v>
      </c>
      <c r="EH85" s="168"/>
      <c r="EI85" s="169"/>
      <c r="EJ85" s="167">
        <f>SUM(ED85-EA85)</f>
        <v>1204.8951000000002</v>
      </c>
      <c r="EK85" s="168"/>
      <c r="EL85" s="169"/>
      <c r="EM85" s="208">
        <f>SUM(EM86:EM88)</f>
        <v>67.453833333333336</v>
      </c>
      <c r="EN85" s="209"/>
      <c r="EO85" s="210"/>
      <c r="EP85" s="170">
        <f>SUM(EP86:EP88)</f>
        <v>217.31799999999998</v>
      </c>
      <c r="EQ85" s="171"/>
      <c r="ER85" s="172"/>
      <c r="ES85" s="170">
        <f>SUM(ES86:ES88)</f>
        <v>317.72499999999997</v>
      </c>
      <c r="ET85" s="171"/>
      <c r="EU85" s="172"/>
      <c r="EV85" s="208">
        <f>SUM(EV86:EV88)</f>
        <v>67.453833333333336</v>
      </c>
      <c r="EW85" s="209"/>
      <c r="EX85" s="210"/>
      <c r="EY85" s="170">
        <f>SUM(EY86:EY88)</f>
        <v>212.49260999999998</v>
      </c>
      <c r="EZ85" s="171"/>
      <c r="FA85" s="172"/>
      <c r="FB85" s="170">
        <f>SUM(FB86:FB88)</f>
        <v>182.9</v>
      </c>
      <c r="FC85" s="171"/>
      <c r="FD85" s="172"/>
      <c r="FE85" s="208">
        <f>SUM(FE86:FE88)</f>
        <v>67.453833333333336</v>
      </c>
      <c r="FF85" s="209"/>
      <c r="FG85" s="210"/>
      <c r="FH85" s="170">
        <f>SUM(FH86:FH88)</f>
        <v>170.51082000000002</v>
      </c>
      <c r="FI85" s="171"/>
      <c r="FJ85" s="172"/>
      <c r="FK85" s="170">
        <f>SUM(FK86:FK88)</f>
        <v>156.6</v>
      </c>
      <c r="FL85" s="171"/>
      <c r="FM85" s="172"/>
      <c r="FN85" s="223">
        <f>SUM(FN86:FN88)</f>
        <v>202.36150000000001</v>
      </c>
      <c r="FO85" s="224"/>
      <c r="FP85" s="225"/>
      <c r="FQ85" s="167">
        <f>SUM(FQ86:FQ88)</f>
        <v>600.32142999999996</v>
      </c>
      <c r="FR85" s="168"/>
      <c r="FS85" s="169"/>
      <c r="FT85" s="167">
        <f>SUM(FT86:FT88)</f>
        <v>657.22500000000002</v>
      </c>
      <c r="FU85" s="168"/>
      <c r="FV85" s="169"/>
      <c r="FW85" s="167">
        <f>SUM(FQ85-FN85)</f>
        <v>397.95992999999999</v>
      </c>
      <c r="FX85" s="168"/>
      <c r="FY85" s="169"/>
      <c r="FZ85" s="223">
        <f>SUM(FZ86:FZ88)</f>
        <v>809.44600000000003</v>
      </c>
      <c r="GA85" s="224"/>
      <c r="GB85" s="225"/>
      <c r="GC85" s="167">
        <f>SUM(GC86:GC88)</f>
        <v>2412.3010300000005</v>
      </c>
      <c r="GD85" s="168"/>
      <c r="GE85" s="169"/>
      <c r="GF85" s="167">
        <f>SUM(GF86:GF88)</f>
        <v>2240.4540000000002</v>
      </c>
      <c r="GG85" s="168"/>
      <c r="GH85" s="169"/>
      <c r="GI85" s="167">
        <f>SUM(GC85-FZ85)</f>
        <v>1602.8550300000006</v>
      </c>
      <c r="GJ85" s="168"/>
      <c r="GK85" s="169"/>
      <c r="GL85" s="111"/>
      <c r="GM85" s="9"/>
    </row>
    <row r="86" spans="1:195" ht="36" customHeight="1" x14ac:dyDescent="0.3">
      <c r="A86" s="117" t="s">
        <v>100</v>
      </c>
      <c r="B86" s="217">
        <f>SUM('[20]ПОЛНАЯ СЕБЕСТОИМОСТЬ ВОДА 2022'!B228:D228)/3</f>
        <v>67.453833333333336</v>
      </c>
      <c r="C86" s="218"/>
      <c r="D86" s="219"/>
      <c r="E86" s="217">
        <f>SUM('[20]ПОЛНАЯ СЕБЕСТОИМОСТЬ ВОДА 2022'!E228:G228)</f>
        <v>66.171360000000007</v>
      </c>
      <c r="F86" s="218"/>
      <c r="G86" s="219"/>
      <c r="H86" s="220">
        <v>73.540000000000006</v>
      </c>
      <c r="I86" s="221"/>
      <c r="J86" s="222"/>
      <c r="K86" s="217">
        <f>SUM(B86)</f>
        <v>67.453833333333336</v>
      </c>
      <c r="L86" s="218"/>
      <c r="M86" s="219"/>
      <c r="N86" s="176">
        <f>SUM('[20]ПОЛНАЯ СЕБЕСТОИМОСТЬ ВОДА 2022'!H228:J228)</f>
        <v>67.548000000000002</v>
      </c>
      <c r="O86" s="177"/>
      <c r="P86" s="178"/>
      <c r="Q86" s="179">
        <v>119.48</v>
      </c>
      <c r="R86" s="180"/>
      <c r="S86" s="181"/>
      <c r="T86" s="217">
        <f>SUM(K86)</f>
        <v>67.453833333333336</v>
      </c>
      <c r="U86" s="218"/>
      <c r="V86" s="219"/>
      <c r="W86" s="176">
        <f>SUM('[20]ПОЛНАЯ СЕБЕСТОИМОСТЬ ВОДА 2022'!K228:M228)</f>
        <v>111.34699999999999</v>
      </c>
      <c r="X86" s="177"/>
      <c r="Y86" s="178"/>
      <c r="Z86" s="179">
        <v>61.13</v>
      </c>
      <c r="AA86" s="180"/>
      <c r="AB86" s="181"/>
      <c r="AC86" s="211">
        <f>SUM(B86+K86+T86)</f>
        <v>202.36150000000001</v>
      </c>
      <c r="AD86" s="212"/>
      <c r="AE86" s="213"/>
      <c r="AF86" s="211">
        <f>SUM(E86+N86+W86)</f>
        <v>245.06635999999997</v>
      </c>
      <c r="AG86" s="212"/>
      <c r="AH86" s="213"/>
      <c r="AI86" s="211">
        <f>SUM(H86+Q86+Z86)</f>
        <v>254.15</v>
      </c>
      <c r="AJ86" s="212"/>
      <c r="AK86" s="213"/>
      <c r="AL86" s="214">
        <f>SUM(AF86-AC86)</f>
        <v>42.704859999999968</v>
      </c>
      <c r="AM86" s="215"/>
      <c r="AN86" s="216"/>
      <c r="AO86" s="217">
        <f>SUM(T86)</f>
        <v>67.453833333333336</v>
      </c>
      <c r="AP86" s="218"/>
      <c r="AQ86" s="219"/>
      <c r="AR86" s="217">
        <f>SUM('[20]ПОЛНАЯ СЕБЕСТОИМОСТЬ ВОДА 2022'!T228:V228)</f>
        <v>81.831999999999994</v>
      </c>
      <c r="AS86" s="218"/>
      <c r="AT86" s="219"/>
      <c r="AU86" s="179">
        <v>55.23</v>
      </c>
      <c r="AV86" s="180"/>
      <c r="AW86" s="181"/>
      <c r="AX86" s="217">
        <f>SUM(AO86)</f>
        <v>67.453833333333336</v>
      </c>
      <c r="AY86" s="218"/>
      <c r="AZ86" s="219"/>
      <c r="BA86" s="176">
        <f>SUM('[20]ПОЛНАЯ СЕБЕСТОИМОСТЬ ВОДА 2022'!W228:Y228)</f>
        <v>72.31765</v>
      </c>
      <c r="BB86" s="177"/>
      <c r="BC86" s="178"/>
      <c r="BD86" s="179">
        <v>108.724</v>
      </c>
      <c r="BE86" s="180"/>
      <c r="BF86" s="181"/>
      <c r="BG86" s="217">
        <f>SUM(AX86)</f>
        <v>67.453833333333336</v>
      </c>
      <c r="BH86" s="218"/>
      <c r="BI86" s="219"/>
      <c r="BJ86" s="176">
        <f>SUM('[20]ПОЛНАЯ СЕБЕСТОИМОСТЬ ВОДА 2022'!Z228:AB228)</f>
        <v>76.370099999999994</v>
      </c>
      <c r="BK86" s="177"/>
      <c r="BL86" s="178"/>
      <c r="BM86" s="179">
        <v>56.33</v>
      </c>
      <c r="BN86" s="180"/>
      <c r="BO86" s="181"/>
      <c r="BP86" s="211">
        <f>SUM(AO86+AX86+BG86)</f>
        <v>202.36150000000001</v>
      </c>
      <c r="BQ86" s="212"/>
      <c r="BR86" s="213"/>
      <c r="BS86" s="211">
        <f>SUM(AR86+BA86+BJ86)</f>
        <v>230.51974999999999</v>
      </c>
      <c r="BT86" s="212"/>
      <c r="BU86" s="213"/>
      <c r="BV86" s="211">
        <f>SUM(AU86+BD86+BM86)</f>
        <v>220.28399999999999</v>
      </c>
      <c r="BW86" s="212"/>
      <c r="BX86" s="213"/>
      <c r="BY86" s="214">
        <f>SUM(BS86-BP86)</f>
        <v>28.158249999999981</v>
      </c>
      <c r="BZ86" s="215"/>
      <c r="CA86" s="216"/>
      <c r="CB86" s="211">
        <f>SUM(AC86+BP86)</f>
        <v>404.72300000000001</v>
      </c>
      <c r="CC86" s="212"/>
      <c r="CD86" s="213"/>
      <c r="CE86" s="211">
        <f>SUM(AF86+BS86)</f>
        <v>475.58610999999996</v>
      </c>
      <c r="CF86" s="212"/>
      <c r="CG86" s="213"/>
      <c r="CH86" s="211">
        <f>SUM(AI86+BV86)</f>
        <v>474.43399999999997</v>
      </c>
      <c r="CI86" s="212"/>
      <c r="CJ86" s="213"/>
      <c r="CK86" s="214">
        <f>SUM(CE86-CB86)</f>
        <v>70.863109999999949</v>
      </c>
      <c r="CL86" s="215"/>
      <c r="CM86" s="216"/>
      <c r="CN86" s="217">
        <f>SUM('[20]ПОЛНАЯ СЕБЕСТОИМОСТЬ ВОДА 2022'!AO228:AQ228)/3</f>
        <v>67.453833333333336</v>
      </c>
      <c r="CO86" s="218"/>
      <c r="CP86" s="219"/>
      <c r="CQ86" s="176">
        <f>SUM('[20]ПОЛНАЯ СЕБЕСТОИМОСТЬ ВОДА 2022'!AR228:AT228)</f>
        <v>103.922</v>
      </c>
      <c r="CR86" s="177"/>
      <c r="CS86" s="178"/>
      <c r="CT86" s="179">
        <v>90.54</v>
      </c>
      <c r="CU86" s="180"/>
      <c r="CV86" s="181"/>
      <c r="CW86" s="217">
        <f>SUM(CN86)</f>
        <v>67.453833333333336</v>
      </c>
      <c r="CX86" s="218"/>
      <c r="CY86" s="219"/>
      <c r="CZ86" s="176">
        <f>SUM('[20]ПОЛНАЯ СЕБЕСТОИМОСТЬ ВОДА 2022'!AU228:AW228)</f>
        <v>93.679500000000004</v>
      </c>
      <c r="DA86" s="177"/>
      <c r="DB86" s="178"/>
      <c r="DC86" s="179">
        <v>86.49</v>
      </c>
      <c r="DD86" s="180"/>
      <c r="DE86" s="181"/>
      <c r="DF86" s="217">
        <f>SUM(CW86)</f>
        <v>67.453833333333336</v>
      </c>
      <c r="DG86" s="218"/>
      <c r="DH86" s="219"/>
      <c r="DI86" s="176">
        <f>SUM('[20]ПОЛНАЯ СЕБЕСТОИМОСТЬ ВОДА 2022'!AX228:AZ228)</f>
        <v>157.23500000000001</v>
      </c>
      <c r="DJ86" s="177"/>
      <c r="DK86" s="178"/>
      <c r="DL86" s="179">
        <v>122.18</v>
      </c>
      <c r="DM86" s="180"/>
      <c r="DN86" s="181"/>
      <c r="DO86" s="211">
        <f>SUM(CN86+CW86+DF86)</f>
        <v>202.36150000000001</v>
      </c>
      <c r="DP86" s="212"/>
      <c r="DQ86" s="213"/>
      <c r="DR86" s="211">
        <f>SUM(CQ86+CZ86+DI86)</f>
        <v>354.8365</v>
      </c>
      <c r="DS86" s="212"/>
      <c r="DT86" s="213"/>
      <c r="DU86" s="211">
        <f>SUM(CT86+DC86+DL86)</f>
        <v>299.21000000000004</v>
      </c>
      <c r="DV86" s="212"/>
      <c r="DW86" s="213"/>
      <c r="DX86" s="214">
        <f>SUM(DR86-DO86)</f>
        <v>152.47499999999999</v>
      </c>
      <c r="DY86" s="215"/>
      <c r="DZ86" s="216"/>
      <c r="EA86" s="211">
        <f>SUM(CB86+DO86)</f>
        <v>607.08450000000005</v>
      </c>
      <c r="EB86" s="212"/>
      <c r="EC86" s="213"/>
      <c r="ED86" s="211">
        <f>SUM(CE86+DR86)</f>
        <v>830.42260999999996</v>
      </c>
      <c r="EE86" s="212"/>
      <c r="EF86" s="213"/>
      <c r="EG86" s="211">
        <f>SUM(CH86+DU86)</f>
        <v>773.64400000000001</v>
      </c>
      <c r="EH86" s="212"/>
      <c r="EI86" s="213"/>
      <c r="EJ86" s="214">
        <f>SUM(ED86-EA86)</f>
        <v>223.33810999999992</v>
      </c>
      <c r="EK86" s="215"/>
      <c r="EL86" s="216"/>
      <c r="EM86" s="176">
        <f>SUM('[20]ПОЛНАЯ СЕБЕСТОИМОСТЬ ВОДА 2022'!BM228:BO228)/3</f>
        <v>67.453833333333336</v>
      </c>
      <c r="EN86" s="177"/>
      <c r="EO86" s="178"/>
      <c r="EP86" s="176">
        <f>SUM('[20]ПОЛНАЯ СЕБЕСТОИМОСТЬ ВОДА 2022'!BP228:BR228)</f>
        <v>130.98599999999999</v>
      </c>
      <c r="EQ86" s="177"/>
      <c r="ER86" s="178"/>
      <c r="ES86" s="179">
        <v>105.14</v>
      </c>
      <c r="ET86" s="180"/>
      <c r="EU86" s="181"/>
      <c r="EV86" s="217">
        <f>SUM(EM86)</f>
        <v>67.453833333333336</v>
      </c>
      <c r="EW86" s="218"/>
      <c r="EX86" s="219"/>
      <c r="EY86" s="176">
        <f>SUM('[20]ПОЛНАЯ СЕБЕСТОИМОСТЬ ВОДА 2022'!BS228:BU228)</f>
        <v>131.74064999999999</v>
      </c>
      <c r="EZ86" s="177"/>
      <c r="FA86" s="178"/>
      <c r="FB86" s="179">
        <v>106.54</v>
      </c>
      <c r="FC86" s="180"/>
      <c r="FD86" s="181"/>
      <c r="FE86" s="217">
        <f>SUM(EV86)</f>
        <v>67.453833333333336</v>
      </c>
      <c r="FF86" s="218"/>
      <c r="FG86" s="219"/>
      <c r="FH86" s="176">
        <f>SUM('[20]ПОЛНАЯ СЕБЕСТОИМОСТЬ ВОДА 2022'!BV228:BX228)</f>
        <v>59.372</v>
      </c>
      <c r="FI86" s="177"/>
      <c r="FJ86" s="178"/>
      <c r="FK86" s="179">
        <v>57.6</v>
      </c>
      <c r="FL86" s="180"/>
      <c r="FM86" s="181"/>
      <c r="FN86" s="211">
        <f>SUM(EM86+EV86+FE86)</f>
        <v>202.36150000000001</v>
      </c>
      <c r="FO86" s="212"/>
      <c r="FP86" s="213"/>
      <c r="FQ86" s="211">
        <f>SUM(EP86+EY86+FH86)</f>
        <v>322.09864999999996</v>
      </c>
      <c r="FR86" s="212"/>
      <c r="FS86" s="213"/>
      <c r="FT86" s="211">
        <f>SUM(ES86+FB86+FK86)</f>
        <v>269.28000000000003</v>
      </c>
      <c r="FU86" s="212"/>
      <c r="FV86" s="213"/>
      <c r="FW86" s="214">
        <f>SUM(FQ86-FN86)</f>
        <v>119.73714999999996</v>
      </c>
      <c r="FX86" s="215"/>
      <c r="FY86" s="216"/>
      <c r="FZ86" s="211">
        <f>SUM(EA86+FN86)</f>
        <v>809.44600000000003</v>
      </c>
      <c r="GA86" s="212"/>
      <c r="GB86" s="213"/>
      <c r="GC86" s="211">
        <f>SUM(ED86+FQ86)</f>
        <v>1152.52126</v>
      </c>
      <c r="GD86" s="212"/>
      <c r="GE86" s="213"/>
      <c r="GF86" s="211">
        <f>SUM(EG86+FT86)</f>
        <v>1042.924</v>
      </c>
      <c r="GG86" s="212"/>
      <c r="GH86" s="213"/>
      <c r="GI86" s="214">
        <f>SUM(GC86-FZ86)</f>
        <v>343.07525999999996</v>
      </c>
      <c r="GJ86" s="215"/>
      <c r="GK86" s="216"/>
      <c r="GL86" s="111"/>
      <c r="GM86" s="9"/>
    </row>
    <row r="87" spans="1:195" ht="35.25" customHeight="1" x14ac:dyDescent="0.3">
      <c r="A87" s="28" t="s">
        <v>101</v>
      </c>
      <c r="B87" s="217">
        <f>SUM('[20]ПОЛНАЯ СЕБЕСТОИМОСТЬ ВОДА 2022'!B229:D229)/3</f>
        <v>0</v>
      </c>
      <c r="C87" s="218"/>
      <c r="D87" s="219"/>
      <c r="E87" s="217">
        <f>SUM('[20]ПОЛНАЯ СЕБЕСТОИМОСТЬ ВОДА 2022'!E229:G229)</f>
        <v>4.7140000000000004</v>
      </c>
      <c r="F87" s="218"/>
      <c r="G87" s="219"/>
      <c r="H87" s="220">
        <v>2.96</v>
      </c>
      <c r="I87" s="221"/>
      <c r="J87" s="222"/>
      <c r="K87" s="217">
        <f>SUM(B87)</f>
        <v>0</v>
      </c>
      <c r="L87" s="218"/>
      <c r="M87" s="219"/>
      <c r="N87" s="176">
        <f>SUM('[20]ПОЛНАЯ СЕБЕСТОИМОСТЬ ВОДА 2022'!H229:J229)</f>
        <v>0</v>
      </c>
      <c r="O87" s="177"/>
      <c r="P87" s="178"/>
      <c r="Q87" s="179">
        <v>27</v>
      </c>
      <c r="R87" s="180"/>
      <c r="S87" s="181"/>
      <c r="T87" s="217">
        <f>SUM(K87)</f>
        <v>0</v>
      </c>
      <c r="U87" s="218"/>
      <c r="V87" s="219"/>
      <c r="W87" s="176">
        <f>SUM('[20]ПОЛНАЯ СЕБЕСТОИМОСТЬ ВОДА 2022'!K229:M229)</f>
        <v>37.799999999999997</v>
      </c>
      <c r="X87" s="177"/>
      <c r="Y87" s="178"/>
      <c r="Z87" s="179">
        <v>0</v>
      </c>
      <c r="AA87" s="180"/>
      <c r="AB87" s="181"/>
      <c r="AC87" s="211">
        <f>SUM(B87+K87+T87)</f>
        <v>0</v>
      </c>
      <c r="AD87" s="212"/>
      <c r="AE87" s="213"/>
      <c r="AF87" s="211">
        <f>SUM(E87+N87+W87)</f>
        <v>42.513999999999996</v>
      </c>
      <c r="AG87" s="212"/>
      <c r="AH87" s="213"/>
      <c r="AI87" s="211">
        <f>SUM(H87+Q87+Z87)</f>
        <v>29.96</v>
      </c>
      <c r="AJ87" s="212"/>
      <c r="AK87" s="213"/>
      <c r="AL87" s="214">
        <f>SUM(AF87-AC87)</f>
        <v>42.513999999999996</v>
      </c>
      <c r="AM87" s="215"/>
      <c r="AN87" s="216"/>
      <c r="AO87" s="217">
        <f>SUM(T87)</f>
        <v>0</v>
      </c>
      <c r="AP87" s="218"/>
      <c r="AQ87" s="219"/>
      <c r="AR87" s="217">
        <f>SUM('[20]ПОЛНАЯ СЕБЕСТОИМОСТЬ ВОДА 2022'!T229:V229)</f>
        <v>0</v>
      </c>
      <c r="AS87" s="218"/>
      <c r="AT87" s="219"/>
      <c r="AU87" s="179">
        <v>27</v>
      </c>
      <c r="AV87" s="180"/>
      <c r="AW87" s="181"/>
      <c r="AX87" s="217">
        <f>SUM(AO87)</f>
        <v>0</v>
      </c>
      <c r="AY87" s="218"/>
      <c r="AZ87" s="219"/>
      <c r="BA87" s="176">
        <f>SUM('[20]ПОЛНАЯ СЕБЕСТОИМОСТЬ ВОДА 2022'!W229:Y229)</f>
        <v>0</v>
      </c>
      <c r="BB87" s="177"/>
      <c r="BC87" s="178"/>
      <c r="BD87" s="179">
        <v>7.2009999999999996</v>
      </c>
      <c r="BE87" s="180"/>
      <c r="BF87" s="181"/>
      <c r="BG87" s="217">
        <f>SUM(AX87)</f>
        <v>0</v>
      </c>
      <c r="BH87" s="218"/>
      <c r="BI87" s="219"/>
      <c r="BJ87" s="176">
        <f>SUM('[20]ПОЛНАЯ СЕБЕСТОИМОСТЬ ВОДА 2022'!Z229:AB229)</f>
        <v>0</v>
      </c>
      <c r="BK87" s="177"/>
      <c r="BL87" s="178"/>
      <c r="BM87" s="179">
        <v>0</v>
      </c>
      <c r="BN87" s="180"/>
      <c r="BO87" s="181"/>
      <c r="BP87" s="211">
        <f>SUM(AO87+AX87+BG87)</f>
        <v>0</v>
      </c>
      <c r="BQ87" s="212"/>
      <c r="BR87" s="213"/>
      <c r="BS87" s="211">
        <f>SUM(AR87+BA87+BJ87)</f>
        <v>0</v>
      </c>
      <c r="BT87" s="212"/>
      <c r="BU87" s="213"/>
      <c r="BV87" s="211">
        <f>SUM(AU87+BD87+BM87)</f>
        <v>34.201000000000001</v>
      </c>
      <c r="BW87" s="212"/>
      <c r="BX87" s="213"/>
      <c r="BY87" s="214">
        <f>SUM(BS87-BP87)</f>
        <v>0</v>
      </c>
      <c r="BZ87" s="215"/>
      <c r="CA87" s="216"/>
      <c r="CB87" s="211">
        <f>SUM(AC87+BP87)</f>
        <v>0</v>
      </c>
      <c r="CC87" s="212"/>
      <c r="CD87" s="213"/>
      <c r="CE87" s="211">
        <f>SUM(AF87+BS87)</f>
        <v>42.513999999999996</v>
      </c>
      <c r="CF87" s="212"/>
      <c r="CG87" s="213"/>
      <c r="CH87" s="211">
        <f>SUM(AI87+BV87)</f>
        <v>64.161000000000001</v>
      </c>
      <c r="CI87" s="212"/>
      <c r="CJ87" s="213"/>
      <c r="CK87" s="214">
        <f>SUM(CE87-CB87)</f>
        <v>42.513999999999996</v>
      </c>
      <c r="CL87" s="215"/>
      <c r="CM87" s="216"/>
      <c r="CN87" s="217">
        <f>SUM('[20]ПОЛНАЯ СЕБЕСТОИМОСТЬ ВОДА 2022'!AO229:AQ229)/3</f>
        <v>0</v>
      </c>
      <c r="CO87" s="218"/>
      <c r="CP87" s="219"/>
      <c r="CQ87" s="176">
        <f>SUM('[20]ПОЛНАЯ СЕБЕСТОИМОСТЬ ВОДА 2022'!AR229:AT229)</f>
        <v>0</v>
      </c>
      <c r="CR87" s="177"/>
      <c r="CS87" s="178"/>
      <c r="CT87" s="179">
        <v>0</v>
      </c>
      <c r="CU87" s="180"/>
      <c r="CV87" s="181"/>
      <c r="CW87" s="217">
        <f>SUM(CN87)</f>
        <v>0</v>
      </c>
      <c r="CX87" s="218"/>
      <c r="CY87" s="219"/>
      <c r="CZ87" s="176">
        <f>SUM('[20]ПОЛНАЯ СЕБЕСТОИМОСТЬ ВОДА 2022'!AU229:AW229)</f>
        <v>18</v>
      </c>
      <c r="DA87" s="177"/>
      <c r="DB87" s="178"/>
      <c r="DC87" s="179">
        <v>75.599999999999994</v>
      </c>
      <c r="DD87" s="180"/>
      <c r="DE87" s="181"/>
      <c r="DF87" s="217">
        <f>SUM(CW87)</f>
        <v>0</v>
      </c>
      <c r="DG87" s="218"/>
      <c r="DH87" s="219"/>
      <c r="DI87" s="176">
        <f>SUM('[20]ПОЛНАЯ СЕБЕСТОИМОСТЬ ВОДА 2022'!AX229:AZ229)</f>
        <v>0</v>
      </c>
      <c r="DJ87" s="177"/>
      <c r="DK87" s="178"/>
      <c r="DL87" s="179">
        <v>23.402000000000001</v>
      </c>
      <c r="DM87" s="180"/>
      <c r="DN87" s="181"/>
      <c r="DO87" s="211">
        <f>SUM(CN87+CW87+DF87)</f>
        <v>0</v>
      </c>
      <c r="DP87" s="212"/>
      <c r="DQ87" s="213"/>
      <c r="DR87" s="211">
        <f>SUM(CQ87+CZ87+DI87)</f>
        <v>18</v>
      </c>
      <c r="DS87" s="212"/>
      <c r="DT87" s="213"/>
      <c r="DU87" s="211">
        <f>SUM(CT87+DC87+DL87)</f>
        <v>99.001999999999995</v>
      </c>
      <c r="DV87" s="212"/>
      <c r="DW87" s="213"/>
      <c r="DX87" s="214">
        <f>SUM(DR87-DO87)</f>
        <v>18</v>
      </c>
      <c r="DY87" s="215"/>
      <c r="DZ87" s="216"/>
      <c r="EA87" s="211">
        <f>SUM(CB87+DO87)</f>
        <v>0</v>
      </c>
      <c r="EB87" s="212"/>
      <c r="EC87" s="213"/>
      <c r="ED87" s="211">
        <f>SUM(CE87+DR87)</f>
        <v>60.513999999999996</v>
      </c>
      <c r="EE87" s="212"/>
      <c r="EF87" s="213"/>
      <c r="EG87" s="211">
        <f>SUM(CH87+DU87)</f>
        <v>163.16300000000001</v>
      </c>
      <c r="EH87" s="212"/>
      <c r="EI87" s="213"/>
      <c r="EJ87" s="214">
        <f>SUM(ED87-EA87)</f>
        <v>60.513999999999996</v>
      </c>
      <c r="EK87" s="215"/>
      <c r="EL87" s="216"/>
      <c r="EM87" s="176">
        <f>SUM('[20]ПОЛНАЯ СЕБЕСТОИМОСТЬ ВОДА 2022'!BM229:BO229)/3</f>
        <v>0</v>
      </c>
      <c r="EN87" s="177"/>
      <c r="EO87" s="178"/>
      <c r="EP87" s="176">
        <f>SUM('[20]ПОЛНАЯ СЕБЕСТОИМОСТЬ ВОДА 2022'!BP229:BR229)</f>
        <v>27</v>
      </c>
      <c r="EQ87" s="177"/>
      <c r="ER87" s="178"/>
      <c r="ES87" s="179">
        <v>135</v>
      </c>
      <c r="ET87" s="180"/>
      <c r="EU87" s="181"/>
      <c r="EV87" s="217">
        <f>SUM(EM87)</f>
        <v>0</v>
      </c>
      <c r="EW87" s="218"/>
      <c r="EX87" s="219"/>
      <c r="EY87" s="176">
        <f>SUM('[20]ПОЛНАЯ СЕБЕСТОИМОСТЬ ВОДА 2022'!BS229:BU229)</f>
        <v>41.4</v>
      </c>
      <c r="EZ87" s="177"/>
      <c r="FA87" s="178"/>
      <c r="FB87" s="179">
        <v>25.18</v>
      </c>
      <c r="FC87" s="180"/>
      <c r="FD87" s="181"/>
      <c r="FE87" s="217">
        <f>SUM(EV87)</f>
        <v>0</v>
      </c>
      <c r="FF87" s="218"/>
      <c r="FG87" s="219"/>
      <c r="FH87" s="176">
        <f>SUM('[20]ПОЛНАЯ СЕБЕСТОИМОСТЬ ВОДА 2022'!BV229:BX229)</f>
        <v>30.6</v>
      </c>
      <c r="FI87" s="177"/>
      <c r="FJ87" s="178"/>
      <c r="FK87" s="179">
        <v>69.144999999999996</v>
      </c>
      <c r="FL87" s="180"/>
      <c r="FM87" s="181"/>
      <c r="FN87" s="211">
        <f>SUM(EM87+EV87+FE87)</f>
        <v>0</v>
      </c>
      <c r="FO87" s="212"/>
      <c r="FP87" s="213"/>
      <c r="FQ87" s="211">
        <f>SUM(EP87+EY87+FH87)</f>
        <v>99</v>
      </c>
      <c r="FR87" s="212"/>
      <c r="FS87" s="213"/>
      <c r="FT87" s="211">
        <f>SUM(ES87+FB87+FK87)</f>
        <v>229.32499999999999</v>
      </c>
      <c r="FU87" s="212"/>
      <c r="FV87" s="213"/>
      <c r="FW87" s="214">
        <f>SUM(FQ87-FN87)</f>
        <v>99</v>
      </c>
      <c r="FX87" s="215"/>
      <c r="FY87" s="216"/>
      <c r="FZ87" s="211">
        <f>SUM(EA87+FN87)</f>
        <v>0</v>
      </c>
      <c r="GA87" s="212"/>
      <c r="GB87" s="213"/>
      <c r="GC87" s="211">
        <f>SUM(ED87+FQ87)</f>
        <v>159.51400000000001</v>
      </c>
      <c r="GD87" s="212"/>
      <c r="GE87" s="213"/>
      <c r="GF87" s="211">
        <f>SUM(EG87+FT87)</f>
        <v>392.488</v>
      </c>
      <c r="GG87" s="212"/>
      <c r="GH87" s="213"/>
      <c r="GI87" s="214">
        <f>SUM(GC87-FZ87)</f>
        <v>159.51400000000001</v>
      </c>
      <c r="GJ87" s="215"/>
      <c r="GK87" s="216"/>
      <c r="GL87" s="111"/>
      <c r="GM87" s="9"/>
    </row>
    <row r="88" spans="1:195" ht="36" customHeight="1" x14ac:dyDescent="0.3">
      <c r="A88" s="28" t="s">
        <v>102</v>
      </c>
      <c r="B88" s="217">
        <f>SUM('[20]ПОЛНАЯ СЕБЕСТОИМОСТЬ ВОДА 2022'!B230:D230)/3</f>
        <v>0</v>
      </c>
      <c r="C88" s="218"/>
      <c r="D88" s="219"/>
      <c r="E88" s="217">
        <f>SUM('[20]ПОЛНАЯ СЕБЕСТОИМОСТЬ ВОДА 2022'!E230:G230)</f>
        <v>28.645720000000001</v>
      </c>
      <c r="F88" s="218"/>
      <c r="G88" s="219"/>
      <c r="H88" s="220">
        <v>16.73</v>
      </c>
      <c r="I88" s="221"/>
      <c r="J88" s="222"/>
      <c r="K88" s="217">
        <f>SUM(B88)</f>
        <v>0</v>
      </c>
      <c r="L88" s="218"/>
      <c r="M88" s="219"/>
      <c r="N88" s="176">
        <f>SUM('[20]ПОЛНАЯ СЕБЕСТОИМОСТЬ ВОДА 2022'!H230:J230)</f>
        <v>37.337000000000003</v>
      </c>
      <c r="O88" s="177"/>
      <c r="P88" s="178"/>
      <c r="Q88" s="179">
        <v>37.25</v>
      </c>
      <c r="R88" s="180"/>
      <c r="S88" s="181"/>
      <c r="T88" s="217">
        <f>SUM(K88)</f>
        <v>0</v>
      </c>
      <c r="U88" s="218"/>
      <c r="V88" s="219"/>
      <c r="W88" s="176">
        <f>SUM('[20]ПОЛНАЯ СЕБЕСТОИМОСТЬ ВОДА 2022'!K230:M230)</f>
        <v>30.63325</v>
      </c>
      <c r="X88" s="177"/>
      <c r="Y88" s="178"/>
      <c r="Z88" s="179">
        <v>29.51</v>
      </c>
      <c r="AA88" s="180"/>
      <c r="AB88" s="181"/>
      <c r="AC88" s="211">
        <f>SUM(B88+K88+T88)</f>
        <v>0</v>
      </c>
      <c r="AD88" s="212"/>
      <c r="AE88" s="213"/>
      <c r="AF88" s="211">
        <f>SUM(E88+N88+W88)</f>
        <v>96.615970000000004</v>
      </c>
      <c r="AG88" s="212"/>
      <c r="AH88" s="213"/>
      <c r="AI88" s="211">
        <f>SUM(H88+Q88+Z88)</f>
        <v>83.490000000000009</v>
      </c>
      <c r="AJ88" s="212"/>
      <c r="AK88" s="213"/>
      <c r="AL88" s="214">
        <f>SUM(AF88-AC88)</f>
        <v>96.615970000000004</v>
      </c>
      <c r="AM88" s="215"/>
      <c r="AN88" s="216"/>
      <c r="AO88" s="217">
        <f>SUM(T88)</f>
        <v>0</v>
      </c>
      <c r="AP88" s="218"/>
      <c r="AQ88" s="219"/>
      <c r="AR88" s="217">
        <f>SUM('[20]ПОЛНАЯ СЕБЕСТОИМОСТЬ ВОДА 2022'!T230:V230)</f>
        <v>57.664000000000001</v>
      </c>
      <c r="AS88" s="218"/>
      <c r="AT88" s="219"/>
      <c r="AU88" s="179">
        <v>72.466999999999999</v>
      </c>
      <c r="AV88" s="180"/>
      <c r="AW88" s="181"/>
      <c r="AX88" s="217">
        <f>SUM(AO88)</f>
        <v>0</v>
      </c>
      <c r="AY88" s="218"/>
      <c r="AZ88" s="219"/>
      <c r="BA88" s="176">
        <f>SUM('[20]ПОЛНАЯ СЕБЕСТОИМОСТЬ ВОДА 2022'!W230:Y230)</f>
        <v>49.686</v>
      </c>
      <c r="BB88" s="177"/>
      <c r="BC88" s="178"/>
      <c r="BD88" s="179">
        <v>27.46</v>
      </c>
      <c r="BE88" s="180"/>
      <c r="BF88" s="181"/>
      <c r="BG88" s="217">
        <f>SUM(AX88)</f>
        <v>0</v>
      </c>
      <c r="BH88" s="218"/>
      <c r="BI88" s="219"/>
      <c r="BJ88" s="176">
        <f>SUM('[20]ПОЛНАЯ СЕБЕСТОИМОСТЬ ВОДА 2022'!Z230:AB230)</f>
        <v>592.48797999999999</v>
      </c>
      <c r="BK88" s="177"/>
      <c r="BL88" s="178"/>
      <c r="BM88" s="179">
        <v>152.92500000000001</v>
      </c>
      <c r="BN88" s="180"/>
      <c r="BO88" s="181"/>
      <c r="BP88" s="211">
        <f>SUM(AO88+AX88+BG88)</f>
        <v>0</v>
      </c>
      <c r="BQ88" s="212"/>
      <c r="BR88" s="213"/>
      <c r="BS88" s="211">
        <f>SUM(AR88+BA88+BJ88)</f>
        <v>699.83798000000002</v>
      </c>
      <c r="BT88" s="212"/>
      <c r="BU88" s="213"/>
      <c r="BV88" s="211">
        <f>SUM(AU88+BD88+BM88)</f>
        <v>252.852</v>
      </c>
      <c r="BW88" s="212"/>
      <c r="BX88" s="213"/>
      <c r="BY88" s="214">
        <f>SUM(BS88-BP88)</f>
        <v>699.83798000000002</v>
      </c>
      <c r="BZ88" s="215"/>
      <c r="CA88" s="216"/>
      <c r="CB88" s="211">
        <f>SUM(AC88+BP88)</f>
        <v>0</v>
      </c>
      <c r="CC88" s="212"/>
      <c r="CD88" s="213"/>
      <c r="CE88" s="211">
        <f>SUM(AF88+BS88)</f>
        <v>796.45395000000008</v>
      </c>
      <c r="CF88" s="212"/>
      <c r="CG88" s="213"/>
      <c r="CH88" s="211">
        <f>SUM(AI88+BV88)</f>
        <v>336.34199999999998</v>
      </c>
      <c r="CI88" s="212"/>
      <c r="CJ88" s="213"/>
      <c r="CK88" s="214">
        <f>SUM(CE88-CB88)</f>
        <v>796.45395000000008</v>
      </c>
      <c r="CL88" s="215"/>
      <c r="CM88" s="216"/>
      <c r="CN88" s="217">
        <f>SUM('[20]ПОЛНАЯ СЕБЕСТОИМОСТЬ ВОДА 2022'!AO230:AQ230)/3</f>
        <v>0</v>
      </c>
      <c r="CO88" s="218"/>
      <c r="CP88" s="219"/>
      <c r="CQ88" s="176">
        <f>SUM('[20]ПОЛНАЯ СЕБЕСТОИМОСТЬ ВОДА 2022'!AR230:AT230)</f>
        <v>40.75</v>
      </c>
      <c r="CR88" s="177"/>
      <c r="CS88" s="178"/>
      <c r="CT88" s="179">
        <v>114.62</v>
      </c>
      <c r="CU88" s="180"/>
      <c r="CV88" s="181"/>
      <c r="CW88" s="217">
        <f>SUM(CN88)</f>
        <v>0</v>
      </c>
      <c r="CX88" s="218"/>
      <c r="CY88" s="219"/>
      <c r="CZ88" s="176">
        <f>SUM('[20]ПОЛНАЯ СЕБЕСТОИМОСТЬ ВОДА 2022'!AU230:AW230)</f>
        <v>25.913730000000001</v>
      </c>
      <c r="DA88" s="177"/>
      <c r="DB88" s="178"/>
      <c r="DC88" s="179">
        <v>101.31</v>
      </c>
      <c r="DD88" s="180"/>
      <c r="DE88" s="181"/>
      <c r="DF88" s="217">
        <f>SUM(CW88)</f>
        <v>0</v>
      </c>
      <c r="DG88" s="218"/>
      <c r="DH88" s="219"/>
      <c r="DI88" s="176">
        <f>SUM('[20]ПОЛНАЯ СЕБЕСТОИМОСТЬ ВОДА 2022'!AX230:AZ230)</f>
        <v>57.925310000000003</v>
      </c>
      <c r="DJ88" s="177"/>
      <c r="DK88" s="178"/>
      <c r="DL88" s="179">
        <v>94.15</v>
      </c>
      <c r="DM88" s="180"/>
      <c r="DN88" s="181"/>
      <c r="DO88" s="211">
        <f>SUM(CN88+CW88+DF88)</f>
        <v>0</v>
      </c>
      <c r="DP88" s="212"/>
      <c r="DQ88" s="213"/>
      <c r="DR88" s="211">
        <f>SUM(CQ88+CZ88+DI88)</f>
        <v>124.58904000000001</v>
      </c>
      <c r="DS88" s="212"/>
      <c r="DT88" s="213"/>
      <c r="DU88" s="211">
        <f>SUM(CT88+DC88+DL88)</f>
        <v>310.08000000000004</v>
      </c>
      <c r="DV88" s="212"/>
      <c r="DW88" s="213"/>
      <c r="DX88" s="214">
        <f>SUM(DR88-DO88)</f>
        <v>124.58904000000001</v>
      </c>
      <c r="DY88" s="215"/>
      <c r="DZ88" s="216"/>
      <c r="EA88" s="211">
        <f>SUM(CB88+DO88)</f>
        <v>0</v>
      </c>
      <c r="EB88" s="212"/>
      <c r="EC88" s="213"/>
      <c r="ED88" s="211">
        <f>SUM(CE88+DR88)</f>
        <v>921.04299000000015</v>
      </c>
      <c r="EE88" s="212"/>
      <c r="EF88" s="213"/>
      <c r="EG88" s="211">
        <f>SUM(CH88+DU88)</f>
        <v>646.42200000000003</v>
      </c>
      <c r="EH88" s="212"/>
      <c r="EI88" s="213"/>
      <c r="EJ88" s="214">
        <f>SUM(ED88-EA88)</f>
        <v>921.04299000000015</v>
      </c>
      <c r="EK88" s="215"/>
      <c r="EL88" s="216"/>
      <c r="EM88" s="176">
        <f>SUM('[20]ПОЛНАЯ СЕБЕСТОИМОСТЬ ВОДА 2022'!BM230:BO230)/3</f>
        <v>0</v>
      </c>
      <c r="EN88" s="177"/>
      <c r="EO88" s="178"/>
      <c r="EP88" s="176">
        <f>SUM('[20]ПОЛНАЯ СЕБЕСТОИМОСТЬ ВОДА 2022'!BP230:BR230)</f>
        <v>59.332000000000001</v>
      </c>
      <c r="EQ88" s="177"/>
      <c r="ER88" s="178"/>
      <c r="ES88" s="179">
        <v>77.584999999999994</v>
      </c>
      <c r="ET88" s="180"/>
      <c r="EU88" s="181"/>
      <c r="EV88" s="217">
        <f>SUM(EM88)</f>
        <v>0</v>
      </c>
      <c r="EW88" s="218"/>
      <c r="EX88" s="219"/>
      <c r="EY88" s="176">
        <f>SUM('[20]ПОЛНАЯ СЕБЕСТОИМОСТЬ ВОДА 2022'!BS230:BU230)</f>
        <v>39.351959999999998</v>
      </c>
      <c r="EZ88" s="177"/>
      <c r="FA88" s="178"/>
      <c r="FB88" s="179">
        <v>51.18</v>
      </c>
      <c r="FC88" s="180"/>
      <c r="FD88" s="181"/>
      <c r="FE88" s="217">
        <f>SUM(EV88)</f>
        <v>0</v>
      </c>
      <c r="FF88" s="218"/>
      <c r="FG88" s="219"/>
      <c r="FH88" s="176">
        <f>SUM('[20]ПОЛНАЯ СЕБЕСТОИМОСТЬ ВОДА 2022'!BV230:BX230)</f>
        <v>80.538820000000001</v>
      </c>
      <c r="FI88" s="177"/>
      <c r="FJ88" s="178"/>
      <c r="FK88" s="179">
        <v>29.855</v>
      </c>
      <c r="FL88" s="180"/>
      <c r="FM88" s="181"/>
      <c r="FN88" s="211">
        <f>SUM(EM88+EV88+FE88)</f>
        <v>0</v>
      </c>
      <c r="FO88" s="212"/>
      <c r="FP88" s="213"/>
      <c r="FQ88" s="211">
        <f>SUM(EP88+EY88+FH88)</f>
        <v>179.22278</v>
      </c>
      <c r="FR88" s="212"/>
      <c r="FS88" s="213"/>
      <c r="FT88" s="211">
        <f>SUM(ES88+FB88+FK88)</f>
        <v>158.61999999999998</v>
      </c>
      <c r="FU88" s="212"/>
      <c r="FV88" s="213"/>
      <c r="FW88" s="214">
        <f>SUM(FQ88-FN88)</f>
        <v>179.22278</v>
      </c>
      <c r="FX88" s="215"/>
      <c r="FY88" s="216"/>
      <c r="FZ88" s="211">
        <f>SUM(EA88+FN88)</f>
        <v>0</v>
      </c>
      <c r="GA88" s="212"/>
      <c r="GB88" s="213"/>
      <c r="GC88" s="211">
        <f>SUM(ED88+FQ88)</f>
        <v>1100.2657700000002</v>
      </c>
      <c r="GD88" s="212"/>
      <c r="GE88" s="213"/>
      <c r="GF88" s="211">
        <f>SUM(EG88+FT88)</f>
        <v>805.04200000000003</v>
      </c>
      <c r="GG88" s="212"/>
      <c r="GH88" s="213"/>
      <c r="GI88" s="214">
        <f>SUM(GC88-FZ88)</f>
        <v>1100.2657700000002</v>
      </c>
      <c r="GJ88" s="215"/>
      <c r="GK88" s="216"/>
      <c r="GL88" s="78"/>
    </row>
    <row r="89" spans="1:195" ht="19.5" x14ac:dyDescent="0.3">
      <c r="A89" s="116" t="s">
        <v>103</v>
      </c>
      <c r="B89" s="208">
        <f>SUM(B76+B85)</f>
        <v>13432.635100844309</v>
      </c>
      <c r="C89" s="209"/>
      <c r="D89" s="210"/>
      <c r="E89" s="208">
        <f t="shared" ref="E89" si="823">SUM(E76+E85)</f>
        <v>13226.731930000002</v>
      </c>
      <c r="F89" s="209"/>
      <c r="G89" s="210"/>
      <c r="H89" s="208">
        <f t="shared" ref="H89" si="824">SUM(H76+H85)</f>
        <v>10378.529500000001</v>
      </c>
      <c r="I89" s="209"/>
      <c r="J89" s="210"/>
      <c r="K89" s="170">
        <f t="shared" ref="K89" si="825">SUM(K76+K85)</f>
        <v>13432.635100844309</v>
      </c>
      <c r="L89" s="171"/>
      <c r="M89" s="172"/>
      <c r="N89" s="170">
        <f t="shared" ref="N89" si="826">SUM(N76+N85)</f>
        <v>9939.551300000001</v>
      </c>
      <c r="O89" s="171"/>
      <c r="P89" s="172"/>
      <c r="Q89" s="170">
        <f t="shared" ref="Q89" si="827">SUM(Q76+Q85)</f>
        <v>10332.073240000002</v>
      </c>
      <c r="R89" s="171"/>
      <c r="S89" s="172"/>
      <c r="T89" s="170">
        <f t="shared" ref="T89" si="828">SUM(T76+T85)</f>
        <v>13432.635100844309</v>
      </c>
      <c r="U89" s="171"/>
      <c r="V89" s="172"/>
      <c r="W89" s="170">
        <f t="shared" ref="W89" si="829">SUM(W76+W85)</f>
        <v>16974.475430000002</v>
      </c>
      <c r="X89" s="171"/>
      <c r="Y89" s="172"/>
      <c r="Z89" s="170">
        <f t="shared" ref="Z89:AI89" si="830">SUM(Z76+Z85)</f>
        <v>14273.130979999996</v>
      </c>
      <c r="AA89" s="171"/>
      <c r="AB89" s="172"/>
      <c r="AC89" s="167">
        <f t="shared" si="830"/>
        <v>40297.905302532919</v>
      </c>
      <c r="AD89" s="168"/>
      <c r="AE89" s="169"/>
      <c r="AF89" s="167">
        <f t="shared" si="830"/>
        <v>40140.75866</v>
      </c>
      <c r="AG89" s="168"/>
      <c r="AH89" s="169"/>
      <c r="AI89" s="167">
        <f t="shared" si="830"/>
        <v>34983.733719999997</v>
      </c>
      <c r="AJ89" s="168"/>
      <c r="AK89" s="169"/>
      <c r="AL89" s="205">
        <f>SUM(AF89-AC89)</f>
        <v>-157.14664253291994</v>
      </c>
      <c r="AM89" s="206"/>
      <c r="AN89" s="207"/>
      <c r="AO89" s="208">
        <f t="shared" ref="AO89:BV89" si="831">SUM(AO76+AO85)</f>
        <v>13432.635100844309</v>
      </c>
      <c r="AP89" s="209"/>
      <c r="AQ89" s="210"/>
      <c r="AR89" s="208">
        <f t="shared" si="831"/>
        <v>13614.294900000001</v>
      </c>
      <c r="AS89" s="209"/>
      <c r="AT89" s="210"/>
      <c r="AU89" s="170">
        <f t="shared" si="831"/>
        <v>13001.437000000002</v>
      </c>
      <c r="AV89" s="171"/>
      <c r="AW89" s="172"/>
      <c r="AX89" s="170">
        <f t="shared" si="831"/>
        <v>13432.635100844309</v>
      </c>
      <c r="AY89" s="171"/>
      <c r="AZ89" s="172"/>
      <c r="BA89" s="170">
        <f t="shared" si="831"/>
        <v>15773.622670000001</v>
      </c>
      <c r="BB89" s="171"/>
      <c r="BC89" s="172"/>
      <c r="BD89" s="170">
        <f t="shared" si="831"/>
        <v>13466.746000000001</v>
      </c>
      <c r="BE89" s="171"/>
      <c r="BF89" s="172"/>
      <c r="BG89" s="170">
        <f t="shared" si="831"/>
        <v>13432.635100844309</v>
      </c>
      <c r="BH89" s="171"/>
      <c r="BI89" s="172"/>
      <c r="BJ89" s="170">
        <f t="shared" si="831"/>
        <v>16809.923299999999</v>
      </c>
      <c r="BK89" s="171"/>
      <c r="BL89" s="172"/>
      <c r="BM89" s="170">
        <f t="shared" si="831"/>
        <v>11352.449999999999</v>
      </c>
      <c r="BN89" s="171"/>
      <c r="BO89" s="172"/>
      <c r="BP89" s="167">
        <f t="shared" si="831"/>
        <v>40297.905302532919</v>
      </c>
      <c r="BQ89" s="168"/>
      <c r="BR89" s="169"/>
      <c r="BS89" s="167">
        <f t="shared" si="831"/>
        <v>46197.84087</v>
      </c>
      <c r="BT89" s="168"/>
      <c r="BU89" s="169"/>
      <c r="BV89" s="167">
        <f t="shared" si="831"/>
        <v>37820.633000000002</v>
      </c>
      <c r="BW89" s="168"/>
      <c r="BX89" s="169"/>
      <c r="BY89" s="205">
        <f>SUM(BS89-BP89)</f>
        <v>5899.9355674670805</v>
      </c>
      <c r="BZ89" s="206"/>
      <c r="CA89" s="207"/>
      <c r="CB89" s="167">
        <f t="shared" ref="CB89:CH89" si="832">SUM(CB76+CB85)</f>
        <v>80595.810605065839</v>
      </c>
      <c r="CC89" s="168"/>
      <c r="CD89" s="169"/>
      <c r="CE89" s="167">
        <f t="shared" si="832"/>
        <v>86338.599529999992</v>
      </c>
      <c r="CF89" s="168"/>
      <c r="CG89" s="169"/>
      <c r="CH89" s="167">
        <f t="shared" si="832"/>
        <v>72804.366720000005</v>
      </c>
      <c r="CI89" s="168"/>
      <c r="CJ89" s="169"/>
      <c r="CK89" s="205">
        <f>SUM(CE89-CB89)</f>
        <v>5742.7889249341533</v>
      </c>
      <c r="CL89" s="206"/>
      <c r="CM89" s="207"/>
      <c r="CN89" s="170">
        <f t="shared" ref="CN89:DU89" si="833">SUM(CN76+CN85)</f>
        <v>13472.176408734736</v>
      </c>
      <c r="CO89" s="171"/>
      <c r="CP89" s="172"/>
      <c r="CQ89" s="170">
        <f t="shared" si="833"/>
        <v>16056.270030000001</v>
      </c>
      <c r="CR89" s="171"/>
      <c r="CS89" s="172"/>
      <c r="CT89" s="170">
        <f t="shared" si="833"/>
        <v>12872.380000000001</v>
      </c>
      <c r="CU89" s="171"/>
      <c r="CV89" s="172"/>
      <c r="CW89" s="170">
        <f t="shared" si="833"/>
        <v>13472.176408734736</v>
      </c>
      <c r="CX89" s="171"/>
      <c r="CY89" s="172"/>
      <c r="CZ89" s="170">
        <f t="shared" si="833"/>
        <v>17018.501200000002</v>
      </c>
      <c r="DA89" s="171"/>
      <c r="DB89" s="172"/>
      <c r="DC89" s="170">
        <f t="shared" si="833"/>
        <v>9974.8379999999997</v>
      </c>
      <c r="DD89" s="171"/>
      <c r="DE89" s="172"/>
      <c r="DF89" s="170">
        <f t="shared" si="833"/>
        <v>13472.176408734736</v>
      </c>
      <c r="DG89" s="171"/>
      <c r="DH89" s="172"/>
      <c r="DI89" s="170">
        <f t="shared" si="833"/>
        <v>15344.628419999999</v>
      </c>
      <c r="DJ89" s="171"/>
      <c r="DK89" s="172"/>
      <c r="DL89" s="170">
        <f t="shared" si="833"/>
        <v>13916.682000000001</v>
      </c>
      <c r="DM89" s="171"/>
      <c r="DN89" s="172"/>
      <c r="DO89" s="167">
        <f t="shared" si="833"/>
        <v>40416.529226204198</v>
      </c>
      <c r="DP89" s="168"/>
      <c r="DQ89" s="169"/>
      <c r="DR89" s="167">
        <f t="shared" si="833"/>
        <v>48419.399649999999</v>
      </c>
      <c r="DS89" s="168"/>
      <c r="DT89" s="169"/>
      <c r="DU89" s="167">
        <f t="shared" si="833"/>
        <v>36763.9</v>
      </c>
      <c r="DV89" s="168"/>
      <c r="DW89" s="169"/>
      <c r="DX89" s="205">
        <f>SUM(DR89-DO89)</f>
        <v>8002.8704237958009</v>
      </c>
      <c r="DY89" s="206"/>
      <c r="DZ89" s="207"/>
      <c r="EA89" s="167">
        <f t="shared" ref="EA89:EG89" si="834">SUM(EA76+EA85)</f>
        <v>121012.33983127006</v>
      </c>
      <c r="EB89" s="168"/>
      <c r="EC89" s="169"/>
      <c r="ED89" s="167">
        <f t="shared" si="834"/>
        <v>134757.99917999998</v>
      </c>
      <c r="EE89" s="168"/>
      <c r="EF89" s="169"/>
      <c r="EG89" s="167">
        <f t="shared" si="834"/>
        <v>109568.26672000001</v>
      </c>
      <c r="EH89" s="168"/>
      <c r="EI89" s="169"/>
      <c r="EJ89" s="205">
        <f>SUM(ED89-EA89)</f>
        <v>13745.659348729925</v>
      </c>
      <c r="EK89" s="206"/>
      <c r="EL89" s="207"/>
      <c r="EM89" s="170">
        <f t="shared" ref="EM89:FT89" si="835">SUM(EM76+EM85)</f>
        <v>13472.176408734736</v>
      </c>
      <c r="EN89" s="171"/>
      <c r="EO89" s="172"/>
      <c r="EP89" s="170">
        <f t="shared" si="835"/>
        <v>14090.319959999999</v>
      </c>
      <c r="EQ89" s="171"/>
      <c r="ER89" s="172"/>
      <c r="ES89" s="170">
        <f t="shared" si="835"/>
        <v>11016.231400000001</v>
      </c>
      <c r="ET89" s="171"/>
      <c r="EU89" s="172"/>
      <c r="EV89" s="170">
        <f t="shared" si="835"/>
        <v>13472.176408734736</v>
      </c>
      <c r="EW89" s="171"/>
      <c r="EX89" s="172"/>
      <c r="EY89" s="170">
        <f t="shared" si="835"/>
        <v>14569.856969999999</v>
      </c>
      <c r="EZ89" s="171"/>
      <c r="FA89" s="172"/>
      <c r="FB89" s="170">
        <f t="shared" si="835"/>
        <v>12406.603000000001</v>
      </c>
      <c r="FC89" s="171"/>
      <c r="FD89" s="172"/>
      <c r="FE89" s="170">
        <f t="shared" si="835"/>
        <v>13472.176408734736</v>
      </c>
      <c r="FF89" s="171"/>
      <c r="FG89" s="172"/>
      <c r="FH89" s="170">
        <f t="shared" si="835"/>
        <v>15736.286229999998</v>
      </c>
      <c r="FI89" s="171"/>
      <c r="FJ89" s="172"/>
      <c r="FK89" s="170">
        <f t="shared" si="835"/>
        <v>13782.802</v>
      </c>
      <c r="FL89" s="171"/>
      <c r="FM89" s="172"/>
      <c r="FN89" s="167">
        <f t="shared" si="835"/>
        <v>40416.529226204198</v>
      </c>
      <c r="FO89" s="168"/>
      <c r="FP89" s="169"/>
      <c r="FQ89" s="167">
        <f t="shared" si="835"/>
        <v>44396.463159999999</v>
      </c>
      <c r="FR89" s="168"/>
      <c r="FS89" s="169"/>
      <c r="FT89" s="167">
        <f t="shared" si="835"/>
        <v>37205.636400000003</v>
      </c>
      <c r="FU89" s="168"/>
      <c r="FV89" s="169"/>
      <c r="FW89" s="205">
        <f>SUM(FQ89-FN89)</f>
        <v>3979.9339337958008</v>
      </c>
      <c r="FX89" s="206"/>
      <c r="FY89" s="207"/>
      <c r="FZ89" s="167">
        <f t="shared" ref="FZ89:GF89" si="836">SUM(FZ76+FZ85)</f>
        <v>161428.86905747422</v>
      </c>
      <c r="GA89" s="168"/>
      <c r="GB89" s="169"/>
      <c r="GC89" s="167">
        <f t="shared" si="836"/>
        <v>179154.46233999997</v>
      </c>
      <c r="GD89" s="168"/>
      <c r="GE89" s="169"/>
      <c r="GF89" s="167">
        <f t="shared" si="836"/>
        <v>146773.90312</v>
      </c>
      <c r="GG89" s="168"/>
      <c r="GH89" s="169"/>
      <c r="GI89" s="205">
        <f>SUM(GC89-FZ89)</f>
        <v>17725.593282525748</v>
      </c>
      <c r="GJ89" s="206"/>
      <c r="GK89" s="207"/>
      <c r="GL89" s="78"/>
    </row>
    <row r="90" spans="1:195" ht="18.75" x14ac:dyDescent="0.3">
      <c r="A90" s="11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</row>
    <row r="91" spans="1:195" ht="18.75" x14ac:dyDescent="0.3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 t="s">
        <v>104</v>
      </c>
      <c r="AM91" s="118"/>
      <c r="AN91" s="11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111"/>
      <c r="CO91" s="111"/>
      <c r="CP91" s="111"/>
      <c r="CQ91" s="111"/>
      <c r="CR91" s="111"/>
      <c r="CS91" s="111"/>
      <c r="CT91" s="78"/>
      <c r="CU91" s="78"/>
      <c r="CV91" s="78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</row>
    <row r="92" spans="1:195" ht="18.75" x14ac:dyDescent="0.3">
      <c r="A92" s="118"/>
      <c r="B92" s="118"/>
      <c r="C92" s="118"/>
      <c r="D92" s="119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111"/>
      <c r="CO92" s="111"/>
      <c r="CP92" s="111"/>
      <c r="CQ92" s="111"/>
      <c r="CR92" s="111"/>
      <c r="CS92" s="111"/>
      <c r="CT92" s="78"/>
      <c r="CU92" s="78"/>
      <c r="CV92" s="78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</row>
    <row r="93" spans="1:195" ht="18.75" x14ac:dyDescent="0.3">
      <c r="A93" s="118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 t="s">
        <v>105</v>
      </c>
      <c r="AM93" s="120"/>
      <c r="AN93" s="120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</row>
    <row r="94" spans="1:195" ht="18.75" x14ac:dyDescent="0.3">
      <c r="A94" s="118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</row>
    <row r="95" spans="1:195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</row>
    <row r="96" spans="1:195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</row>
    <row r="97" spans="1:194" ht="18.7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</row>
    <row r="98" spans="1:194" ht="18.75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</row>
    <row r="99" spans="1:194" ht="18.75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</row>
    <row r="100" spans="1:194" x14ac:dyDescent="0.2"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</row>
    <row r="101" spans="1:194" x14ac:dyDescent="0.2"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</row>
    <row r="102" spans="1:194" x14ac:dyDescent="0.2"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</row>
  </sheetData>
  <sheetProtection formatCells="0" formatColumns="0" formatRows="0" insertColumns="0" insertRows="0" insertHyperlinks="0" deleteColumns="0" deleteRows="0" sort="0" autoFilter="0" pivotTables="0"/>
  <mergeCells count="572">
    <mergeCell ref="A5:A7"/>
    <mergeCell ref="B5:J5"/>
    <mergeCell ref="K5:S5"/>
    <mergeCell ref="T5:AB5"/>
    <mergeCell ref="AC5:AN5"/>
    <mergeCell ref="AO5:AW5"/>
    <mergeCell ref="Z6:AB6"/>
    <mergeCell ref="AC6:AE6"/>
    <mergeCell ref="AF6:AH6"/>
    <mergeCell ref="AI6:AK6"/>
    <mergeCell ref="FN5:FY5"/>
    <mergeCell ref="FZ5:GK5"/>
    <mergeCell ref="B6:D6"/>
    <mergeCell ref="E6:G6"/>
    <mergeCell ref="H6:J6"/>
    <mergeCell ref="K6:M6"/>
    <mergeCell ref="N6:P6"/>
    <mergeCell ref="Q6:S6"/>
    <mergeCell ref="T6:V6"/>
    <mergeCell ref="W6:Y6"/>
    <mergeCell ref="DF5:DN5"/>
    <mergeCell ref="DO5:DZ5"/>
    <mergeCell ref="EA5:EL5"/>
    <mergeCell ref="EM5:EU5"/>
    <mergeCell ref="EV5:FD5"/>
    <mergeCell ref="FE5:FM5"/>
    <mergeCell ref="AX5:BF5"/>
    <mergeCell ref="BG5:BO5"/>
    <mergeCell ref="BP5:CA5"/>
    <mergeCell ref="CB5:CM5"/>
    <mergeCell ref="CN5:CV5"/>
    <mergeCell ref="CW5:DE5"/>
    <mergeCell ref="BD6:BF6"/>
    <mergeCell ref="BG6:BI6"/>
    <mergeCell ref="BJ6:BL6"/>
    <mergeCell ref="BM6:BO6"/>
    <mergeCell ref="BP6:BR6"/>
    <mergeCell ref="BS6:BU6"/>
    <mergeCell ref="AL6:AN6"/>
    <mergeCell ref="AO6:AQ6"/>
    <mergeCell ref="AR6:AT6"/>
    <mergeCell ref="AU6:AW6"/>
    <mergeCell ref="AX6:AZ6"/>
    <mergeCell ref="BA6:BC6"/>
    <mergeCell ref="CN6:CP6"/>
    <mergeCell ref="CQ6:CS6"/>
    <mergeCell ref="CT6:CV6"/>
    <mergeCell ref="CW6:CY6"/>
    <mergeCell ref="CZ6:DB6"/>
    <mergeCell ref="DC6:DE6"/>
    <mergeCell ref="BV6:BX6"/>
    <mergeCell ref="BY6:CA6"/>
    <mergeCell ref="CB6:CD6"/>
    <mergeCell ref="CE6:CG6"/>
    <mergeCell ref="CH6:CJ6"/>
    <mergeCell ref="CK6:CM6"/>
    <mergeCell ref="FB6:FD6"/>
    <mergeCell ref="FE6:FG6"/>
    <mergeCell ref="DX6:DZ6"/>
    <mergeCell ref="EA6:EC6"/>
    <mergeCell ref="ED6:EF6"/>
    <mergeCell ref="EG6:EI6"/>
    <mergeCell ref="EJ6:EL6"/>
    <mergeCell ref="EM6:EO6"/>
    <mergeCell ref="DF6:DH6"/>
    <mergeCell ref="DI6:DK6"/>
    <mergeCell ref="DL6:DN6"/>
    <mergeCell ref="DO6:DQ6"/>
    <mergeCell ref="DR6:DT6"/>
    <mergeCell ref="DU6:DW6"/>
    <mergeCell ref="BP25:CA25"/>
    <mergeCell ref="CB25:CM25"/>
    <mergeCell ref="CN25:CV25"/>
    <mergeCell ref="CW25:DE25"/>
    <mergeCell ref="FZ6:GB6"/>
    <mergeCell ref="GC6:GE6"/>
    <mergeCell ref="GF6:GH6"/>
    <mergeCell ref="GI6:GK6"/>
    <mergeCell ref="A25:A27"/>
    <mergeCell ref="B25:J25"/>
    <mergeCell ref="K25:S25"/>
    <mergeCell ref="T25:AB25"/>
    <mergeCell ref="AC25:AN25"/>
    <mergeCell ref="AO25:AW25"/>
    <mergeCell ref="FH6:FJ6"/>
    <mergeCell ref="FK6:FM6"/>
    <mergeCell ref="FN6:FP6"/>
    <mergeCell ref="FQ6:FS6"/>
    <mergeCell ref="FT6:FV6"/>
    <mergeCell ref="FW6:FY6"/>
    <mergeCell ref="EP6:ER6"/>
    <mergeCell ref="ES6:EU6"/>
    <mergeCell ref="EV6:EX6"/>
    <mergeCell ref="EY6:FA6"/>
    <mergeCell ref="Z26:AB26"/>
    <mergeCell ref="AC26:AE26"/>
    <mergeCell ref="AF26:AH26"/>
    <mergeCell ref="AI26:AK26"/>
    <mergeCell ref="AL26:AN26"/>
    <mergeCell ref="AO26:AQ26"/>
    <mergeCell ref="FN25:FY25"/>
    <mergeCell ref="FZ25:GK25"/>
    <mergeCell ref="B26:D26"/>
    <mergeCell ref="E26:G26"/>
    <mergeCell ref="H26:J26"/>
    <mergeCell ref="K26:M26"/>
    <mergeCell ref="N26:P26"/>
    <mergeCell ref="Q26:S26"/>
    <mergeCell ref="T26:V26"/>
    <mergeCell ref="W26:Y26"/>
    <mergeCell ref="DF25:DN25"/>
    <mergeCell ref="DO25:DZ25"/>
    <mergeCell ref="EA25:EL25"/>
    <mergeCell ref="EM25:EU25"/>
    <mergeCell ref="EV25:FD25"/>
    <mergeCell ref="FE25:FM25"/>
    <mergeCell ref="AX25:BF25"/>
    <mergeCell ref="BG25:BO25"/>
    <mergeCell ref="BJ26:BL26"/>
    <mergeCell ref="BM26:BO26"/>
    <mergeCell ref="BP26:BR26"/>
    <mergeCell ref="BS26:BU26"/>
    <mergeCell ref="BV26:BX26"/>
    <mergeCell ref="BY26:CA26"/>
    <mergeCell ref="AR26:AT26"/>
    <mergeCell ref="AU26:AW26"/>
    <mergeCell ref="AX26:AZ26"/>
    <mergeCell ref="BA26:BC26"/>
    <mergeCell ref="BD26:BF26"/>
    <mergeCell ref="BG26:BI26"/>
    <mergeCell ref="CT26:CV26"/>
    <mergeCell ref="CW26:CY26"/>
    <mergeCell ref="CZ26:DB26"/>
    <mergeCell ref="DC26:DE26"/>
    <mergeCell ref="DF26:DH26"/>
    <mergeCell ref="DI26:DK26"/>
    <mergeCell ref="CB26:CD26"/>
    <mergeCell ref="CE26:CG26"/>
    <mergeCell ref="CH26:CJ26"/>
    <mergeCell ref="CK26:CM26"/>
    <mergeCell ref="CN26:CP26"/>
    <mergeCell ref="CQ26:CS26"/>
    <mergeCell ref="EJ26:EL26"/>
    <mergeCell ref="EM26:EO26"/>
    <mergeCell ref="EP26:ER26"/>
    <mergeCell ref="ES26:EU26"/>
    <mergeCell ref="DL26:DN26"/>
    <mergeCell ref="DO26:DQ26"/>
    <mergeCell ref="DR26:DT26"/>
    <mergeCell ref="DU26:DW26"/>
    <mergeCell ref="DX26:DZ26"/>
    <mergeCell ref="EA26:EC26"/>
    <mergeCell ref="GF26:GH26"/>
    <mergeCell ref="GI26:GK26"/>
    <mergeCell ref="A44:A46"/>
    <mergeCell ref="B44:J44"/>
    <mergeCell ref="K44:S44"/>
    <mergeCell ref="T44:AB44"/>
    <mergeCell ref="AC44:AN44"/>
    <mergeCell ref="AO44:AW44"/>
    <mergeCell ref="AX44:BF44"/>
    <mergeCell ref="BG44:BO44"/>
    <mergeCell ref="FN26:FP26"/>
    <mergeCell ref="FQ26:FS26"/>
    <mergeCell ref="FT26:FV26"/>
    <mergeCell ref="FW26:FY26"/>
    <mergeCell ref="FZ26:GB26"/>
    <mergeCell ref="GC26:GE26"/>
    <mergeCell ref="EV26:EX26"/>
    <mergeCell ref="EY26:FA26"/>
    <mergeCell ref="FB26:FD26"/>
    <mergeCell ref="FE26:FG26"/>
    <mergeCell ref="FH26:FJ26"/>
    <mergeCell ref="FK26:FM26"/>
    <mergeCell ref="ED26:EF26"/>
    <mergeCell ref="EG26:EI26"/>
    <mergeCell ref="EA44:EL44"/>
    <mergeCell ref="EM44:EU44"/>
    <mergeCell ref="EV44:FD44"/>
    <mergeCell ref="FE44:FM44"/>
    <mergeCell ref="FN44:FY44"/>
    <mergeCell ref="FZ44:GK44"/>
    <mergeCell ref="BP44:CA44"/>
    <mergeCell ref="CB44:CM44"/>
    <mergeCell ref="CN44:CV44"/>
    <mergeCell ref="CW44:DE44"/>
    <mergeCell ref="DF44:DN44"/>
    <mergeCell ref="DO44:DZ44"/>
    <mergeCell ref="T45:V45"/>
    <mergeCell ref="W45:Y45"/>
    <mergeCell ref="Z45:AB45"/>
    <mergeCell ref="AC45:AE45"/>
    <mergeCell ref="AF45:AH45"/>
    <mergeCell ref="AI45:AK45"/>
    <mergeCell ref="B45:D45"/>
    <mergeCell ref="E45:G45"/>
    <mergeCell ref="H45:J45"/>
    <mergeCell ref="K45:M45"/>
    <mergeCell ref="N45:P45"/>
    <mergeCell ref="Q45:S45"/>
    <mergeCell ref="BD45:BF45"/>
    <mergeCell ref="BG45:BI45"/>
    <mergeCell ref="BJ45:BL45"/>
    <mergeCell ref="BM45:BO45"/>
    <mergeCell ref="BP45:BR45"/>
    <mergeCell ref="BS45:BU45"/>
    <mergeCell ref="AL45:AN45"/>
    <mergeCell ref="AO45:AQ45"/>
    <mergeCell ref="AR45:AT45"/>
    <mergeCell ref="AU45:AW45"/>
    <mergeCell ref="AX45:AZ45"/>
    <mergeCell ref="BA45:BC45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ED45:EF45"/>
    <mergeCell ref="EG45:EI45"/>
    <mergeCell ref="EJ45:EL45"/>
    <mergeCell ref="EM45:EO45"/>
    <mergeCell ref="DF45:DH45"/>
    <mergeCell ref="DI45:DK45"/>
    <mergeCell ref="DL45:DN45"/>
    <mergeCell ref="DO45:DQ45"/>
    <mergeCell ref="DR45:DT45"/>
    <mergeCell ref="DU45:DW45"/>
    <mergeCell ref="FZ45:GB45"/>
    <mergeCell ref="GC45:GE45"/>
    <mergeCell ref="GF45:GH45"/>
    <mergeCell ref="GI45:GK45"/>
    <mergeCell ref="B85:D85"/>
    <mergeCell ref="E85:G85"/>
    <mergeCell ref="H85:J85"/>
    <mergeCell ref="K85:M85"/>
    <mergeCell ref="N85:P85"/>
    <mergeCell ref="Q85:S85"/>
    <mergeCell ref="FH45:FJ45"/>
    <mergeCell ref="FK45:FM45"/>
    <mergeCell ref="FN45:FP45"/>
    <mergeCell ref="FQ45:FS45"/>
    <mergeCell ref="FT45:FV45"/>
    <mergeCell ref="FW45:FY45"/>
    <mergeCell ref="EP45:ER45"/>
    <mergeCell ref="ES45:EU45"/>
    <mergeCell ref="EV45:EX45"/>
    <mergeCell ref="EY45:FA45"/>
    <mergeCell ref="FB45:FD45"/>
    <mergeCell ref="FE45:FG45"/>
    <mergeCell ref="DX45:DZ45"/>
    <mergeCell ref="EA45:EC45"/>
    <mergeCell ref="AL85:AN85"/>
    <mergeCell ref="AO85:AQ85"/>
    <mergeCell ref="AR85:AT85"/>
    <mergeCell ref="AU85:AW85"/>
    <mergeCell ref="AX85:AZ85"/>
    <mergeCell ref="BA85:BC85"/>
    <mergeCell ref="T85:V85"/>
    <mergeCell ref="W85:Y85"/>
    <mergeCell ref="Z85:AB85"/>
    <mergeCell ref="AC85:AE85"/>
    <mergeCell ref="AF85:AH85"/>
    <mergeCell ref="AI85:AK85"/>
    <mergeCell ref="CB85:CD85"/>
    <mergeCell ref="CE85:CG85"/>
    <mergeCell ref="CH85:CJ85"/>
    <mergeCell ref="CK85:CM85"/>
    <mergeCell ref="BD85:BF85"/>
    <mergeCell ref="BG85:BI85"/>
    <mergeCell ref="BJ85:BL85"/>
    <mergeCell ref="BM85:BO85"/>
    <mergeCell ref="BP85:BR85"/>
    <mergeCell ref="BS85:BU85"/>
    <mergeCell ref="GI85:GK85"/>
    <mergeCell ref="B86:D86"/>
    <mergeCell ref="E86:G86"/>
    <mergeCell ref="H86:J86"/>
    <mergeCell ref="K86:M86"/>
    <mergeCell ref="N86:P86"/>
    <mergeCell ref="Q86:S86"/>
    <mergeCell ref="FH85:FJ85"/>
    <mergeCell ref="FK85:FM85"/>
    <mergeCell ref="FN85:FP85"/>
    <mergeCell ref="FQ85:FS85"/>
    <mergeCell ref="FT85:FV85"/>
    <mergeCell ref="FW85:FY85"/>
    <mergeCell ref="EP85:ER85"/>
    <mergeCell ref="ES85:EU85"/>
    <mergeCell ref="EV85:EX85"/>
    <mergeCell ref="EY85:FA85"/>
    <mergeCell ref="FB85:FD85"/>
    <mergeCell ref="FE85:FG85"/>
    <mergeCell ref="DX85:DZ85"/>
    <mergeCell ref="EA85:EC85"/>
    <mergeCell ref="ED85:EF85"/>
    <mergeCell ref="EG85:EI85"/>
    <mergeCell ref="EJ85:EL85"/>
    <mergeCell ref="T86:V86"/>
    <mergeCell ref="W86:Y86"/>
    <mergeCell ref="Z86:AB86"/>
    <mergeCell ref="AC86:AE86"/>
    <mergeCell ref="AF86:AH86"/>
    <mergeCell ref="AI86:AK86"/>
    <mergeCell ref="FZ85:GB85"/>
    <mergeCell ref="GC85:GE85"/>
    <mergeCell ref="GF85:GH85"/>
    <mergeCell ref="EM85:EO85"/>
    <mergeCell ref="DF85:DH85"/>
    <mergeCell ref="DI85:DK85"/>
    <mergeCell ref="DL85:DN85"/>
    <mergeCell ref="DO85:DQ85"/>
    <mergeCell ref="DR85:DT85"/>
    <mergeCell ref="DU85:DW85"/>
    <mergeCell ref="CN85:CP85"/>
    <mergeCell ref="CQ85:CS85"/>
    <mergeCell ref="CT85:CV85"/>
    <mergeCell ref="CW85:CY85"/>
    <mergeCell ref="CZ85:DB85"/>
    <mergeCell ref="DC85:DE85"/>
    <mergeCell ref="BV85:BX85"/>
    <mergeCell ref="BY85:CA85"/>
    <mergeCell ref="BD86:BF86"/>
    <mergeCell ref="BG86:BI86"/>
    <mergeCell ref="BJ86:BL86"/>
    <mergeCell ref="BM86:BO86"/>
    <mergeCell ref="BP86:BR86"/>
    <mergeCell ref="BS86:BU86"/>
    <mergeCell ref="AL86:AN86"/>
    <mergeCell ref="AO86:AQ86"/>
    <mergeCell ref="AR86:AT86"/>
    <mergeCell ref="AU86:AW86"/>
    <mergeCell ref="AX86:AZ86"/>
    <mergeCell ref="BA86:BC86"/>
    <mergeCell ref="CN86:CP86"/>
    <mergeCell ref="CQ86:CS86"/>
    <mergeCell ref="CT86:CV86"/>
    <mergeCell ref="CW86:CY86"/>
    <mergeCell ref="CZ86:DB86"/>
    <mergeCell ref="DC86:DE86"/>
    <mergeCell ref="BV86:BX86"/>
    <mergeCell ref="BY86:CA86"/>
    <mergeCell ref="CB86:CD86"/>
    <mergeCell ref="CE86:CG86"/>
    <mergeCell ref="CH86:CJ86"/>
    <mergeCell ref="CK86:CM86"/>
    <mergeCell ref="ED86:EF86"/>
    <mergeCell ref="EG86:EI86"/>
    <mergeCell ref="EJ86:EL86"/>
    <mergeCell ref="EM86:EO86"/>
    <mergeCell ref="DF86:DH86"/>
    <mergeCell ref="DI86:DK86"/>
    <mergeCell ref="DL86:DN86"/>
    <mergeCell ref="DO86:DQ86"/>
    <mergeCell ref="DR86:DT86"/>
    <mergeCell ref="DU86:DW86"/>
    <mergeCell ref="FZ86:GB86"/>
    <mergeCell ref="GC86:GE86"/>
    <mergeCell ref="GF86:GH86"/>
    <mergeCell ref="GI86:GK86"/>
    <mergeCell ref="B87:D87"/>
    <mergeCell ref="E87:G87"/>
    <mergeCell ref="H87:J87"/>
    <mergeCell ref="K87:M87"/>
    <mergeCell ref="N87:P87"/>
    <mergeCell ref="Q87:S87"/>
    <mergeCell ref="FH86:FJ86"/>
    <mergeCell ref="FK86:FM86"/>
    <mergeCell ref="FN86:FP86"/>
    <mergeCell ref="FQ86:FS86"/>
    <mergeCell ref="FT86:FV86"/>
    <mergeCell ref="FW86:FY86"/>
    <mergeCell ref="EP86:ER86"/>
    <mergeCell ref="ES86:EU86"/>
    <mergeCell ref="EV86:EX86"/>
    <mergeCell ref="EY86:FA86"/>
    <mergeCell ref="FB86:FD86"/>
    <mergeCell ref="FE86:FG86"/>
    <mergeCell ref="DX86:DZ86"/>
    <mergeCell ref="EA86:EC86"/>
    <mergeCell ref="AL87:AN87"/>
    <mergeCell ref="AO87:AQ87"/>
    <mergeCell ref="AR87:AT87"/>
    <mergeCell ref="AU87:AW87"/>
    <mergeCell ref="AX87:AZ87"/>
    <mergeCell ref="BA87:BC87"/>
    <mergeCell ref="T87:V87"/>
    <mergeCell ref="W87:Y87"/>
    <mergeCell ref="Z87:AB87"/>
    <mergeCell ref="AC87:AE87"/>
    <mergeCell ref="AF87:AH87"/>
    <mergeCell ref="AI87:AK87"/>
    <mergeCell ref="CB87:CD87"/>
    <mergeCell ref="CE87:CG87"/>
    <mergeCell ref="CH87:CJ87"/>
    <mergeCell ref="CK87:CM87"/>
    <mergeCell ref="BD87:BF87"/>
    <mergeCell ref="BG87:BI87"/>
    <mergeCell ref="BJ87:BL87"/>
    <mergeCell ref="BM87:BO87"/>
    <mergeCell ref="BP87:BR87"/>
    <mergeCell ref="BS87:BU87"/>
    <mergeCell ref="GI87:GK87"/>
    <mergeCell ref="B88:D88"/>
    <mergeCell ref="E88:G88"/>
    <mergeCell ref="H88:J88"/>
    <mergeCell ref="K88:M88"/>
    <mergeCell ref="N88:P88"/>
    <mergeCell ref="Q88:S88"/>
    <mergeCell ref="FH87:FJ87"/>
    <mergeCell ref="FK87:FM87"/>
    <mergeCell ref="FN87:FP87"/>
    <mergeCell ref="FQ87:FS87"/>
    <mergeCell ref="FT87:FV87"/>
    <mergeCell ref="FW87:FY87"/>
    <mergeCell ref="EP87:ER87"/>
    <mergeCell ref="ES87:EU87"/>
    <mergeCell ref="EV87:EX87"/>
    <mergeCell ref="EY87:FA87"/>
    <mergeCell ref="FB87:FD87"/>
    <mergeCell ref="FE87:FG87"/>
    <mergeCell ref="DX87:DZ87"/>
    <mergeCell ref="EA87:EC87"/>
    <mergeCell ref="ED87:EF87"/>
    <mergeCell ref="EG87:EI87"/>
    <mergeCell ref="EJ87:EL87"/>
    <mergeCell ref="T88:V88"/>
    <mergeCell ref="W88:Y88"/>
    <mergeCell ref="Z88:AB88"/>
    <mergeCell ref="AC88:AE88"/>
    <mergeCell ref="AF88:AH88"/>
    <mergeCell ref="AI88:AK88"/>
    <mergeCell ref="FZ87:GB87"/>
    <mergeCell ref="GC87:GE87"/>
    <mergeCell ref="GF87:GH87"/>
    <mergeCell ref="EM87:EO87"/>
    <mergeCell ref="DF87:DH87"/>
    <mergeCell ref="DI87:DK87"/>
    <mergeCell ref="DL87:DN87"/>
    <mergeCell ref="DO87:DQ87"/>
    <mergeCell ref="DR87:DT87"/>
    <mergeCell ref="DU87:DW87"/>
    <mergeCell ref="CN87:CP87"/>
    <mergeCell ref="CQ87:CS87"/>
    <mergeCell ref="CT87:CV87"/>
    <mergeCell ref="CW87:CY87"/>
    <mergeCell ref="CZ87:DB87"/>
    <mergeCell ref="DC87:DE87"/>
    <mergeCell ref="BV87:BX87"/>
    <mergeCell ref="BY87:CA87"/>
    <mergeCell ref="BD88:BF88"/>
    <mergeCell ref="BG88:BI88"/>
    <mergeCell ref="BJ88:BL88"/>
    <mergeCell ref="BM88:BO88"/>
    <mergeCell ref="BP88:BR88"/>
    <mergeCell ref="BS88:BU88"/>
    <mergeCell ref="AL88:AN88"/>
    <mergeCell ref="AO88:AQ88"/>
    <mergeCell ref="AR88:AT88"/>
    <mergeCell ref="AU88:AW88"/>
    <mergeCell ref="AX88:AZ88"/>
    <mergeCell ref="BA88:BC88"/>
    <mergeCell ref="CN88:CP88"/>
    <mergeCell ref="CQ88:CS88"/>
    <mergeCell ref="CT88:CV88"/>
    <mergeCell ref="CW88:CY88"/>
    <mergeCell ref="CZ88:DB88"/>
    <mergeCell ref="DC88:DE88"/>
    <mergeCell ref="BV88:BX88"/>
    <mergeCell ref="BY88:CA88"/>
    <mergeCell ref="CB88:CD88"/>
    <mergeCell ref="CE88:CG88"/>
    <mergeCell ref="CH88:CJ88"/>
    <mergeCell ref="CK88:CM88"/>
    <mergeCell ref="ED88:EF88"/>
    <mergeCell ref="EG88:EI88"/>
    <mergeCell ref="EJ88:EL88"/>
    <mergeCell ref="EM88:EO88"/>
    <mergeCell ref="DF88:DH88"/>
    <mergeCell ref="DI88:DK88"/>
    <mergeCell ref="DL88:DN88"/>
    <mergeCell ref="DO88:DQ88"/>
    <mergeCell ref="DR88:DT88"/>
    <mergeCell ref="DU88:DW88"/>
    <mergeCell ref="FZ88:GB88"/>
    <mergeCell ref="GC88:GE88"/>
    <mergeCell ref="GF88:GH88"/>
    <mergeCell ref="GI88:GK88"/>
    <mergeCell ref="B89:D89"/>
    <mergeCell ref="E89:G89"/>
    <mergeCell ref="H89:J89"/>
    <mergeCell ref="K89:M89"/>
    <mergeCell ref="N89:P89"/>
    <mergeCell ref="Q89:S89"/>
    <mergeCell ref="FH88:FJ88"/>
    <mergeCell ref="FK88:FM88"/>
    <mergeCell ref="FN88:FP88"/>
    <mergeCell ref="FQ88:FS88"/>
    <mergeCell ref="FT88:FV88"/>
    <mergeCell ref="FW88:FY88"/>
    <mergeCell ref="EP88:ER88"/>
    <mergeCell ref="ES88:EU88"/>
    <mergeCell ref="EV88:EX88"/>
    <mergeCell ref="EY88:FA88"/>
    <mergeCell ref="FB88:FD88"/>
    <mergeCell ref="FE88:FG88"/>
    <mergeCell ref="DX88:DZ88"/>
    <mergeCell ref="EA88:EC88"/>
    <mergeCell ref="AL89:AN89"/>
    <mergeCell ref="AO89:AQ89"/>
    <mergeCell ref="AR89:AT89"/>
    <mergeCell ref="AU89:AW89"/>
    <mergeCell ref="AX89:AZ89"/>
    <mergeCell ref="BA89:BC89"/>
    <mergeCell ref="T89:V89"/>
    <mergeCell ref="W89:Y89"/>
    <mergeCell ref="Z89:AB89"/>
    <mergeCell ref="AC89:AE89"/>
    <mergeCell ref="AF89:AH89"/>
    <mergeCell ref="AI89:AK89"/>
    <mergeCell ref="BV89:BX89"/>
    <mergeCell ref="BY89:CA89"/>
    <mergeCell ref="CB89:CD89"/>
    <mergeCell ref="CE89:CG89"/>
    <mergeCell ref="CH89:CJ89"/>
    <mergeCell ref="CK89:CM89"/>
    <mergeCell ref="BD89:BF89"/>
    <mergeCell ref="BG89:BI89"/>
    <mergeCell ref="BJ89:BL89"/>
    <mergeCell ref="BM89:BO89"/>
    <mergeCell ref="BP89:BR89"/>
    <mergeCell ref="BS89:BU89"/>
    <mergeCell ref="DF89:DH89"/>
    <mergeCell ref="DI89:DK89"/>
    <mergeCell ref="DL89:DN89"/>
    <mergeCell ref="DO89:DQ89"/>
    <mergeCell ref="DR89:DT89"/>
    <mergeCell ref="DU89:DW89"/>
    <mergeCell ref="CN89:CP89"/>
    <mergeCell ref="CQ89:CS89"/>
    <mergeCell ref="CT89:CV89"/>
    <mergeCell ref="CW89:CY89"/>
    <mergeCell ref="CZ89:DB89"/>
    <mergeCell ref="DC89:DE89"/>
    <mergeCell ref="EP89:ER89"/>
    <mergeCell ref="ES89:EU89"/>
    <mergeCell ref="EV89:EX89"/>
    <mergeCell ref="EY89:FA89"/>
    <mergeCell ref="FB89:FD89"/>
    <mergeCell ref="FE89:FG89"/>
    <mergeCell ref="DX89:DZ89"/>
    <mergeCell ref="EA89:EC89"/>
    <mergeCell ref="ED89:EF89"/>
    <mergeCell ref="EG89:EI89"/>
    <mergeCell ref="EJ89:EL89"/>
    <mergeCell ref="EM89:EO89"/>
    <mergeCell ref="FZ89:GB89"/>
    <mergeCell ref="GC89:GE89"/>
    <mergeCell ref="GF89:GH89"/>
    <mergeCell ref="GI89:GK89"/>
    <mergeCell ref="FH89:FJ89"/>
    <mergeCell ref="FK89:FM89"/>
    <mergeCell ref="FN89:FP89"/>
    <mergeCell ref="FQ89:FS89"/>
    <mergeCell ref="FT89:FV89"/>
    <mergeCell ref="FW89:FY89"/>
  </mergeCells>
  <printOptions horizontalCentered="1"/>
  <pageMargins left="0" right="0" top="0.59055118110236227" bottom="0.39370078740157483" header="0" footer="0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M431"/>
  <sheetViews>
    <sheetView zoomScale="80" zoomScaleNormal="80" zoomScalePageLayoutView="90" workbookViewId="0">
      <pane xSplit="1" ySplit="6" topLeftCell="CB7" activePane="bottomRight" state="frozen"/>
      <selection pane="topRight" activeCell="B1" sqref="B1"/>
      <selection pane="bottomLeft" activeCell="A7" sqref="A7"/>
      <selection pane="bottomRight" activeCell="CB79" sqref="CB79"/>
    </sheetView>
  </sheetViews>
  <sheetFormatPr defaultRowHeight="12.75" x14ac:dyDescent="0.2"/>
  <cols>
    <col min="1" max="1" width="57" style="2" customWidth="1"/>
    <col min="2" max="28" width="12.7109375" style="2" hidden="1" customWidth="1"/>
    <col min="29" max="30" width="14.140625" style="2" hidden="1" customWidth="1"/>
    <col min="31" max="31" width="12.7109375" style="2" hidden="1" customWidth="1"/>
    <col min="32" max="32" width="14.85546875" style="2" hidden="1" customWidth="1"/>
    <col min="33" max="33" width="14.28515625" style="2" hidden="1" customWidth="1"/>
    <col min="34" max="37" width="12.7109375" style="2" hidden="1" customWidth="1"/>
    <col min="38" max="38" width="13.28515625" style="2" hidden="1" customWidth="1"/>
    <col min="39" max="39" width="13.140625" style="2" hidden="1" customWidth="1"/>
    <col min="40" max="76" width="12.7109375" style="2" hidden="1" customWidth="1"/>
    <col min="77" max="77" width="13.42578125" style="2" hidden="1" customWidth="1"/>
    <col min="78" max="78" width="13.140625" style="2" hidden="1" customWidth="1"/>
    <col min="79" max="79" width="12.7109375" style="2" hidden="1" customWidth="1"/>
    <col min="80" max="82" width="12.7109375" style="2" customWidth="1"/>
    <col min="83" max="83" width="14.28515625" style="2" customWidth="1"/>
    <col min="84" max="88" width="12.7109375" style="2" customWidth="1"/>
    <col min="89" max="89" width="13.28515625" style="2" customWidth="1"/>
    <col min="90" max="90" width="13.5703125" style="2" customWidth="1"/>
    <col min="91" max="91" width="12.7109375" style="2" customWidth="1"/>
    <col min="92" max="127" width="12.7109375" style="2" hidden="1" customWidth="1"/>
    <col min="128" max="128" width="13.42578125" style="2" hidden="1" customWidth="1"/>
    <col min="129" max="129" width="13.140625" style="2" hidden="1" customWidth="1"/>
    <col min="130" max="133" width="12.7109375" style="2" hidden="1" customWidth="1"/>
    <col min="134" max="134" width="14" style="2" hidden="1" customWidth="1"/>
    <col min="135" max="135" width="15" style="2" hidden="1" customWidth="1"/>
    <col min="136" max="136" width="13.140625" style="2" hidden="1" customWidth="1"/>
    <col min="137" max="139" width="12.7109375" style="2" hidden="1" customWidth="1"/>
    <col min="140" max="140" width="13.28515625" style="2" hidden="1" customWidth="1"/>
    <col min="141" max="141" width="13.140625" style="2" hidden="1" customWidth="1"/>
    <col min="142" max="178" width="12.7109375" style="2" hidden="1" customWidth="1"/>
    <col min="179" max="179" width="13.42578125" style="2" hidden="1" customWidth="1"/>
    <col min="180" max="180" width="13.140625" style="2" hidden="1" customWidth="1"/>
    <col min="181" max="181" width="12.7109375" style="2" hidden="1" customWidth="1"/>
    <col min="182" max="183" width="14.85546875" style="2" hidden="1" customWidth="1"/>
    <col min="184" max="184" width="14.28515625" style="2" hidden="1" customWidth="1"/>
    <col min="185" max="185" width="15.140625" style="2" hidden="1" customWidth="1"/>
    <col min="186" max="186" width="15.85546875" style="2" hidden="1" customWidth="1"/>
    <col min="187" max="187" width="14.28515625" style="2" hidden="1" customWidth="1"/>
    <col min="188" max="188" width="14" style="2" hidden="1" customWidth="1"/>
    <col min="189" max="189" width="14.140625" style="2" hidden="1" customWidth="1"/>
    <col min="190" max="190" width="12.7109375" style="2" hidden="1" customWidth="1"/>
    <col min="191" max="192" width="13.140625" style="2" hidden="1" customWidth="1"/>
    <col min="193" max="193" width="12.7109375" style="2" hidden="1" customWidth="1"/>
    <col min="194" max="194" width="0" style="2" hidden="1" customWidth="1"/>
    <col min="195" max="195" width="12.42578125" style="2" hidden="1" customWidth="1"/>
    <col min="196" max="16384" width="9.140625" style="2"/>
  </cols>
  <sheetData>
    <row r="1" spans="1:195" ht="23.25" x14ac:dyDescent="0.35">
      <c r="A1" s="1" t="s">
        <v>106</v>
      </c>
      <c r="BA1" s="121"/>
      <c r="BB1" s="121"/>
      <c r="BC1" s="121"/>
    </row>
    <row r="2" spans="1:195" ht="23.25" x14ac:dyDescent="0.35">
      <c r="A2" s="1" t="s">
        <v>107</v>
      </c>
      <c r="BA2" s="121"/>
      <c r="BB2" s="121"/>
      <c r="BC2" s="121"/>
    </row>
    <row r="3" spans="1:195" ht="23.25" x14ac:dyDescent="0.35">
      <c r="BA3" s="121"/>
      <c r="BB3" s="121"/>
      <c r="BC3" s="121"/>
    </row>
    <row r="4" spans="1:195" ht="18.75" customHeight="1" x14ac:dyDescent="0.2">
      <c r="A4" s="202" t="s">
        <v>108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4"/>
    </row>
    <row r="5" spans="1:195" ht="19.5" customHeight="1" x14ac:dyDescent="0.2">
      <c r="A5" s="199" t="s">
        <v>3</v>
      </c>
      <c r="B5" s="196" t="s">
        <v>4</v>
      </c>
      <c r="C5" s="197"/>
      <c r="D5" s="197"/>
      <c r="E5" s="198"/>
      <c r="F5" s="198"/>
      <c r="G5" s="198"/>
      <c r="H5" s="198"/>
      <c r="I5" s="194"/>
      <c r="J5" s="195"/>
      <c r="K5" s="196" t="s">
        <v>5</v>
      </c>
      <c r="L5" s="197"/>
      <c r="M5" s="197"/>
      <c r="N5" s="198"/>
      <c r="O5" s="198"/>
      <c r="P5" s="198"/>
      <c r="Q5" s="198"/>
      <c r="R5" s="194"/>
      <c r="S5" s="195"/>
      <c r="T5" s="196" t="s">
        <v>6</v>
      </c>
      <c r="U5" s="197"/>
      <c r="V5" s="197"/>
      <c r="W5" s="198"/>
      <c r="X5" s="198"/>
      <c r="Y5" s="198"/>
      <c r="Z5" s="198"/>
      <c r="AA5" s="200"/>
      <c r="AB5" s="201"/>
      <c r="AC5" s="191" t="s">
        <v>7</v>
      </c>
      <c r="AD5" s="192"/>
      <c r="AE5" s="192"/>
      <c r="AF5" s="193"/>
      <c r="AG5" s="193"/>
      <c r="AH5" s="193"/>
      <c r="AI5" s="193"/>
      <c r="AJ5" s="193"/>
      <c r="AK5" s="193"/>
      <c r="AL5" s="193"/>
      <c r="AM5" s="193"/>
      <c r="AN5" s="193"/>
      <c r="AO5" s="196" t="s">
        <v>8</v>
      </c>
      <c r="AP5" s="197"/>
      <c r="AQ5" s="197"/>
      <c r="AR5" s="198"/>
      <c r="AS5" s="198"/>
      <c r="AT5" s="198"/>
      <c r="AU5" s="198"/>
      <c r="AV5" s="200"/>
      <c r="AW5" s="201"/>
      <c r="AX5" s="196" t="s">
        <v>9</v>
      </c>
      <c r="AY5" s="197"/>
      <c r="AZ5" s="197"/>
      <c r="BA5" s="198"/>
      <c r="BB5" s="198"/>
      <c r="BC5" s="198"/>
      <c r="BD5" s="198"/>
      <c r="BE5" s="194"/>
      <c r="BF5" s="195"/>
      <c r="BG5" s="196" t="s">
        <v>10</v>
      </c>
      <c r="BH5" s="197"/>
      <c r="BI5" s="197"/>
      <c r="BJ5" s="198"/>
      <c r="BK5" s="198"/>
      <c r="BL5" s="198"/>
      <c r="BM5" s="198"/>
      <c r="BN5" s="194"/>
      <c r="BO5" s="195"/>
      <c r="BP5" s="191" t="s">
        <v>11</v>
      </c>
      <c r="BQ5" s="192"/>
      <c r="BR5" s="192"/>
      <c r="BS5" s="193"/>
      <c r="BT5" s="193"/>
      <c r="BU5" s="193"/>
      <c r="BV5" s="193"/>
      <c r="BW5" s="193"/>
      <c r="BX5" s="193"/>
      <c r="BY5" s="194"/>
      <c r="BZ5" s="194"/>
      <c r="CA5" s="194"/>
      <c r="CB5" s="191" t="s">
        <v>12</v>
      </c>
      <c r="CC5" s="192"/>
      <c r="CD5" s="192"/>
      <c r="CE5" s="193"/>
      <c r="CF5" s="193"/>
      <c r="CG5" s="193"/>
      <c r="CH5" s="193"/>
      <c r="CI5" s="193"/>
      <c r="CJ5" s="193"/>
      <c r="CK5" s="194"/>
      <c r="CL5" s="194"/>
      <c r="CM5" s="194"/>
      <c r="CN5" s="196" t="s">
        <v>13</v>
      </c>
      <c r="CO5" s="197"/>
      <c r="CP5" s="197"/>
      <c r="CQ5" s="198"/>
      <c r="CR5" s="198"/>
      <c r="CS5" s="198"/>
      <c r="CT5" s="198"/>
      <c r="CU5" s="194"/>
      <c r="CV5" s="195"/>
      <c r="CW5" s="196" t="s">
        <v>14</v>
      </c>
      <c r="CX5" s="197"/>
      <c r="CY5" s="197"/>
      <c r="CZ5" s="198"/>
      <c r="DA5" s="198"/>
      <c r="DB5" s="198"/>
      <c r="DC5" s="198"/>
      <c r="DD5" s="194"/>
      <c r="DE5" s="195"/>
      <c r="DF5" s="196" t="s">
        <v>15</v>
      </c>
      <c r="DG5" s="197"/>
      <c r="DH5" s="197"/>
      <c r="DI5" s="198"/>
      <c r="DJ5" s="198"/>
      <c r="DK5" s="198"/>
      <c r="DL5" s="198"/>
      <c r="DM5" s="194"/>
      <c r="DN5" s="195"/>
      <c r="DO5" s="191" t="s">
        <v>16</v>
      </c>
      <c r="DP5" s="192"/>
      <c r="DQ5" s="192"/>
      <c r="DR5" s="193"/>
      <c r="DS5" s="193"/>
      <c r="DT5" s="193"/>
      <c r="DU5" s="193"/>
      <c r="DV5" s="193"/>
      <c r="DW5" s="193"/>
      <c r="DX5" s="194"/>
      <c r="DY5" s="194"/>
      <c r="DZ5" s="194"/>
      <c r="EA5" s="191" t="s">
        <v>17</v>
      </c>
      <c r="EB5" s="192"/>
      <c r="EC5" s="192"/>
      <c r="ED5" s="193"/>
      <c r="EE5" s="193"/>
      <c r="EF5" s="193"/>
      <c r="EG5" s="193"/>
      <c r="EH5" s="193"/>
      <c r="EI5" s="193"/>
      <c r="EJ5" s="194"/>
      <c r="EK5" s="194"/>
      <c r="EL5" s="194"/>
      <c r="EM5" s="196" t="s">
        <v>18</v>
      </c>
      <c r="EN5" s="197"/>
      <c r="EO5" s="197"/>
      <c r="EP5" s="198"/>
      <c r="EQ5" s="198"/>
      <c r="ER5" s="198"/>
      <c r="ES5" s="198"/>
      <c r="ET5" s="194"/>
      <c r="EU5" s="195"/>
      <c r="EV5" s="196" t="s">
        <v>19</v>
      </c>
      <c r="EW5" s="197"/>
      <c r="EX5" s="197"/>
      <c r="EY5" s="198"/>
      <c r="EZ5" s="198"/>
      <c r="FA5" s="198"/>
      <c r="FB5" s="198"/>
      <c r="FC5" s="194"/>
      <c r="FD5" s="195"/>
      <c r="FE5" s="196" t="s">
        <v>20</v>
      </c>
      <c r="FF5" s="197"/>
      <c r="FG5" s="197"/>
      <c r="FH5" s="198"/>
      <c r="FI5" s="198"/>
      <c r="FJ5" s="198"/>
      <c r="FK5" s="198"/>
      <c r="FL5" s="194"/>
      <c r="FM5" s="195"/>
      <c r="FN5" s="191" t="s">
        <v>21</v>
      </c>
      <c r="FO5" s="192"/>
      <c r="FP5" s="192"/>
      <c r="FQ5" s="193"/>
      <c r="FR5" s="193"/>
      <c r="FS5" s="193"/>
      <c r="FT5" s="193"/>
      <c r="FU5" s="193"/>
      <c r="FV5" s="193"/>
      <c r="FW5" s="194"/>
      <c r="FX5" s="194"/>
      <c r="FY5" s="194"/>
      <c r="FZ5" s="191" t="s">
        <v>22</v>
      </c>
      <c r="GA5" s="192"/>
      <c r="GB5" s="192"/>
      <c r="GC5" s="193"/>
      <c r="GD5" s="193"/>
      <c r="GE5" s="193"/>
      <c r="GF5" s="193"/>
      <c r="GG5" s="193"/>
      <c r="GH5" s="193"/>
      <c r="GI5" s="194"/>
      <c r="GJ5" s="194"/>
      <c r="GK5" s="195"/>
    </row>
    <row r="6" spans="1:195" ht="19.5" customHeight="1" x14ac:dyDescent="0.2">
      <c r="A6" s="199"/>
      <c r="B6" s="188" t="s">
        <v>23</v>
      </c>
      <c r="C6" s="189"/>
      <c r="D6" s="190"/>
      <c r="E6" s="188" t="s">
        <v>24</v>
      </c>
      <c r="F6" s="189"/>
      <c r="G6" s="190"/>
      <c r="H6" s="188" t="s">
        <v>25</v>
      </c>
      <c r="I6" s="189"/>
      <c r="J6" s="190"/>
      <c r="K6" s="188" t="s">
        <v>23</v>
      </c>
      <c r="L6" s="189"/>
      <c r="M6" s="190"/>
      <c r="N6" s="188" t="s">
        <v>24</v>
      </c>
      <c r="O6" s="189"/>
      <c r="P6" s="190"/>
      <c r="Q6" s="188" t="s">
        <v>25</v>
      </c>
      <c r="R6" s="189"/>
      <c r="S6" s="190"/>
      <c r="T6" s="188" t="s">
        <v>23</v>
      </c>
      <c r="U6" s="189"/>
      <c r="V6" s="190"/>
      <c r="W6" s="188" t="s">
        <v>24</v>
      </c>
      <c r="X6" s="189"/>
      <c r="Y6" s="190"/>
      <c r="Z6" s="188" t="s">
        <v>25</v>
      </c>
      <c r="AA6" s="189"/>
      <c r="AB6" s="190"/>
      <c r="AC6" s="182" t="s">
        <v>23</v>
      </c>
      <c r="AD6" s="183"/>
      <c r="AE6" s="184"/>
      <c r="AF6" s="185" t="s">
        <v>24</v>
      </c>
      <c r="AG6" s="186"/>
      <c r="AH6" s="187"/>
      <c r="AI6" s="185" t="s">
        <v>25</v>
      </c>
      <c r="AJ6" s="186"/>
      <c r="AK6" s="187"/>
      <c r="AL6" s="182" t="s">
        <v>26</v>
      </c>
      <c r="AM6" s="183"/>
      <c r="AN6" s="184"/>
      <c r="AO6" s="188" t="s">
        <v>23</v>
      </c>
      <c r="AP6" s="189"/>
      <c r="AQ6" s="190"/>
      <c r="AR6" s="188" t="s">
        <v>24</v>
      </c>
      <c r="AS6" s="189"/>
      <c r="AT6" s="190"/>
      <c r="AU6" s="188" t="s">
        <v>25</v>
      </c>
      <c r="AV6" s="189"/>
      <c r="AW6" s="190"/>
      <c r="AX6" s="188" t="s">
        <v>23</v>
      </c>
      <c r="AY6" s="189"/>
      <c r="AZ6" s="190"/>
      <c r="BA6" s="188" t="s">
        <v>24</v>
      </c>
      <c r="BB6" s="189"/>
      <c r="BC6" s="190"/>
      <c r="BD6" s="188" t="s">
        <v>25</v>
      </c>
      <c r="BE6" s="189"/>
      <c r="BF6" s="190"/>
      <c r="BG6" s="188" t="s">
        <v>23</v>
      </c>
      <c r="BH6" s="189"/>
      <c r="BI6" s="190"/>
      <c r="BJ6" s="188" t="s">
        <v>24</v>
      </c>
      <c r="BK6" s="189"/>
      <c r="BL6" s="190"/>
      <c r="BM6" s="188" t="s">
        <v>25</v>
      </c>
      <c r="BN6" s="189"/>
      <c r="BO6" s="190"/>
      <c r="BP6" s="182" t="s">
        <v>23</v>
      </c>
      <c r="BQ6" s="183"/>
      <c r="BR6" s="184"/>
      <c r="BS6" s="185" t="s">
        <v>24</v>
      </c>
      <c r="BT6" s="186"/>
      <c r="BU6" s="187"/>
      <c r="BV6" s="185" t="s">
        <v>25</v>
      </c>
      <c r="BW6" s="186"/>
      <c r="BX6" s="187"/>
      <c r="BY6" s="182" t="s">
        <v>26</v>
      </c>
      <c r="BZ6" s="183"/>
      <c r="CA6" s="184"/>
      <c r="CB6" s="182" t="s">
        <v>23</v>
      </c>
      <c r="CC6" s="183"/>
      <c r="CD6" s="184"/>
      <c r="CE6" s="185" t="s">
        <v>24</v>
      </c>
      <c r="CF6" s="186"/>
      <c r="CG6" s="187"/>
      <c r="CH6" s="185" t="s">
        <v>25</v>
      </c>
      <c r="CI6" s="186"/>
      <c r="CJ6" s="187"/>
      <c r="CK6" s="182" t="s">
        <v>26</v>
      </c>
      <c r="CL6" s="183"/>
      <c r="CM6" s="184"/>
      <c r="CN6" s="188" t="s">
        <v>23</v>
      </c>
      <c r="CO6" s="189"/>
      <c r="CP6" s="190"/>
      <c r="CQ6" s="188" t="s">
        <v>24</v>
      </c>
      <c r="CR6" s="189"/>
      <c r="CS6" s="190"/>
      <c r="CT6" s="188" t="s">
        <v>25</v>
      </c>
      <c r="CU6" s="189"/>
      <c r="CV6" s="190"/>
      <c r="CW6" s="188" t="s">
        <v>23</v>
      </c>
      <c r="CX6" s="189"/>
      <c r="CY6" s="190"/>
      <c r="CZ6" s="188" t="s">
        <v>24</v>
      </c>
      <c r="DA6" s="189"/>
      <c r="DB6" s="190"/>
      <c r="DC6" s="188" t="s">
        <v>25</v>
      </c>
      <c r="DD6" s="189"/>
      <c r="DE6" s="190"/>
      <c r="DF6" s="188" t="s">
        <v>23</v>
      </c>
      <c r="DG6" s="189"/>
      <c r="DH6" s="190"/>
      <c r="DI6" s="188" t="s">
        <v>24</v>
      </c>
      <c r="DJ6" s="189"/>
      <c r="DK6" s="190"/>
      <c r="DL6" s="188" t="s">
        <v>25</v>
      </c>
      <c r="DM6" s="189"/>
      <c r="DN6" s="190"/>
      <c r="DO6" s="182" t="s">
        <v>23</v>
      </c>
      <c r="DP6" s="183"/>
      <c r="DQ6" s="184"/>
      <c r="DR6" s="185" t="s">
        <v>24</v>
      </c>
      <c r="DS6" s="186"/>
      <c r="DT6" s="187"/>
      <c r="DU6" s="185" t="s">
        <v>25</v>
      </c>
      <c r="DV6" s="186"/>
      <c r="DW6" s="187"/>
      <c r="DX6" s="182" t="s">
        <v>26</v>
      </c>
      <c r="DY6" s="183"/>
      <c r="DZ6" s="184"/>
      <c r="EA6" s="182" t="s">
        <v>23</v>
      </c>
      <c r="EB6" s="183"/>
      <c r="EC6" s="184"/>
      <c r="ED6" s="185" t="s">
        <v>24</v>
      </c>
      <c r="EE6" s="186"/>
      <c r="EF6" s="187"/>
      <c r="EG6" s="185" t="s">
        <v>25</v>
      </c>
      <c r="EH6" s="186"/>
      <c r="EI6" s="187"/>
      <c r="EJ6" s="182" t="s">
        <v>26</v>
      </c>
      <c r="EK6" s="183"/>
      <c r="EL6" s="184"/>
      <c r="EM6" s="188" t="s">
        <v>23</v>
      </c>
      <c r="EN6" s="189"/>
      <c r="EO6" s="190"/>
      <c r="EP6" s="188" t="s">
        <v>24</v>
      </c>
      <c r="EQ6" s="189"/>
      <c r="ER6" s="190"/>
      <c r="ES6" s="188" t="s">
        <v>25</v>
      </c>
      <c r="ET6" s="189"/>
      <c r="EU6" s="190"/>
      <c r="EV6" s="188" t="s">
        <v>23</v>
      </c>
      <c r="EW6" s="189"/>
      <c r="EX6" s="190"/>
      <c r="EY6" s="188" t="s">
        <v>24</v>
      </c>
      <c r="EZ6" s="189"/>
      <c r="FA6" s="190"/>
      <c r="FB6" s="188" t="s">
        <v>25</v>
      </c>
      <c r="FC6" s="189"/>
      <c r="FD6" s="190"/>
      <c r="FE6" s="188" t="s">
        <v>23</v>
      </c>
      <c r="FF6" s="189"/>
      <c r="FG6" s="190"/>
      <c r="FH6" s="188" t="s">
        <v>24</v>
      </c>
      <c r="FI6" s="189"/>
      <c r="FJ6" s="190"/>
      <c r="FK6" s="188" t="s">
        <v>25</v>
      </c>
      <c r="FL6" s="189"/>
      <c r="FM6" s="190"/>
      <c r="FN6" s="182" t="s">
        <v>23</v>
      </c>
      <c r="FO6" s="183"/>
      <c r="FP6" s="184"/>
      <c r="FQ6" s="185" t="s">
        <v>24</v>
      </c>
      <c r="FR6" s="186"/>
      <c r="FS6" s="187"/>
      <c r="FT6" s="185" t="s">
        <v>25</v>
      </c>
      <c r="FU6" s="186"/>
      <c r="FV6" s="187"/>
      <c r="FW6" s="182" t="s">
        <v>26</v>
      </c>
      <c r="FX6" s="183"/>
      <c r="FY6" s="184"/>
      <c r="FZ6" s="182" t="s">
        <v>23</v>
      </c>
      <c r="GA6" s="183"/>
      <c r="GB6" s="184"/>
      <c r="GC6" s="185" t="s">
        <v>24</v>
      </c>
      <c r="GD6" s="186"/>
      <c r="GE6" s="187"/>
      <c r="GF6" s="185" t="s">
        <v>25</v>
      </c>
      <c r="GG6" s="186"/>
      <c r="GH6" s="187"/>
      <c r="GI6" s="182" t="s">
        <v>26</v>
      </c>
      <c r="GJ6" s="183"/>
      <c r="GK6" s="184"/>
    </row>
    <row r="7" spans="1:195" ht="24.75" customHeight="1" x14ac:dyDescent="0.2">
      <c r="A7" s="199"/>
      <c r="B7" s="10" t="s">
        <v>27</v>
      </c>
      <c r="C7" s="10" t="s">
        <v>109</v>
      </c>
      <c r="D7" s="10" t="s">
        <v>110</v>
      </c>
      <c r="E7" s="10" t="s">
        <v>27</v>
      </c>
      <c r="F7" s="10" t="s">
        <v>109</v>
      </c>
      <c r="G7" s="10" t="s">
        <v>110</v>
      </c>
      <c r="H7" s="10" t="s">
        <v>27</v>
      </c>
      <c r="I7" s="10" t="s">
        <v>109</v>
      </c>
      <c r="J7" s="10" t="s">
        <v>110</v>
      </c>
      <c r="K7" s="10" t="s">
        <v>27</v>
      </c>
      <c r="L7" s="10" t="s">
        <v>109</v>
      </c>
      <c r="M7" s="10" t="s">
        <v>110</v>
      </c>
      <c r="N7" s="10" t="s">
        <v>27</v>
      </c>
      <c r="O7" s="10" t="s">
        <v>109</v>
      </c>
      <c r="P7" s="10" t="s">
        <v>110</v>
      </c>
      <c r="Q7" s="10" t="s">
        <v>27</v>
      </c>
      <c r="R7" s="10" t="s">
        <v>109</v>
      </c>
      <c r="S7" s="10" t="s">
        <v>110</v>
      </c>
      <c r="T7" s="10" t="s">
        <v>27</v>
      </c>
      <c r="U7" s="10" t="s">
        <v>109</v>
      </c>
      <c r="V7" s="10" t="s">
        <v>110</v>
      </c>
      <c r="W7" s="10" t="s">
        <v>27</v>
      </c>
      <c r="X7" s="10" t="s">
        <v>109</v>
      </c>
      <c r="Y7" s="10" t="s">
        <v>110</v>
      </c>
      <c r="Z7" s="10" t="s">
        <v>27</v>
      </c>
      <c r="AA7" s="10" t="s">
        <v>109</v>
      </c>
      <c r="AB7" s="10" t="s">
        <v>110</v>
      </c>
      <c r="AC7" s="11" t="s">
        <v>27</v>
      </c>
      <c r="AD7" s="11" t="s">
        <v>109</v>
      </c>
      <c r="AE7" s="11" t="s">
        <v>110</v>
      </c>
      <c r="AF7" s="11" t="s">
        <v>27</v>
      </c>
      <c r="AG7" s="11" t="s">
        <v>109</v>
      </c>
      <c r="AH7" s="11" t="s">
        <v>110</v>
      </c>
      <c r="AI7" s="11" t="s">
        <v>27</v>
      </c>
      <c r="AJ7" s="11" t="s">
        <v>109</v>
      </c>
      <c r="AK7" s="11" t="s">
        <v>110</v>
      </c>
      <c r="AL7" s="11" t="s">
        <v>27</v>
      </c>
      <c r="AM7" s="11" t="s">
        <v>109</v>
      </c>
      <c r="AN7" s="11" t="s">
        <v>110</v>
      </c>
      <c r="AO7" s="10" t="s">
        <v>27</v>
      </c>
      <c r="AP7" s="10" t="s">
        <v>109</v>
      </c>
      <c r="AQ7" s="10" t="s">
        <v>110</v>
      </c>
      <c r="AR7" s="10" t="s">
        <v>27</v>
      </c>
      <c r="AS7" s="10" t="s">
        <v>109</v>
      </c>
      <c r="AT7" s="10" t="s">
        <v>110</v>
      </c>
      <c r="AU7" s="10" t="s">
        <v>27</v>
      </c>
      <c r="AV7" s="10" t="s">
        <v>109</v>
      </c>
      <c r="AW7" s="10" t="s">
        <v>110</v>
      </c>
      <c r="AX7" s="10" t="s">
        <v>27</v>
      </c>
      <c r="AY7" s="10" t="s">
        <v>109</v>
      </c>
      <c r="AZ7" s="10" t="s">
        <v>110</v>
      </c>
      <c r="BA7" s="10" t="s">
        <v>27</v>
      </c>
      <c r="BB7" s="10" t="s">
        <v>109</v>
      </c>
      <c r="BC7" s="10" t="s">
        <v>110</v>
      </c>
      <c r="BD7" s="10" t="s">
        <v>27</v>
      </c>
      <c r="BE7" s="10" t="s">
        <v>109</v>
      </c>
      <c r="BF7" s="10" t="s">
        <v>110</v>
      </c>
      <c r="BG7" s="10" t="s">
        <v>27</v>
      </c>
      <c r="BH7" s="10" t="s">
        <v>109</v>
      </c>
      <c r="BI7" s="10" t="s">
        <v>110</v>
      </c>
      <c r="BJ7" s="10" t="s">
        <v>27</v>
      </c>
      <c r="BK7" s="10" t="s">
        <v>109</v>
      </c>
      <c r="BL7" s="10" t="s">
        <v>110</v>
      </c>
      <c r="BM7" s="10" t="s">
        <v>27</v>
      </c>
      <c r="BN7" s="10" t="s">
        <v>109</v>
      </c>
      <c r="BO7" s="10" t="s">
        <v>110</v>
      </c>
      <c r="BP7" s="11" t="s">
        <v>27</v>
      </c>
      <c r="BQ7" s="11" t="s">
        <v>109</v>
      </c>
      <c r="BR7" s="11" t="s">
        <v>110</v>
      </c>
      <c r="BS7" s="11" t="s">
        <v>27</v>
      </c>
      <c r="BT7" s="11" t="s">
        <v>109</v>
      </c>
      <c r="BU7" s="11" t="s">
        <v>110</v>
      </c>
      <c r="BV7" s="11" t="s">
        <v>27</v>
      </c>
      <c r="BW7" s="11" t="s">
        <v>109</v>
      </c>
      <c r="BX7" s="11" t="s">
        <v>110</v>
      </c>
      <c r="BY7" s="11" t="s">
        <v>27</v>
      </c>
      <c r="BZ7" s="11" t="s">
        <v>109</v>
      </c>
      <c r="CA7" s="11" t="s">
        <v>110</v>
      </c>
      <c r="CB7" s="11" t="s">
        <v>27</v>
      </c>
      <c r="CC7" s="11" t="s">
        <v>109</v>
      </c>
      <c r="CD7" s="11" t="s">
        <v>110</v>
      </c>
      <c r="CE7" s="11" t="s">
        <v>27</v>
      </c>
      <c r="CF7" s="11" t="s">
        <v>109</v>
      </c>
      <c r="CG7" s="11" t="s">
        <v>110</v>
      </c>
      <c r="CH7" s="11" t="s">
        <v>27</v>
      </c>
      <c r="CI7" s="11" t="s">
        <v>109</v>
      </c>
      <c r="CJ7" s="11" t="s">
        <v>110</v>
      </c>
      <c r="CK7" s="11" t="s">
        <v>27</v>
      </c>
      <c r="CL7" s="11" t="s">
        <v>109</v>
      </c>
      <c r="CM7" s="11" t="s">
        <v>110</v>
      </c>
      <c r="CN7" s="10" t="s">
        <v>27</v>
      </c>
      <c r="CO7" s="10" t="s">
        <v>109</v>
      </c>
      <c r="CP7" s="10" t="s">
        <v>110</v>
      </c>
      <c r="CQ7" s="10" t="s">
        <v>27</v>
      </c>
      <c r="CR7" s="10" t="s">
        <v>109</v>
      </c>
      <c r="CS7" s="10" t="s">
        <v>110</v>
      </c>
      <c r="CT7" s="10" t="s">
        <v>27</v>
      </c>
      <c r="CU7" s="10" t="s">
        <v>109</v>
      </c>
      <c r="CV7" s="10" t="s">
        <v>110</v>
      </c>
      <c r="CW7" s="10" t="s">
        <v>27</v>
      </c>
      <c r="CX7" s="10" t="s">
        <v>109</v>
      </c>
      <c r="CY7" s="10" t="s">
        <v>110</v>
      </c>
      <c r="CZ7" s="10" t="s">
        <v>27</v>
      </c>
      <c r="DA7" s="10" t="s">
        <v>109</v>
      </c>
      <c r="DB7" s="10" t="s">
        <v>110</v>
      </c>
      <c r="DC7" s="10" t="s">
        <v>27</v>
      </c>
      <c r="DD7" s="10" t="s">
        <v>109</v>
      </c>
      <c r="DE7" s="10" t="s">
        <v>110</v>
      </c>
      <c r="DF7" s="10" t="s">
        <v>27</v>
      </c>
      <c r="DG7" s="10" t="s">
        <v>109</v>
      </c>
      <c r="DH7" s="10" t="s">
        <v>110</v>
      </c>
      <c r="DI7" s="10" t="s">
        <v>27</v>
      </c>
      <c r="DJ7" s="10" t="s">
        <v>109</v>
      </c>
      <c r="DK7" s="10" t="s">
        <v>110</v>
      </c>
      <c r="DL7" s="10" t="s">
        <v>27</v>
      </c>
      <c r="DM7" s="10" t="s">
        <v>109</v>
      </c>
      <c r="DN7" s="10" t="s">
        <v>110</v>
      </c>
      <c r="DO7" s="11" t="s">
        <v>27</v>
      </c>
      <c r="DP7" s="11" t="s">
        <v>109</v>
      </c>
      <c r="DQ7" s="11" t="s">
        <v>110</v>
      </c>
      <c r="DR7" s="11" t="s">
        <v>27</v>
      </c>
      <c r="DS7" s="11" t="s">
        <v>109</v>
      </c>
      <c r="DT7" s="11" t="s">
        <v>110</v>
      </c>
      <c r="DU7" s="11" t="s">
        <v>27</v>
      </c>
      <c r="DV7" s="11" t="s">
        <v>109</v>
      </c>
      <c r="DW7" s="11" t="s">
        <v>110</v>
      </c>
      <c r="DX7" s="11" t="s">
        <v>27</v>
      </c>
      <c r="DY7" s="11" t="s">
        <v>109</v>
      </c>
      <c r="DZ7" s="11" t="s">
        <v>110</v>
      </c>
      <c r="EA7" s="11" t="s">
        <v>27</v>
      </c>
      <c r="EB7" s="11" t="s">
        <v>109</v>
      </c>
      <c r="EC7" s="11" t="s">
        <v>110</v>
      </c>
      <c r="ED7" s="11" t="s">
        <v>27</v>
      </c>
      <c r="EE7" s="11" t="s">
        <v>109</v>
      </c>
      <c r="EF7" s="11" t="s">
        <v>110</v>
      </c>
      <c r="EG7" s="11" t="s">
        <v>27</v>
      </c>
      <c r="EH7" s="11" t="s">
        <v>109</v>
      </c>
      <c r="EI7" s="11" t="s">
        <v>110</v>
      </c>
      <c r="EJ7" s="11" t="s">
        <v>27</v>
      </c>
      <c r="EK7" s="11" t="s">
        <v>109</v>
      </c>
      <c r="EL7" s="11" t="s">
        <v>110</v>
      </c>
      <c r="EM7" s="10" t="s">
        <v>27</v>
      </c>
      <c r="EN7" s="10" t="s">
        <v>109</v>
      </c>
      <c r="EO7" s="10" t="s">
        <v>110</v>
      </c>
      <c r="EP7" s="10" t="s">
        <v>27</v>
      </c>
      <c r="EQ7" s="10" t="s">
        <v>109</v>
      </c>
      <c r="ER7" s="10" t="s">
        <v>110</v>
      </c>
      <c r="ES7" s="10" t="s">
        <v>27</v>
      </c>
      <c r="ET7" s="10" t="s">
        <v>109</v>
      </c>
      <c r="EU7" s="10" t="s">
        <v>110</v>
      </c>
      <c r="EV7" s="10" t="s">
        <v>27</v>
      </c>
      <c r="EW7" s="10" t="s">
        <v>109</v>
      </c>
      <c r="EX7" s="10" t="s">
        <v>110</v>
      </c>
      <c r="EY7" s="10" t="s">
        <v>27</v>
      </c>
      <c r="EZ7" s="10" t="s">
        <v>109</v>
      </c>
      <c r="FA7" s="10" t="s">
        <v>110</v>
      </c>
      <c r="FB7" s="10" t="s">
        <v>27</v>
      </c>
      <c r="FC7" s="10" t="s">
        <v>109</v>
      </c>
      <c r="FD7" s="10" t="s">
        <v>110</v>
      </c>
      <c r="FE7" s="10" t="s">
        <v>27</v>
      </c>
      <c r="FF7" s="10" t="s">
        <v>109</v>
      </c>
      <c r="FG7" s="10" t="s">
        <v>110</v>
      </c>
      <c r="FH7" s="10" t="s">
        <v>27</v>
      </c>
      <c r="FI7" s="10" t="s">
        <v>109</v>
      </c>
      <c r="FJ7" s="10" t="s">
        <v>110</v>
      </c>
      <c r="FK7" s="10" t="s">
        <v>27</v>
      </c>
      <c r="FL7" s="10" t="s">
        <v>109</v>
      </c>
      <c r="FM7" s="10" t="s">
        <v>110</v>
      </c>
      <c r="FN7" s="11" t="s">
        <v>27</v>
      </c>
      <c r="FO7" s="11" t="s">
        <v>109</v>
      </c>
      <c r="FP7" s="11" t="s">
        <v>110</v>
      </c>
      <c r="FQ7" s="11" t="s">
        <v>27</v>
      </c>
      <c r="FR7" s="11" t="s">
        <v>109</v>
      </c>
      <c r="FS7" s="11" t="s">
        <v>110</v>
      </c>
      <c r="FT7" s="11" t="s">
        <v>27</v>
      </c>
      <c r="FU7" s="11" t="s">
        <v>109</v>
      </c>
      <c r="FV7" s="11" t="s">
        <v>110</v>
      </c>
      <c r="FW7" s="11" t="s">
        <v>27</v>
      </c>
      <c r="FX7" s="11" t="s">
        <v>109</v>
      </c>
      <c r="FY7" s="11" t="s">
        <v>110</v>
      </c>
      <c r="FZ7" s="11" t="s">
        <v>27</v>
      </c>
      <c r="GA7" s="11" t="s">
        <v>109</v>
      </c>
      <c r="GB7" s="11" t="s">
        <v>110</v>
      </c>
      <c r="GC7" s="11" t="s">
        <v>27</v>
      </c>
      <c r="GD7" s="11" t="s">
        <v>109</v>
      </c>
      <c r="GE7" s="11" t="s">
        <v>110</v>
      </c>
      <c r="GF7" s="11" t="s">
        <v>27</v>
      </c>
      <c r="GG7" s="11" t="s">
        <v>109</v>
      </c>
      <c r="GH7" s="11" t="s">
        <v>110</v>
      </c>
      <c r="GI7" s="11" t="s">
        <v>27</v>
      </c>
      <c r="GJ7" s="11" t="s">
        <v>109</v>
      </c>
      <c r="GK7" s="11" t="s">
        <v>110</v>
      </c>
    </row>
    <row r="8" spans="1:195" ht="18.75" customHeight="1" x14ac:dyDescent="0.3">
      <c r="A8" s="122" t="s">
        <v>111</v>
      </c>
      <c r="B8" s="13">
        <f>SUM(C8:D8)</f>
        <v>249.77800249999999</v>
      </c>
      <c r="C8" s="13">
        <f>SUM(GA8/12)</f>
        <v>248.54369166666666</v>
      </c>
      <c r="D8" s="13">
        <f>SUM(GB8/12)</f>
        <v>1.2343108333333335</v>
      </c>
      <c r="E8" s="13">
        <f>SUM(F8:G8)</f>
        <v>406.15000000000003</v>
      </c>
      <c r="F8" s="123">
        <f>SUM('[20]ПОЛНАЯ СЕБЕСТОИМОСТЬ СТОКИ 2022'!F8)</f>
        <v>405.92500000000001</v>
      </c>
      <c r="G8" s="123">
        <f>SUM('[20]ПОЛНАЯ СЕБЕСТОИМОСТЬ СТОКИ 2022'!G8)</f>
        <v>0.22500000000000001</v>
      </c>
      <c r="H8" s="13">
        <f>SUM(I8:J8)</f>
        <v>399.79999999999995</v>
      </c>
      <c r="I8" s="15">
        <v>399.59</v>
      </c>
      <c r="J8" s="15">
        <v>0.21</v>
      </c>
      <c r="K8" s="13">
        <f>SUM(L8:M8)</f>
        <v>249.77800249999999</v>
      </c>
      <c r="L8" s="13">
        <f t="shared" ref="L8:M12" si="0">SUM(GA8/12)</f>
        <v>248.54369166666666</v>
      </c>
      <c r="M8" s="13">
        <f t="shared" si="0"/>
        <v>1.2343108333333335</v>
      </c>
      <c r="N8" s="13">
        <f>SUM(O8:P8)</f>
        <v>357.88000000000005</v>
      </c>
      <c r="O8" s="123">
        <f>SUM('[20]ПОЛНАЯ СЕБЕСТОИМОСТЬ СТОКИ 2022'!I8)</f>
        <v>357.62875000000003</v>
      </c>
      <c r="P8" s="123">
        <f>SUM('[20]ПОЛНАЯ СЕБЕСТОИМОСТЬ СТОКИ 2022'!J8)</f>
        <v>0.25124999999999997</v>
      </c>
      <c r="Q8" s="13">
        <f>SUM(R8:S8)</f>
        <v>344.71</v>
      </c>
      <c r="R8" s="15">
        <v>344.47399999999999</v>
      </c>
      <c r="S8" s="15">
        <v>0.23599999999999999</v>
      </c>
      <c r="T8" s="13">
        <f>SUM(U8:V8)</f>
        <v>249.77800249999999</v>
      </c>
      <c r="U8" s="13">
        <f t="shared" ref="U8:V12" si="1">SUM(GA8/12)</f>
        <v>248.54369166666666</v>
      </c>
      <c r="V8" s="13">
        <f t="shared" si="1"/>
        <v>1.2343108333333335</v>
      </c>
      <c r="W8" s="13">
        <f>SUM(X8:Y8)</f>
        <v>435.73</v>
      </c>
      <c r="X8" s="123">
        <f>SUM('[20]ПОЛНАЯ СЕБЕСТОИМОСТЬ СТОКИ 2022'!L8)</f>
        <v>433.32600000000002</v>
      </c>
      <c r="Y8" s="123">
        <f>SUM('[20]ПОЛНАЯ СЕБЕСТОИМОСТЬ СТОКИ 2022'!M8)</f>
        <v>2.4039999999999999</v>
      </c>
      <c r="Z8" s="13">
        <f>SUM(AA8:AB8)</f>
        <v>413.05</v>
      </c>
      <c r="AA8" s="15">
        <v>410.1635</v>
      </c>
      <c r="AB8" s="15">
        <v>2.8864999999999998</v>
      </c>
      <c r="AC8" s="16">
        <f>SUM(AD8:AE8)</f>
        <v>749.33400749999998</v>
      </c>
      <c r="AD8" s="16">
        <f>SUM(C8+L8+U8)</f>
        <v>745.63107500000001</v>
      </c>
      <c r="AE8" s="16">
        <f>SUM(D8+M8+V8)</f>
        <v>3.7029325000000002</v>
      </c>
      <c r="AF8" s="16">
        <f>SUM(AG8:AH8)</f>
        <v>1199.76</v>
      </c>
      <c r="AG8" s="16">
        <f>SUM(F8+O8+X8)</f>
        <v>1196.8797500000001</v>
      </c>
      <c r="AH8" s="16">
        <f>SUM(G8+P8+Y8)</f>
        <v>2.8802499999999998</v>
      </c>
      <c r="AI8" s="17">
        <f t="shared" ref="AI8:AK16" si="2">SUM(H8+Q8+Z8)</f>
        <v>1157.56</v>
      </c>
      <c r="AJ8" s="17">
        <f t="shared" si="2"/>
        <v>1154.2275</v>
      </c>
      <c r="AK8" s="17">
        <f t="shared" si="2"/>
        <v>3.3324999999999996</v>
      </c>
      <c r="AL8" s="16">
        <f>SUM(AM8:AN8)</f>
        <v>450.42599250000006</v>
      </c>
      <c r="AM8" s="16">
        <f>SUM(AG8-AD8)</f>
        <v>451.24867500000005</v>
      </c>
      <c r="AN8" s="16">
        <f>SUM(AH8-AE8)</f>
        <v>-0.82268250000000043</v>
      </c>
      <c r="AO8" s="13">
        <f>SUM(AP8:AQ8)</f>
        <v>249.77800249999999</v>
      </c>
      <c r="AP8" s="13">
        <f t="shared" ref="AP8:AQ16" si="3">SUM(GA8/12)</f>
        <v>248.54369166666666</v>
      </c>
      <c r="AQ8" s="13">
        <f t="shared" si="3"/>
        <v>1.2343108333333335</v>
      </c>
      <c r="AR8" s="13">
        <f>SUM(AS8:AT8)</f>
        <v>490.8</v>
      </c>
      <c r="AS8" s="123">
        <f>SUM('[20]ПОЛНАЯ СЕБЕСТОИМОСТЬ СТОКИ 2022'!U8)</f>
        <v>490.22750000000002</v>
      </c>
      <c r="AT8" s="123">
        <f>SUM('[20]ПОЛНАЯ СЕБЕСТОИМОСТЬ СТОКИ 2022'!V8)</f>
        <v>0.57250000000000001</v>
      </c>
      <c r="AU8" s="13">
        <f>SUM(AV8:AW8)</f>
        <v>538.33974999999998</v>
      </c>
      <c r="AV8" s="15">
        <v>537.60599999999999</v>
      </c>
      <c r="AW8" s="15">
        <v>0.73375000000000001</v>
      </c>
      <c r="AX8" s="13">
        <f>SUM(AY8:AZ8)</f>
        <v>249.77800249999999</v>
      </c>
      <c r="AY8" s="13">
        <f t="shared" ref="AY8:AZ16" si="4">SUM(GA8/12)</f>
        <v>248.54369166666666</v>
      </c>
      <c r="AZ8" s="13">
        <f t="shared" si="4"/>
        <v>1.2343108333333335</v>
      </c>
      <c r="BA8" s="13">
        <f>SUM(BB8:BC8)</f>
        <v>482.98</v>
      </c>
      <c r="BB8" s="123">
        <f>SUM('[20]ПОЛНАЯ СЕБЕСТОИМОСТЬ СТОКИ 2022'!X8)</f>
        <v>482.42099999999999</v>
      </c>
      <c r="BC8" s="123">
        <f>SUM('[20]ПОЛНАЯ СЕБЕСТОИМОСТЬ СТОКИ 2022'!Y8)</f>
        <v>0.55900000000000005</v>
      </c>
      <c r="BD8" s="13">
        <f>SUM(BE8:BF8)</f>
        <v>521.22</v>
      </c>
      <c r="BE8" s="15">
        <v>520.95150000000001</v>
      </c>
      <c r="BF8" s="15">
        <v>0.26850000000000002</v>
      </c>
      <c r="BG8" s="13">
        <f>SUM(BH8:BI8)</f>
        <v>249.77800249999999</v>
      </c>
      <c r="BH8" s="13">
        <f t="shared" ref="BH8:BI16" si="5">SUM(GA8/12)</f>
        <v>248.54369166666666</v>
      </c>
      <c r="BI8" s="13">
        <f t="shared" si="5"/>
        <v>1.2343108333333335</v>
      </c>
      <c r="BJ8" s="13">
        <f>SUM(BK8:BL8)</f>
        <v>438.44900000000001</v>
      </c>
      <c r="BK8" s="123">
        <f>SUM('[20]ПОЛНАЯ СЕБЕСТОИМОСТЬ СТОКИ 2022'!AA8)</f>
        <v>435.56875000000002</v>
      </c>
      <c r="BL8" s="123">
        <f>SUM('[20]ПОЛНАЯ СЕБЕСТОИМОСТЬ СТОКИ 2022'!AB8)</f>
        <v>2.8802500000000002</v>
      </c>
      <c r="BM8" s="13">
        <f>SUM(BN8:BO8)</f>
        <v>409.39</v>
      </c>
      <c r="BN8" s="15">
        <v>406.29300000000001</v>
      </c>
      <c r="BO8" s="15">
        <v>3.097</v>
      </c>
      <c r="BP8" s="16">
        <f>SUM(BQ8:BR8)</f>
        <v>749.33400749999998</v>
      </c>
      <c r="BQ8" s="16">
        <f>SUM(AP8+AY8+BH8)</f>
        <v>745.63107500000001</v>
      </c>
      <c r="BR8" s="16">
        <f>SUM(AQ8+AZ8+BI8)</f>
        <v>3.7029325000000002</v>
      </c>
      <c r="BS8" s="16">
        <f>SUM(BT8:BU8)</f>
        <v>1412.229</v>
      </c>
      <c r="BT8" s="16">
        <f>SUM(AS8+BB8+BK8)</f>
        <v>1408.2172500000001</v>
      </c>
      <c r="BU8" s="16">
        <f>SUM(AT8+BC8+BL8)</f>
        <v>4.0117500000000001</v>
      </c>
      <c r="BV8" s="17">
        <f t="shared" ref="BV8:BX16" si="6">SUM(AU8+BD8+BM8)</f>
        <v>1468.9497499999998</v>
      </c>
      <c r="BW8" s="16">
        <f t="shared" si="6"/>
        <v>1464.8505</v>
      </c>
      <c r="BX8" s="16">
        <f t="shared" si="6"/>
        <v>4.0992499999999996</v>
      </c>
      <c r="BY8" s="16">
        <f>SUM(BZ8:CA8)</f>
        <v>662.89499250000017</v>
      </c>
      <c r="BZ8" s="16">
        <f>SUM(BT8-BQ8)</f>
        <v>662.58617500000014</v>
      </c>
      <c r="CA8" s="16">
        <f>SUM(BU8-BR8)</f>
        <v>0.30881749999999997</v>
      </c>
      <c r="CB8" s="16">
        <f>SUM(CC8:CD8)</f>
        <v>1498.668015</v>
      </c>
      <c r="CC8" s="16">
        <f>SUM(AD8+BQ8)</f>
        <v>1491.26215</v>
      </c>
      <c r="CD8" s="16">
        <f>SUM(AE8+BR8)</f>
        <v>7.4058650000000004</v>
      </c>
      <c r="CE8" s="16">
        <f>SUM(CF8:CG8)</f>
        <v>2611.989</v>
      </c>
      <c r="CF8" s="16">
        <f t="shared" ref="CF8:CJ16" si="7">SUM(AG8+BT8)</f>
        <v>2605.0970000000002</v>
      </c>
      <c r="CG8" s="16">
        <f t="shared" si="7"/>
        <v>6.8919999999999995</v>
      </c>
      <c r="CH8" s="17">
        <f t="shared" si="7"/>
        <v>2626.5097499999997</v>
      </c>
      <c r="CI8" s="17">
        <f t="shared" si="7"/>
        <v>2619.078</v>
      </c>
      <c r="CJ8" s="17">
        <f t="shared" si="7"/>
        <v>7.4317499999999992</v>
      </c>
      <c r="CK8" s="16">
        <f>SUM(CL8:CM8)</f>
        <v>1113.3209850000003</v>
      </c>
      <c r="CL8" s="18">
        <f t="shared" ref="CL8:CM16" si="8">SUM(CF8-CC8)</f>
        <v>1113.8348500000002</v>
      </c>
      <c r="CM8" s="18">
        <f t="shared" si="8"/>
        <v>-0.5138650000000009</v>
      </c>
      <c r="CN8" s="13">
        <f>SUM(CO8:CP8)</f>
        <v>249.77800249999999</v>
      </c>
      <c r="CO8" s="13">
        <f t="shared" ref="CO8:CP16" si="9">SUM(GA8/12)</f>
        <v>248.54369166666666</v>
      </c>
      <c r="CP8" s="13">
        <f t="shared" si="9"/>
        <v>1.2343108333333335</v>
      </c>
      <c r="CQ8" s="13">
        <f>SUM(CR8:CS8)</f>
        <v>449.21</v>
      </c>
      <c r="CR8" s="123">
        <f>SUM('[20]ПОЛНАЯ СЕБЕСТОИМОСТЬ СТОКИ 2022'!AS8)</f>
        <v>448.87599999999998</v>
      </c>
      <c r="CS8" s="123">
        <f>SUM('[20]ПОЛНАЯ СЕБЕСТОИМОСТЬ СТОКИ 2022'!AT8)</f>
        <v>0.33400000000000002</v>
      </c>
      <c r="CT8" s="13">
        <f>SUM(CU8:CV8)</f>
        <v>390.85</v>
      </c>
      <c r="CU8" s="15">
        <v>390.38400000000001</v>
      </c>
      <c r="CV8" s="15">
        <v>0.46600000000000003</v>
      </c>
      <c r="CW8" s="13">
        <f>SUM(CX8:CY8)</f>
        <v>249.77800249999999</v>
      </c>
      <c r="CX8" s="13">
        <f t="shared" ref="CX8:CY16" si="10">SUM(GA8/12)</f>
        <v>248.54369166666666</v>
      </c>
      <c r="CY8" s="13">
        <f t="shared" si="10"/>
        <v>1.2343108333333335</v>
      </c>
      <c r="CZ8" s="13">
        <f>SUM(DA8:DB8)</f>
        <v>429.08000000000004</v>
      </c>
      <c r="DA8" s="123">
        <f>SUM('[20]ПОЛНАЯ СЕБЕСТОИМОСТЬ СТОКИ 2022'!AV8)</f>
        <v>428.68400000000003</v>
      </c>
      <c r="DB8" s="123">
        <f>SUM('[20]ПОЛНАЯ СЕБЕСТОИМОСТЬ СТОКИ 2022'!AW8)</f>
        <v>0.39600000000000002</v>
      </c>
      <c r="DC8" s="13">
        <f>SUM(DD8:DE8)</f>
        <v>441.55</v>
      </c>
      <c r="DD8" s="15">
        <v>440.73500000000001</v>
      </c>
      <c r="DE8" s="15">
        <v>0.81499999999999995</v>
      </c>
      <c r="DF8" s="13">
        <f>SUM(DG8:DH8)</f>
        <v>249.77800249999999</v>
      </c>
      <c r="DG8" s="13">
        <f t="shared" ref="DG8:DH16" si="11">SUM(GA8/12)</f>
        <v>248.54369166666666</v>
      </c>
      <c r="DH8" s="13">
        <f t="shared" si="11"/>
        <v>1.2343108333333335</v>
      </c>
      <c r="DI8" s="13">
        <f>SUM(DJ8:DK8)</f>
        <v>448.34999999999997</v>
      </c>
      <c r="DJ8" s="123">
        <f>SUM('[20]ПОЛНАЯ СЕБЕСТОИМОСТЬ СТОКИ 2022'!AY8)</f>
        <v>445.49599999999998</v>
      </c>
      <c r="DK8" s="123">
        <f>SUM('[20]ПОЛНАЯ СЕБЕСТОИМОСТЬ СТОКИ 2022'!AZ8)</f>
        <v>2.8540000000000001</v>
      </c>
      <c r="DL8" s="13">
        <f>SUM(DM8:DN8)</f>
        <v>368.56</v>
      </c>
      <c r="DM8" s="15">
        <v>365.66399999999999</v>
      </c>
      <c r="DN8" s="15">
        <v>2.8959999999999999</v>
      </c>
      <c r="DO8" s="16">
        <f>SUM(DP8:DQ8)</f>
        <v>749.33400749999998</v>
      </c>
      <c r="DP8" s="16">
        <f>SUM(CO8+CX8+DG8)</f>
        <v>745.63107500000001</v>
      </c>
      <c r="DQ8" s="16">
        <f>SUM(CP8+CY8+DH8)</f>
        <v>3.7029325000000002</v>
      </c>
      <c r="DR8" s="16">
        <f>SUM(DS8:DT8)</f>
        <v>1326.64</v>
      </c>
      <c r="DS8" s="16">
        <f>SUM(CR8+DA8+DJ8)</f>
        <v>1323.056</v>
      </c>
      <c r="DT8" s="16">
        <f>SUM(CS8+DB8+DK8)</f>
        <v>3.5840000000000001</v>
      </c>
      <c r="DU8" s="17">
        <f t="shared" ref="DU8:DW16" si="12">SUM(CT8+DC8+DL8)</f>
        <v>1200.96</v>
      </c>
      <c r="DV8" s="16">
        <f t="shared" si="12"/>
        <v>1196.7829999999999</v>
      </c>
      <c r="DW8" s="16">
        <f t="shared" si="12"/>
        <v>4.1769999999999996</v>
      </c>
      <c r="DX8" s="16">
        <f>SUM(DY8:DZ8)</f>
        <v>577.3059925</v>
      </c>
      <c r="DY8" s="18">
        <f t="shared" ref="DY8:DZ16" si="13">SUM(DS8-DP8)</f>
        <v>577.42492500000003</v>
      </c>
      <c r="DZ8" s="18">
        <f t="shared" si="13"/>
        <v>-0.11893250000000011</v>
      </c>
      <c r="EA8" s="16">
        <f>SUM(EB8:EC8)</f>
        <v>2248.0020224999998</v>
      </c>
      <c r="EB8" s="16">
        <f>SUM(CC8+DP8)</f>
        <v>2236.8932249999998</v>
      </c>
      <c r="EC8" s="16">
        <f>SUM(CD8+DQ8)</f>
        <v>11.108797500000001</v>
      </c>
      <c r="ED8" s="16">
        <f>SUM(EE8:EF8)</f>
        <v>3938.6290000000004</v>
      </c>
      <c r="EE8" s="16">
        <f t="shared" ref="EE8:EI16" si="14">SUM(CF8+DS8)</f>
        <v>3928.1530000000002</v>
      </c>
      <c r="EF8" s="16">
        <f t="shared" si="14"/>
        <v>10.475999999999999</v>
      </c>
      <c r="EG8" s="16">
        <f t="shared" si="14"/>
        <v>3827.4697499999997</v>
      </c>
      <c r="EH8" s="16">
        <f t="shared" si="14"/>
        <v>3815.8609999999999</v>
      </c>
      <c r="EI8" s="16">
        <f t="shared" si="14"/>
        <v>11.608749999999999</v>
      </c>
      <c r="EJ8" s="16">
        <f>SUM(EK8:EL8)</f>
        <v>1690.6269775000005</v>
      </c>
      <c r="EK8" s="18">
        <f t="shared" ref="EK8:EL16" si="15">SUM(EE8-EB8)</f>
        <v>1691.2597750000004</v>
      </c>
      <c r="EL8" s="18">
        <f t="shared" si="15"/>
        <v>-0.63279750000000234</v>
      </c>
      <c r="EM8" s="13">
        <f>SUM(EN8:EO8)</f>
        <v>249.77800249999999</v>
      </c>
      <c r="EN8" s="13">
        <f t="shared" ref="EN8:EO16" si="16">SUM(GA8/12)</f>
        <v>248.54369166666666</v>
      </c>
      <c r="EO8" s="13">
        <f t="shared" si="16"/>
        <v>1.2343108333333335</v>
      </c>
      <c r="EP8" s="13">
        <f>SUM(EQ8:ER8)</f>
        <v>468.07</v>
      </c>
      <c r="EQ8" s="123">
        <f>SUM('[20]ПОЛНАЯ СЕБЕСТОИМОСТЬ СТОКИ 2022'!BQ8)</f>
        <v>467.42599999999999</v>
      </c>
      <c r="ER8" s="123">
        <f>SUM('[20]ПОЛНАЯ СЕБЕСТОИМОСТЬ СТОКИ 2022'!BR8)</f>
        <v>0.64400000000000002</v>
      </c>
      <c r="ES8" s="13">
        <f>SUM(ET8:EU8)</f>
        <v>383.52000000000004</v>
      </c>
      <c r="ET8" s="15">
        <v>382.39100000000002</v>
      </c>
      <c r="EU8" s="15">
        <v>1.129</v>
      </c>
      <c r="EV8" s="13">
        <f>SUM(EW8:EX8)</f>
        <v>249.77800249999999</v>
      </c>
      <c r="EW8" s="13">
        <f t="shared" ref="EW8:EX16" si="17">SUM(GA8/12)</f>
        <v>248.54369166666666</v>
      </c>
      <c r="EX8" s="13">
        <f t="shared" si="17"/>
        <v>1.2343108333333335</v>
      </c>
      <c r="EY8" s="13">
        <f>SUM(EZ8:FA8)</f>
        <v>445.88</v>
      </c>
      <c r="EZ8" s="123">
        <f>SUM('[20]ПОЛНАЯ СЕБЕСТОИМОСТЬ СТОКИ 2022'!BT8)</f>
        <v>445.29250000000002</v>
      </c>
      <c r="FA8" s="123">
        <f>SUM('[20]ПОЛНАЯ СЕБЕСТОИМОСТЬ СТОКИ 2022'!BU8)</f>
        <v>0.58750000000000002</v>
      </c>
      <c r="FB8" s="13">
        <f>SUM(FC8:FD8)</f>
        <v>411.54</v>
      </c>
      <c r="FC8" s="15">
        <v>411.24400000000003</v>
      </c>
      <c r="FD8" s="15">
        <v>0.29599999999999999</v>
      </c>
      <c r="FE8" s="13">
        <f>SUM(FF8:FG8)</f>
        <v>249.77800249999999</v>
      </c>
      <c r="FF8" s="13">
        <f t="shared" ref="FF8:FG16" si="18">SUM(GA8/12)</f>
        <v>248.54369166666666</v>
      </c>
      <c r="FG8" s="13">
        <f t="shared" si="18"/>
        <v>1.2343108333333335</v>
      </c>
      <c r="FH8" s="13">
        <f>SUM(FI8:FJ8)</f>
        <v>435.62990000000002</v>
      </c>
      <c r="FI8" s="123">
        <f>SUM('[20]ПОЛНАЯ СЕБЕСТОИМОСТЬ СТОКИ 2022'!BW8)</f>
        <v>432.51100000000002</v>
      </c>
      <c r="FJ8" s="123">
        <f>SUM('[20]ПОЛНАЯ СЕБЕСТОИМОСТЬ СТОКИ 2022'!BX8)</f>
        <v>3.1189</v>
      </c>
      <c r="FK8" s="13">
        <f>SUM(FL8:FM8)</f>
        <v>430.18</v>
      </c>
      <c r="FL8" s="15">
        <v>426.99599999999998</v>
      </c>
      <c r="FM8" s="15">
        <v>3.1840000000000002</v>
      </c>
      <c r="FN8" s="16">
        <f>SUM(FO8:FP8)</f>
        <v>749.33400749999998</v>
      </c>
      <c r="FO8" s="16">
        <f>SUM(EN8+EW8+FF8)</f>
        <v>745.63107500000001</v>
      </c>
      <c r="FP8" s="16">
        <f>SUM(EO8+EX8+FG8)</f>
        <v>3.7029325000000002</v>
      </c>
      <c r="FQ8" s="16">
        <f>SUM(FR8:FS8)</f>
        <v>1349.5799</v>
      </c>
      <c r="FR8" s="16">
        <f>SUM(EQ8+EZ8+FI8)</f>
        <v>1345.2294999999999</v>
      </c>
      <c r="FS8" s="16">
        <f>SUM(ER8+FA8+FJ8)</f>
        <v>4.3504000000000005</v>
      </c>
      <c r="FT8" s="17">
        <f t="shared" ref="FT8:FV16" si="19">SUM(ES8+FB8+FK8)</f>
        <v>1225.24</v>
      </c>
      <c r="FU8" s="17">
        <f t="shared" si="19"/>
        <v>1220.6309999999999</v>
      </c>
      <c r="FV8" s="17">
        <f t="shared" si="19"/>
        <v>4.609</v>
      </c>
      <c r="FW8" s="16">
        <f>SUM(FX8:FY8)</f>
        <v>600.24589249999985</v>
      </c>
      <c r="FX8" s="18">
        <f t="shared" ref="FX8:FY16" si="20">SUM(FR8-FO8)</f>
        <v>599.59842499999991</v>
      </c>
      <c r="FY8" s="18">
        <f t="shared" si="20"/>
        <v>0.64746750000000031</v>
      </c>
      <c r="FZ8" s="16">
        <f>SUM(GA8:GB8)</f>
        <v>2997.3360299999999</v>
      </c>
      <c r="GA8" s="16">
        <f>SUM('[20]объемы 2022'!BY63)</f>
        <v>2982.5243</v>
      </c>
      <c r="GB8" s="16">
        <f>SUM('[20]объемы 2022'!BZ63)</f>
        <v>14.811730000000001</v>
      </c>
      <c r="GC8" s="16">
        <f>SUM(GD8:GE8)</f>
        <v>5288.2088999999996</v>
      </c>
      <c r="GD8" s="17">
        <f t="shared" ref="GD8:GF16" si="21">SUM(EE8+FR8)</f>
        <v>5273.3824999999997</v>
      </c>
      <c r="GE8" s="17">
        <f>SUM(EF8+FS8)</f>
        <v>14.8264</v>
      </c>
      <c r="GF8" s="17">
        <f>SUM(EG8+FT8)</f>
        <v>5052.70975</v>
      </c>
      <c r="GG8" s="17">
        <f t="shared" ref="GG8:GH16" si="22">SUM(EH8+FU8)</f>
        <v>5036.4920000000002</v>
      </c>
      <c r="GH8" s="17">
        <f t="shared" si="22"/>
        <v>16.217749999999999</v>
      </c>
      <c r="GI8" s="16">
        <f>SUM(GJ8:GK8)</f>
        <v>2290.8728699999997</v>
      </c>
      <c r="GJ8" s="18">
        <f t="shared" ref="GJ8:GK16" si="23">SUM(GD8-GA8)</f>
        <v>2290.8581999999997</v>
      </c>
      <c r="GK8" s="18">
        <f t="shared" si="23"/>
        <v>1.4669999999998851E-2</v>
      </c>
      <c r="GM8" s="19">
        <f>SUM(B8+K8+T8+AO8+AX8+BG8+CN8+CW8+DF8+EM8+EV8+FE8)</f>
        <v>2997.3360300000004</v>
      </c>
    </row>
    <row r="9" spans="1:195" ht="18.75" customHeight="1" x14ac:dyDescent="0.3">
      <c r="A9" s="12" t="s">
        <v>112</v>
      </c>
      <c r="B9" s="13">
        <f t="shared" ref="B9:B12" si="24">SUM(C9:D9)</f>
        <v>249.77800249999999</v>
      </c>
      <c r="C9" s="13">
        <f t="shared" ref="C9:D12" si="25">SUM(GA9/12)</f>
        <v>248.54369166666666</v>
      </c>
      <c r="D9" s="13">
        <f t="shared" si="25"/>
        <v>1.2343108333333335</v>
      </c>
      <c r="E9" s="13">
        <f t="shared" ref="E9:E16" si="26">SUM(F9:G9)</f>
        <v>276.91700000000003</v>
      </c>
      <c r="F9" s="123">
        <f>SUM('[20]ПОЛНАЯ СЕБЕСТОИМОСТЬ СТОКИ 2022'!F9)</f>
        <v>276.69200000000001</v>
      </c>
      <c r="G9" s="123">
        <f>SUM('[20]ПОЛНАЯ СЕБЕСТОИМОСТЬ СТОКИ 2022'!G9)</f>
        <v>0.22500000000000001</v>
      </c>
      <c r="H9" s="13">
        <f t="shared" ref="H9:H16" si="27">SUM(I9:J9)</f>
        <v>261.28100000000001</v>
      </c>
      <c r="I9" s="13">
        <f>SUM(I10:I12)</f>
        <v>261.07100000000003</v>
      </c>
      <c r="J9" s="13">
        <f>SUM(J10:J12)</f>
        <v>0.21</v>
      </c>
      <c r="K9" s="13">
        <f>SUM(L9:M9)</f>
        <v>249.77800249999999</v>
      </c>
      <c r="L9" s="13">
        <f t="shared" si="0"/>
        <v>248.54369166666666</v>
      </c>
      <c r="M9" s="13">
        <f t="shared" si="0"/>
        <v>1.2343108333333335</v>
      </c>
      <c r="N9" s="13">
        <f t="shared" ref="N9:N16" si="28">SUM(O9:P9)</f>
        <v>278.30025000000001</v>
      </c>
      <c r="O9" s="123">
        <f>SUM('[20]ПОЛНАЯ СЕБЕСТОИМОСТЬ СТОКИ 2022'!I9)</f>
        <v>278.04899999999998</v>
      </c>
      <c r="P9" s="123">
        <f>SUM('[20]ПОЛНАЯ СЕБЕСТОИМОСТЬ СТОКИ 2022'!J9)</f>
        <v>0.25124999999999997</v>
      </c>
      <c r="Q9" s="13">
        <f t="shared" ref="Q9:Q16" si="29">SUM(R9:S9)</f>
        <v>264.26599999999996</v>
      </c>
      <c r="R9" s="13">
        <f>SUM(R10:R12)</f>
        <v>264.02999999999997</v>
      </c>
      <c r="S9" s="13">
        <f>SUM(S10:S12)</f>
        <v>0.23599999999999999</v>
      </c>
      <c r="T9" s="13">
        <f>SUM(U9:V9)</f>
        <v>249.77800249999999</v>
      </c>
      <c r="U9" s="13">
        <f t="shared" si="1"/>
        <v>248.54369166666666</v>
      </c>
      <c r="V9" s="13">
        <f t="shared" si="1"/>
        <v>1.2343108333333335</v>
      </c>
      <c r="W9" s="13">
        <f t="shared" ref="W9:W16" si="30">SUM(X9:Y9)</f>
        <v>272.42900000000003</v>
      </c>
      <c r="X9" s="123">
        <f>SUM('[20]ПОЛНАЯ СЕБЕСТОИМОСТЬ СТОКИ 2022'!L9)</f>
        <v>270.02500000000003</v>
      </c>
      <c r="Y9" s="123">
        <f>SUM('[20]ПОЛНАЯ СЕБЕСТОИМОСТЬ СТОКИ 2022'!M9)</f>
        <v>2.4039999999999999</v>
      </c>
      <c r="Z9" s="33">
        <f t="shared" ref="Z9:Z16" si="31">SUM(AA9:AB9)</f>
        <v>261.25650000000002</v>
      </c>
      <c r="AA9" s="13">
        <f>SUM(AA10:AA12)</f>
        <v>258.37</v>
      </c>
      <c r="AB9" s="13">
        <f>SUM(AB10:AB12)</f>
        <v>2.8864999999999998</v>
      </c>
      <c r="AC9" s="16">
        <f t="shared" ref="AC9:AC16" si="32">SUM(AD9:AE9)</f>
        <v>749.33400749999998</v>
      </c>
      <c r="AD9" s="16">
        <f t="shared" ref="AD9:AE16" si="33">SUM(C9+L9+U9)</f>
        <v>745.63107500000001</v>
      </c>
      <c r="AE9" s="16">
        <f t="shared" si="33"/>
        <v>3.7029325000000002</v>
      </c>
      <c r="AF9" s="16">
        <f t="shared" ref="AF9:AF16" si="34">SUM(AG9:AH9)</f>
        <v>827.64625000000012</v>
      </c>
      <c r="AG9" s="16">
        <f t="shared" ref="AG9:AH16" si="35">SUM(F9+O9+X9)</f>
        <v>824.76600000000008</v>
      </c>
      <c r="AH9" s="16">
        <f t="shared" si="35"/>
        <v>2.8802499999999998</v>
      </c>
      <c r="AI9" s="17">
        <f t="shared" si="2"/>
        <v>786.80349999999999</v>
      </c>
      <c r="AJ9" s="17">
        <f t="shared" si="2"/>
        <v>783.471</v>
      </c>
      <c r="AK9" s="17">
        <f t="shared" si="2"/>
        <v>3.3324999999999996</v>
      </c>
      <c r="AL9" s="16">
        <f t="shared" ref="AL9:AL16" si="36">SUM(AM9:AN9)</f>
        <v>78.312242500000067</v>
      </c>
      <c r="AM9" s="16">
        <f t="shared" ref="AM9:AN16" si="37">SUM(AG9-AD9)</f>
        <v>79.134925000000067</v>
      </c>
      <c r="AN9" s="16">
        <f t="shared" si="37"/>
        <v>-0.82268250000000043</v>
      </c>
      <c r="AO9" s="13">
        <f>SUM(AP9:AQ9)</f>
        <v>249.77800249999999</v>
      </c>
      <c r="AP9" s="13">
        <f t="shared" si="3"/>
        <v>248.54369166666666</v>
      </c>
      <c r="AQ9" s="13">
        <f t="shared" si="3"/>
        <v>1.2343108333333335</v>
      </c>
      <c r="AR9" s="13">
        <f t="shared" ref="AR9:AR16" si="38">SUM(AS9:AT9)</f>
        <v>297.51749999999998</v>
      </c>
      <c r="AS9" s="123">
        <f>SUM('[20]ПОЛНАЯ СЕБЕСТОИМОСТЬ СТОКИ 2022'!U9)</f>
        <v>296.94499999999999</v>
      </c>
      <c r="AT9" s="123">
        <f>SUM('[20]ПОЛНАЯ СЕБЕСТОИМОСТЬ СТОКИ 2022'!V9)</f>
        <v>0.57250000000000001</v>
      </c>
      <c r="AU9" s="33">
        <f t="shared" ref="AU9:AU16" si="39">SUM(AV9:AW9)</f>
        <v>271.30174999999997</v>
      </c>
      <c r="AV9" s="13">
        <f>SUM(AV10:AV12)</f>
        <v>270.56799999999998</v>
      </c>
      <c r="AW9" s="13">
        <f>SUM(AW10:AW12)</f>
        <v>0.73375000000000001</v>
      </c>
      <c r="AX9" s="13">
        <f>SUM(AY9:AZ9)</f>
        <v>249.77800249999999</v>
      </c>
      <c r="AY9" s="13">
        <f t="shared" si="4"/>
        <v>248.54369166666666</v>
      </c>
      <c r="AZ9" s="13">
        <f t="shared" si="4"/>
        <v>1.2343108333333335</v>
      </c>
      <c r="BA9" s="13">
        <f t="shared" ref="BA9:BA16" si="40">SUM(BB9:BC9)</f>
        <v>265.84300000000002</v>
      </c>
      <c r="BB9" s="123">
        <f>SUM('[20]ПОЛНАЯ СЕБЕСТОИМОСТЬ СТОКИ 2022'!X9)</f>
        <v>265.28399999999999</v>
      </c>
      <c r="BC9" s="123">
        <f>SUM('[20]ПОЛНАЯ СЕБЕСТОИМОСТЬ СТОКИ 2022'!Y9)</f>
        <v>0.55900000000000005</v>
      </c>
      <c r="BD9" s="33">
        <f t="shared" ref="BD9:BD16" si="41">SUM(BE9:BF9)</f>
        <v>260.84950000000003</v>
      </c>
      <c r="BE9" s="13">
        <f>SUM(BE10:BE12)</f>
        <v>260.58100000000002</v>
      </c>
      <c r="BF9" s="13">
        <f>SUM(BF10:BF12)</f>
        <v>0.26850000000000002</v>
      </c>
      <c r="BG9" s="13">
        <f>SUM(BH9:BI9)</f>
        <v>249.77800249999999</v>
      </c>
      <c r="BH9" s="13">
        <f t="shared" si="5"/>
        <v>248.54369166666666</v>
      </c>
      <c r="BI9" s="13">
        <f t="shared" si="5"/>
        <v>1.2343108333333335</v>
      </c>
      <c r="BJ9" s="13">
        <f t="shared" ref="BJ9:BJ16" si="42">SUM(BK9:BL9)</f>
        <v>261.50725</v>
      </c>
      <c r="BK9" s="123">
        <f>SUM('[20]ПОЛНАЯ СЕБЕСТОИМОСТЬ СТОКИ 2022'!AA9)</f>
        <v>258.62700000000001</v>
      </c>
      <c r="BL9" s="123">
        <f>SUM('[20]ПОЛНАЯ СЕБЕСТОИМОСТЬ СТОКИ 2022'!AB9)</f>
        <v>2.8802500000000002</v>
      </c>
      <c r="BM9" s="33">
        <f t="shared" ref="BM9:BM16" si="43">SUM(BN9:BO9)</f>
        <v>266.214</v>
      </c>
      <c r="BN9" s="13">
        <f>SUM(BN10:BN12)</f>
        <v>263.11700000000002</v>
      </c>
      <c r="BO9" s="13">
        <f>SUM(BO10:BO12)</f>
        <v>3.097</v>
      </c>
      <c r="BP9" s="16">
        <f t="shared" ref="BP9:BP16" si="44">SUM(BQ9:BR9)</f>
        <v>749.33400749999998</v>
      </c>
      <c r="BQ9" s="16">
        <f t="shared" ref="BQ9:BR16" si="45">SUM(AP9+AY9+BH9)</f>
        <v>745.63107500000001</v>
      </c>
      <c r="BR9" s="16">
        <f t="shared" si="45"/>
        <v>3.7029325000000002</v>
      </c>
      <c r="BS9" s="16">
        <f t="shared" ref="BS9:BS16" si="46">SUM(BT9:BU9)</f>
        <v>824.86775</v>
      </c>
      <c r="BT9" s="16">
        <f t="shared" ref="BT9:BU16" si="47">SUM(AS9+BB9+BK9)</f>
        <v>820.85599999999999</v>
      </c>
      <c r="BU9" s="16">
        <f t="shared" si="47"/>
        <v>4.0117500000000001</v>
      </c>
      <c r="BV9" s="17">
        <f t="shared" si="6"/>
        <v>798.36525000000006</v>
      </c>
      <c r="BW9" s="16">
        <f t="shared" si="6"/>
        <v>794.26600000000008</v>
      </c>
      <c r="BX9" s="16">
        <f t="shared" si="6"/>
        <v>4.0992499999999996</v>
      </c>
      <c r="BY9" s="16">
        <f t="shared" ref="BY9:BY16" si="48">SUM(BZ9:CA9)</f>
        <v>75.533742499999988</v>
      </c>
      <c r="BZ9" s="16">
        <f t="shared" ref="BZ9:CA16" si="49">SUM(BT9-BQ9)</f>
        <v>75.224924999999985</v>
      </c>
      <c r="CA9" s="16">
        <f t="shared" si="49"/>
        <v>0.30881749999999997</v>
      </c>
      <c r="CB9" s="16">
        <f t="shared" ref="CB9:CB16" si="50">SUM(CC9:CD9)</f>
        <v>1498.668015</v>
      </c>
      <c r="CC9" s="16">
        <f t="shared" ref="CC9:CD16" si="51">SUM(AD9+BQ9)</f>
        <v>1491.26215</v>
      </c>
      <c r="CD9" s="16">
        <f t="shared" si="51"/>
        <v>7.4058650000000004</v>
      </c>
      <c r="CE9" s="16">
        <f>SUM(CF9:CG9)</f>
        <v>1652.5140000000001</v>
      </c>
      <c r="CF9" s="16">
        <f t="shared" si="7"/>
        <v>1645.6220000000001</v>
      </c>
      <c r="CG9" s="16">
        <f t="shared" si="7"/>
        <v>6.8919999999999995</v>
      </c>
      <c r="CH9" s="17">
        <f t="shared" si="7"/>
        <v>1585.16875</v>
      </c>
      <c r="CI9" s="17">
        <f t="shared" si="7"/>
        <v>1577.7370000000001</v>
      </c>
      <c r="CJ9" s="17">
        <f t="shared" si="7"/>
        <v>7.4317499999999992</v>
      </c>
      <c r="CK9" s="16">
        <f t="shared" ref="CK9:CK12" si="52">SUM(CL9:CM9)</f>
        <v>153.84598500000004</v>
      </c>
      <c r="CL9" s="18">
        <f t="shared" si="8"/>
        <v>154.35985000000005</v>
      </c>
      <c r="CM9" s="18">
        <f t="shared" si="8"/>
        <v>-0.5138650000000009</v>
      </c>
      <c r="CN9" s="13">
        <f>SUM(CO9:CP9)</f>
        <v>249.77800249999999</v>
      </c>
      <c r="CO9" s="13">
        <f t="shared" si="9"/>
        <v>248.54369166666666</v>
      </c>
      <c r="CP9" s="13">
        <f t="shared" si="9"/>
        <v>1.2343108333333335</v>
      </c>
      <c r="CQ9" s="13">
        <f t="shared" ref="CQ9:CQ16" si="53">SUM(CR9:CS9)</f>
        <v>247.98500000000001</v>
      </c>
      <c r="CR9" s="123">
        <f>SUM('[20]ПОЛНАЯ СЕБЕСТОИМОСТЬ СТОКИ 2022'!AS9)</f>
        <v>247.65100000000001</v>
      </c>
      <c r="CS9" s="123">
        <f>SUM('[20]ПОЛНАЯ СЕБЕСТОИМОСТЬ СТОКИ 2022'!AT9)</f>
        <v>0.33400000000000002</v>
      </c>
      <c r="CT9" s="13">
        <f t="shared" ref="CT9:CT16" si="54">SUM(CU9:CV9)</f>
        <v>238.05900000000003</v>
      </c>
      <c r="CU9" s="13">
        <f>SUM(CU10:CU12)</f>
        <v>237.59300000000002</v>
      </c>
      <c r="CV9" s="13">
        <f>SUM(CV10:CV12)</f>
        <v>0.46600000000000003</v>
      </c>
      <c r="CW9" s="13">
        <f>SUM(CX9:CY9)</f>
        <v>249.77800249999999</v>
      </c>
      <c r="CX9" s="13">
        <f t="shared" si="10"/>
        <v>248.54369166666666</v>
      </c>
      <c r="CY9" s="13">
        <f t="shared" si="10"/>
        <v>1.2343108333333335</v>
      </c>
      <c r="CZ9" s="13">
        <f t="shared" ref="CZ9:CZ16" si="55">SUM(DA9:DB9)</f>
        <v>254.21399999999997</v>
      </c>
      <c r="DA9" s="123">
        <f>SUM('[20]ПОЛНАЯ СЕБЕСТОИМОСТЬ СТОКИ 2022'!AV9)</f>
        <v>253.81799999999998</v>
      </c>
      <c r="DB9" s="123">
        <f>SUM('[20]ПОЛНАЯ СЕБЕСТОИМОСТЬ СТОКИ 2022'!AW9)</f>
        <v>0.39600000000000002</v>
      </c>
      <c r="DC9" s="33">
        <f t="shared" ref="DC9:DC16" si="56">SUM(DD9:DE9)</f>
        <v>251.54199999999997</v>
      </c>
      <c r="DD9" s="13">
        <f>SUM(DD10:DD12)</f>
        <v>250.72699999999998</v>
      </c>
      <c r="DE9" s="13">
        <f>SUM(DE10:DE12)</f>
        <v>0.81499999999999995</v>
      </c>
      <c r="DF9" s="13">
        <f>SUM(DG9:DH9)</f>
        <v>249.77800249999999</v>
      </c>
      <c r="DG9" s="13">
        <f t="shared" si="11"/>
        <v>248.54369166666666</v>
      </c>
      <c r="DH9" s="13">
        <f t="shared" si="11"/>
        <v>1.2343108333333335</v>
      </c>
      <c r="DI9" s="13">
        <f t="shared" ref="DI9:DI16" si="57">SUM(DJ9:DK9)</f>
        <v>267.44142799999997</v>
      </c>
      <c r="DJ9" s="123">
        <f>SUM('[20]ПОЛНАЯ СЕБЕСТОИМОСТЬ СТОКИ 2022'!AY9)</f>
        <v>264.58742799999999</v>
      </c>
      <c r="DK9" s="123">
        <f>SUM('[20]ПОЛНАЯ СЕБЕСТОИМОСТЬ СТОКИ 2022'!AZ9)</f>
        <v>2.8540000000000001</v>
      </c>
      <c r="DL9" s="33">
        <f t="shared" ref="DL9:DL16" si="58">SUM(DM9:DN9)</f>
        <v>252.58899999999997</v>
      </c>
      <c r="DM9" s="13">
        <f>SUM(DM10:DM12)</f>
        <v>249.69299999999998</v>
      </c>
      <c r="DN9" s="13">
        <f>SUM(DN10:DN12)</f>
        <v>2.8959999999999999</v>
      </c>
      <c r="DO9" s="16">
        <f t="shared" ref="DO9:DO16" si="59">SUM(DP9:DQ9)</f>
        <v>749.33400749999998</v>
      </c>
      <c r="DP9" s="16">
        <f t="shared" ref="DP9:DQ16" si="60">SUM(CO9+CX9+DG9)</f>
        <v>745.63107500000001</v>
      </c>
      <c r="DQ9" s="16">
        <f t="shared" si="60"/>
        <v>3.7029325000000002</v>
      </c>
      <c r="DR9" s="16">
        <f t="shared" ref="DR9:DR16" si="61">SUM(DS9:DT9)</f>
        <v>769.64042799999993</v>
      </c>
      <c r="DS9" s="16">
        <f t="shared" ref="DS9:DT16" si="62">SUM(CR9+DA9+DJ9)</f>
        <v>766.05642799999998</v>
      </c>
      <c r="DT9" s="16">
        <f t="shared" si="62"/>
        <v>3.5840000000000001</v>
      </c>
      <c r="DU9" s="17">
        <f t="shared" si="12"/>
        <v>742.18999999999994</v>
      </c>
      <c r="DV9" s="16">
        <f t="shared" si="12"/>
        <v>738.01299999999992</v>
      </c>
      <c r="DW9" s="16">
        <f t="shared" si="12"/>
        <v>4.1769999999999996</v>
      </c>
      <c r="DX9" s="16">
        <f t="shared" ref="DX9:DX16" si="63">SUM(DY9:DZ9)</f>
        <v>20.306420499999973</v>
      </c>
      <c r="DY9" s="18">
        <f t="shared" si="13"/>
        <v>20.425352999999973</v>
      </c>
      <c r="DZ9" s="18">
        <f t="shared" si="13"/>
        <v>-0.11893250000000011</v>
      </c>
      <c r="EA9" s="16">
        <f t="shared" ref="EA9:EA12" si="64">SUM(EB9:EC9)</f>
        <v>2248.0020224999998</v>
      </c>
      <c r="EB9" s="16">
        <f t="shared" ref="EB9:EC16" si="65">SUM(CC9+DP9)</f>
        <v>2236.8932249999998</v>
      </c>
      <c r="EC9" s="16">
        <f t="shared" si="65"/>
        <v>11.108797500000001</v>
      </c>
      <c r="ED9" s="16">
        <f t="shared" ref="ED9:ED16" si="66">SUM(EE9:EF9)</f>
        <v>2422.1544280000003</v>
      </c>
      <c r="EE9" s="16">
        <f t="shared" si="14"/>
        <v>2411.6784280000002</v>
      </c>
      <c r="EF9" s="16">
        <f t="shared" si="14"/>
        <v>10.475999999999999</v>
      </c>
      <c r="EG9" s="16">
        <f t="shared" si="14"/>
        <v>2327.3587499999999</v>
      </c>
      <c r="EH9" s="16">
        <f t="shared" si="14"/>
        <v>2315.75</v>
      </c>
      <c r="EI9" s="16">
        <f t="shared" si="14"/>
        <v>11.608749999999999</v>
      </c>
      <c r="EJ9" s="16">
        <f t="shared" ref="EJ9:EJ12" si="67">SUM(EK9:EL9)</f>
        <v>174.15240550000036</v>
      </c>
      <c r="EK9" s="18">
        <f t="shared" si="15"/>
        <v>174.78520300000037</v>
      </c>
      <c r="EL9" s="18">
        <f t="shared" si="15"/>
        <v>-0.63279750000000234</v>
      </c>
      <c r="EM9" s="13">
        <f>SUM(EN9:EO9)</f>
        <v>249.77800249999999</v>
      </c>
      <c r="EN9" s="13">
        <f t="shared" si="16"/>
        <v>248.54369166666666</v>
      </c>
      <c r="EO9" s="13">
        <f t="shared" si="16"/>
        <v>1.2343108333333335</v>
      </c>
      <c r="EP9" s="13">
        <f t="shared" ref="EP9:EP16" si="68">SUM(EQ9:ER9)</f>
        <v>265.94100000000003</v>
      </c>
      <c r="EQ9" s="123">
        <f>SUM('[20]ПОЛНАЯ СЕБЕСТОИМОСТЬ СТОКИ 2022'!BQ9)</f>
        <v>265.29700000000003</v>
      </c>
      <c r="ER9" s="123">
        <f>SUM('[20]ПОЛНАЯ СЕБЕСТОИМОСТЬ СТОКИ 2022'!BR9)</f>
        <v>0.64400000000000002</v>
      </c>
      <c r="ES9" s="33">
        <f t="shared" ref="ES9:ES16" si="69">SUM(ET9:EU9)</f>
        <v>256.726</v>
      </c>
      <c r="ET9" s="13">
        <f>SUM(ET10:ET12)</f>
        <v>255.59700000000001</v>
      </c>
      <c r="EU9" s="13">
        <f>SUM(EU10:EU12)</f>
        <v>1.129</v>
      </c>
      <c r="EV9" s="13">
        <f>SUM(EW9:EX9)</f>
        <v>249.77800249999999</v>
      </c>
      <c r="EW9" s="13">
        <f t="shared" si="17"/>
        <v>248.54369166666666</v>
      </c>
      <c r="EX9" s="13">
        <f t="shared" si="17"/>
        <v>1.2343108333333335</v>
      </c>
      <c r="EY9" s="13">
        <f t="shared" ref="EY9:EY16" si="70">SUM(EZ9:FA9)</f>
        <v>266.04975399999995</v>
      </c>
      <c r="EZ9" s="123">
        <f>SUM('[20]ПОЛНАЯ СЕБЕСТОИМОСТЬ СТОКИ 2022'!BT9)</f>
        <v>265.46225399999997</v>
      </c>
      <c r="FA9" s="123">
        <f>SUM('[20]ПОЛНАЯ СЕБЕСТОИМОСТЬ СТОКИ 2022'!BU9)</f>
        <v>0.58750000000000002</v>
      </c>
      <c r="FB9" s="13">
        <f t="shared" ref="FB9:FB16" si="71">SUM(FC9:FD9)</f>
        <v>250.452</v>
      </c>
      <c r="FC9" s="13">
        <f>SUM(FC10:FC12)</f>
        <v>250.15600000000001</v>
      </c>
      <c r="FD9" s="13">
        <f>SUM(FD10:FD12)</f>
        <v>0.29599999999999999</v>
      </c>
      <c r="FE9" s="13">
        <f>SUM(FF9:FG9)</f>
        <v>249.77800249999999</v>
      </c>
      <c r="FF9" s="13">
        <f t="shared" si="18"/>
        <v>248.54369166666666</v>
      </c>
      <c r="FG9" s="13">
        <f t="shared" si="18"/>
        <v>1.2343108333333335</v>
      </c>
      <c r="FH9" s="13">
        <f t="shared" ref="FH9:FH16" si="72">SUM(FI9:FJ9)</f>
        <v>271.41572000000002</v>
      </c>
      <c r="FI9" s="123">
        <f>SUM('[20]ПОЛНАЯ СЕБЕСТОИМОСТЬ СТОКИ 2022'!BW9)</f>
        <v>268.29682000000003</v>
      </c>
      <c r="FJ9" s="123">
        <f>SUM('[20]ПОЛНАЯ СЕБЕСТОИМОСТЬ СТОКИ 2022'!BX9)</f>
        <v>3.1189</v>
      </c>
      <c r="FK9" s="13">
        <f t="shared" ref="FK9:FK16" si="73">SUM(FL9:FM9)</f>
        <v>269.55400000000003</v>
      </c>
      <c r="FL9" s="13">
        <f>SUM(FL10:FL12)</f>
        <v>266.37</v>
      </c>
      <c r="FM9" s="13">
        <f>SUM(FM10:FM12)</f>
        <v>3.1840000000000002</v>
      </c>
      <c r="FN9" s="16">
        <f t="shared" ref="FN9:FN16" si="74">SUM(FO9:FP9)</f>
        <v>749.33400749999998</v>
      </c>
      <c r="FO9" s="16">
        <f t="shared" ref="FO9:FP16" si="75">SUM(EN9+EW9+FF9)</f>
        <v>745.63107500000001</v>
      </c>
      <c r="FP9" s="16">
        <f t="shared" si="75"/>
        <v>3.7029325000000002</v>
      </c>
      <c r="FQ9" s="16">
        <f t="shared" ref="FQ9:FQ16" si="76">SUM(FR9:FS9)</f>
        <v>803.40647400000012</v>
      </c>
      <c r="FR9" s="16">
        <f t="shared" ref="FR9:FS16" si="77">SUM(EQ9+EZ9+FI9)</f>
        <v>799.05607400000008</v>
      </c>
      <c r="FS9" s="16">
        <f t="shared" si="77"/>
        <v>4.3504000000000005</v>
      </c>
      <c r="FT9" s="17">
        <f t="shared" si="19"/>
        <v>776.73199999999997</v>
      </c>
      <c r="FU9" s="17">
        <f t="shared" si="19"/>
        <v>772.12300000000005</v>
      </c>
      <c r="FV9" s="17">
        <f t="shared" si="19"/>
        <v>4.609</v>
      </c>
      <c r="FW9" s="16">
        <f t="shared" ref="FW9:FW16" si="78">SUM(FX9:FY9)</f>
        <v>54.072466500000068</v>
      </c>
      <c r="FX9" s="18">
        <f t="shared" si="20"/>
        <v>53.424999000000071</v>
      </c>
      <c r="FY9" s="18">
        <f t="shared" si="20"/>
        <v>0.64746750000000031</v>
      </c>
      <c r="FZ9" s="16">
        <f t="shared" ref="FZ9:FZ16" si="79">SUM(GA9:GB9)</f>
        <v>2997.3360299999999</v>
      </c>
      <c r="GA9" s="16">
        <f>SUM('[20]объемы 2022'!BY63)</f>
        <v>2982.5243</v>
      </c>
      <c r="GB9" s="16">
        <f>SUM('[20]объемы 2022'!BZ63)</f>
        <v>14.811730000000001</v>
      </c>
      <c r="GC9" s="16">
        <f t="shared" ref="GC9:GC12" si="80">SUM(GD9:GE9)</f>
        <v>3225.5609020000002</v>
      </c>
      <c r="GD9" s="17">
        <f t="shared" si="21"/>
        <v>3210.7345020000002</v>
      </c>
      <c r="GE9" s="17">
        <f>SUM(EF9+FS9)</f>
        <v>14.8264</v>
      </c>
      <c r="GF9" s="17">
        <f t="shared" si="21"/>
        <v>3104.0907499999998</v>
      </c>
      <c r="GG9" s="17">
        <f t="shared" si="22"/>
        <v>3087.873</v>
      </c>
      <c r="GH9" s="17">
        <f t="shared" si="22"/>
        <v>16.217749999999999</v>
      </c>
      <c r="GI9" s="16">
        <f t="shared" ref="GI9:GI16" si="81">SUM(GJ9:GK9)</f>
        <v>228.2248720000002</v>
      </c>
      <c r="GJ9" s="18">
        <f t="shared" si="23"/>
        <v>228.21020200000021</v>
      </c>
      <c r="GK9" s="18">
        <f t="shared" si="23"/>
        <v>1.4669999999998851E-2</v>
      </c>
      <c r="GM9" s="19">
        <f t="shared" ref="GM9:GM16" si="82">SUM(B9+K9+T9+AO9+AX9+BG9+CN9+CW9+DF9+EM9+EV9+FE9)</f>
        <v>2997.3360300000004</v>
      </c>
    </row>
    <row r="10" spans="1:195" ht="18.75" customHeight="1" x14ac:dyDescent="0.3">
      <c r="A10" s="20" t="s">
        <v>54</v>
      </c>
      <c r="B10" s="21">
        <f t="shared" si="24"/>
        <v>195.57532749999999</v>
      </c>
      <c r="C10" s="21">
        <f t="shared" si="25"/>
        <v>195.57532749999999</v>
      </c>
      <c r="D10" s="21">
        <f t="shared" si="25"/>
        <v>0</v>
      </c>
      <c r="E10" s="21">
        <f t="shared" si="26"/>
        <v>207.261</v>
      </c>
      <c r="F10" s="124">
        <f>SUM('[20]ПОЛНАЯ СЕБЕСТОИМОСТЬ СТОКИ 2022'!F10)</f>
        <v>207.261</v>
      </c>
      <c r="G10" s="124">
        <f>SUM('[20]ПОЛНАЯ СЕБЕСТОИМОСТЬ СТОКИ 2022'!G10)</f>
        <v>0</v>
      </c>
      <c r="H10" s="23">
        <f t="shared" si="27"/>
        <v>211.63800000000001</v>
      </c>
      <c r="I10" s="34">
        <v>211.63800000000001</v>
      </c>
      <c r="J10" s="34"/>
      <c r="K10" s="21">
        <f>SUM(L10:M10)</f>
        <v>195.57532749999999</v>
      </c>
      <c r="L10" s="21">
        <f t="shared" si="0"/>
        <v>195.57532749999999</v>
      </c>
      <c r="M10" s="21">
        <f t="shared" si="0"/>
        <v>0</v>
      </c>
      <c r="N10" s="21">
        <f t="shared" si="28"/>
        <v>204.084</v>
      </c>
      <c r="O10" s="124">
        <f>SUM('[20]ПОЛНАЯ СЕБЕСТОИМОСТЬ СТОКИ 2022'!I10)</f>
        <v>204.084</v>
      </c>
      <c r="P10" s="124">
        <f>SUM('[20]ПОЛНАЯ СЕБЕСТОИМОСТЬ СТОКИ 2022'!J10)</f>
        <v>0</v>
      </c>
      <c r="Q10" s="23">
        <f t="shared" si="29"/>
        <v>198.41</v>
      </c>
      <c r="R10" s="34">
        <v>198.41</v>
      </c>
      <c r="S10" s="34"/>
      <c r="T10" s="21">
        <f>SUM(U10:V10)</f>
        <v>195.57532749999999</v>
      </c>
      <c r="U10" s="21">
        <f t="shared" si="1"/>
        <v>195.57532749999999</v>
      </c>
      <c r="V10" s="21">
        <f t="shared" si="1"/>
        <v>0</v>
      </c>
      <c r="W10" s="21">
        <f t="shared" si="30"/>
        <v>199.22900000000001</v>
      </c>
      <c r="X10" s="124">
        <f>SUM('[20]ПОЛНАЯ СЕБЕСТОИМОСТЬ СТОКИ 2022'!L10)</f>
        <v>199.22900000000001</v>
      </c>
      <c r="Y10" s="124">
        <f>SUM('[20]ПОЛНАЯ СЕБЕСТОИМОСТЬ СТОКИ 2022'!M10)</f>
        <v>0</v>
      </c>
      <c r="Z10" s="23">
        <f t="shared" si="31"/>
        <v>197.654</v>
      </c>
      <c r="AA10" s="34">
        <v>197.654</v>
      </c>
      <c r="AB10" s="34"/>
      <c r="AC10" s="25">
        <f t="shared" si="32"/>
        <v>586.72598249999999</v>
      </c>
      <c r="AD10" s="25">
        <f t="shared" si="33"/>
        <v>586.72598249999999</v>
      </c>
      <c r="AE10" s="25">
        <f t="shared" si="33"/>
        <v>0</v>
      </c>
      <c r="AF10" s="25">
        <f t="shared" si="34"/>
        <v>610.57400000000007</v>
      </c>
      <c r="AG10" s="25">
        <f t="shared" si="35"/>
        <v>610.57400000000007</v>
      </c>
      <c r="AH10" s="25">
        <f t="shared" si="35"/>
        <v>0</v>
      </c>
      <c r="AI10" s="26">
        <f t="shared" si="2"/>
        <v>607.702</v>
      </c>
      <c r="AJ10" s="26">
        <f t="shared" si="2"/>
        <v>607.702</v>
      </c>
      <c r="AK10" s="26">
        <f t="shared" si="2"/>
        <v>0</v>
      </c>
      <c r="AL10" s="25">
        <f t="shared" si="36"/>
        <v>23.848017500000083</v>
      </c>
      <c r="AM10" s="25">
        <f t="shared" si="37"/>
        <v>23.848017500000083</v>
      </c>
      <c r="AN10" s="25">
        <f t="shared" si="37"/>
        <v>0</v>
      </c>
      <c r="AO10" s="21">
        <f>SUM(AP10:AQ10)</f>
        <v>195.57532749999999</v>
      </c>
      <c r="AP10" s="21">
        <f t="shared" si="3"/>
        <v>195.57532749999999</v>
      </c>
      <c r="AQ10" s="21">
        <f t="shared" si="3"/>
        <v>0</v>
      </c>
      <c r="AR10" s="21">
        <f t="shared" si="38"/>
        <v>240.98500000000001</v>
      </c>
      <c r="AS10" s="124">
        <f>SUM('[20]ПОЛНАЯ СЕБЕСТОИМОСТЬ СТОКИ 2022'!U10)</f>
        <v>240.98500000000001</v>
      </c>
      <c r="AT10" s="124">
        <f>SUM('[20]ПОЛНАЯ СЕБЕСТОИМОСТЬ СТОКИ 2022'!V10)</f>
        <v>0</v>
      </c>
      <c r="AU10" s="23">
        <f t="shared" si="39"/>
        <v>209.45099999999999</v>
      </c>
      <c r="AV10" s="34">
        <v>209.45099999999999</v>
      </c>
      <c r="AW10" s="34"/>
      <c r="AX10" s="21">
        <f>SUM(AY10:AZ10)</f>
        <v>195.57532749999999</v>
      </c>
      <c r="AY10" s="21">
        <f t="shared" si="4"/>
        <v>195.57532749999999</v>
      </c>
      <c r="AZ10" s="21">
        <f t="shared" si="4"/>
        <v>0</v>
      </c>
      <c r="BA10" s="21">
        <f t="shared" si="40"/>
        <v>205.10599999999999</v>
      </c>
      <c r="BB10" s="124">
        <f>SUM('[20]ПОЛНАЯ СЕБЕСТОИМОСТЬ СТОКИ 2022'!X10)</f>
        <v>205.10599999999999</v>
      </c>
      <c r="BC10" s="124">
        <f>SUM('[20]ПОЛНАЯ СЕБЕСТОИМОСТЬ СТОКИ 2022'!Y10)</f>
        <v>0</v>
      </c>
      <c r="BD10" s="23">
        <f t="shared" si="41"/>
        <v>205.357</v>
      </c>
      <c r="BE10" s="34">
        <v>205.357</v>
      </c>
      <c r="BF10" s="34"/>
      <c r="BG10" s="21">
        <f>SUM(BH10:BI10)</f>
        <v>195.57532749999999</v>
      </c>
      <c r="BH10" s="21">
        <f t="shared" si="5"/>
        <v>195.57532749999999</v>
      </c>
      <c r="BI10" s="21">
        <f t="shared" si="5"/>
        <v>0</v>
      </c>
      <c r="BJ10" s="21">
        <f t="shared" si="42"/>
        <v>193.73599999999999</v>
      </c>
      <c r="BK10" s="124">
        <f>SUM('[20]ПОЛНАЯ СЕБЕСТОИМОСТЬ СТОКИ 2022'!AA10)</f>
        <v>193.73599999999999</v>
      </c>
      <c r="BL10" s="124">
        <f>SUM('[20]ПОЛНАЯ СЕБЕСТОИМОСТЬ СТОКИ 2022'!AB10)</f>
        <v>0</v>
      </c>
      <c r="BM10" s="23">
        <f t="shared" si="43"/>
        <v>202.36600000000001</v>
      </c>
      <c r="BN10" s="34">
        <v>202.36600000000001</v>
      </c>
      <c r="BO10" s="34"/>
      <c r="BP10" s="25">
        <f t="shared" si="44"/>
        <v>586.72598249999999</v>
      </c>
      <c r="BQ10" s="25">
        <f t="shared" si="45"/>
        <v>586.72598249999999</v>
      </c>
      <c r="BR10" s="25">
        <f t="shared" si="45"/>
        <v>0</v>
      </c>
      <c r="BS10" s="25">
        <f t="shared" si="46"/>
        <v>639.827</v>
      </c>
      <c r="BT10" s="25">
        <f t="shared" si="47"/>
        <v>639.827</v>
      </c>
      <c r="BU10" s="25">
        <f t="shared" si="47"/>
        <v>0</v>
      </c>
      <c r="BV10" s="26">
        <f t="shared" si="6"/>
        <v>617.17399999999998</v>
      </c>
      <c r="BW10" s="25">
        <f t="shared" si="6"/>
        <v>617.17399999999998</v>
      </c>
      <c r="BX10" s="25">
        <f t="shared" si="6"/>
        <v>0</v>
      </c>
      <c r="BY10" s="25">
        <f t="shared" si="48"/>
        <v>53.101017500000012</v>
      </c>
      <c r="BZ10" s="25">
        <f t="shared" si="49"/>
        <v>53.101017500000012</v>
      </c>
      <c r="CA10" s="25">
        <f t="shared" si="49"/>
        <v>0</v>
      </c>
      <c r="CB10" s="25">
        <f t="shared" si="50"/>
        <v>1173.451965</v>
      </c>
      <c r="CC10" s="25">
        <f t="shared" si="51"/>
        <v>1173.451965</v>
      </c>
      <c r="CD10" s="25">
        <f t="shared" si="51"/>
        <v>0</v>
      </c>
      <c r="CE10" s="25">
        <f t="shared" ref="CE10:CE12" si="83">SUM(CF10:CG10)</f>
        <v>1250.4010000000001</v>
      </c>
      <c r="CF10" s="25">
        <f t="shared" si="7"/>
        <v>1250.4010000000001</v>
      </c>
      <c r="CG10" s="25">
        <f t="shared" si="7"/>
        <v>0</v>
      </c>
      <c r="CH10" s="26">
        <f t="shared" si="7"/>
        <v>1224.876</v>
      </c>
      <c r="CI10" s="26">
        <f t="shared" si="7"/>
        <v>1224.876</v>
      </c>
      <c r="CJ10" s="26">
        <f t="shared" si="7"/>
        <v>0</v>
      </c>
      <c r="CK10" s="25">
        <f t="shared" si="52"/>
        <v>76.949035000000094</v>
      </c>
      <c r="CL10" s="27">
        <f t="shared" si="8"/>
        <v>76.949035000000094</v>
      </c>
      <c r="CM10" s="27">
        <f t="shared" si="8"/>
        <v>0</v>
      </c>
      <c r="CN10" s="21">
        <f>SUM(CO10:CP10)</f>
        <v>195.57532749999999</v>
      </c>
      <c r="CO10" s="21">
        <f t="shared" si="9"/>
        <v>195.57532749999999</v>
      </c>
      <c r="CP10" s="21">
        <f t="shared" si="9"/>
        <v>0</v>
      </c>
      <c r="CQ10" s="21">
        <f t="shared" si="53"/>
        <v>188.94200000000001</v>
      </c>
      <c r="CR10" s="124">
        <f>SUM('[20]ПОЛНАЯ СЕБЕСТОИМОСТЬ СТОКИ 2022'!AS10)</f>
        <v>188.94200000000001</v>
      </c>
      <c r="CS10" s="124">
        <f>SUM('[20]ПОЛНАЯ СЕБЕСТОИМОСТЬ СТОКИ 2022'!AT10)</f>
        <v>0</v>
      </c>
      <c r="CT10" s="23">
        <f t="shared" si="54"/>
        <v>188.018</v>
      </c>
      <c r="CU10" s="34">
        <v>188.018</v>
      </c>
      <c r="CV10" s="34"/>
      <c r="CW10" s="21">
        <f>SUM(CX10:CY10)</f>
        <v>195.57532749999999</v>
      </c>
      <c r="CX10" s="21">
        <f t="shared" si="10"/>
        <v>195.57532749999999</v>
      </c>
      <c r="CY10" s="21">
        <f t="shared" si="10"/>
        <v>0</v>
      </c>
      <c r="CZ10" s="21">
        <f t="shared" si="55"/>
        <v>198.375</v>
      </c>
      <c r="DA10" s="124">
        <f>SUM('[20]ПОЛНАЯ СЕБЕСТОИМОСТЬ СТОКИ 2022'!AV10)</f>
        <v>198.375</v>
      </c>
      <c r="DB10" s="124">
        <f>SUM('[20]ПОЛНАЯ СЕБЕСТОИМОСТЬ СТОКИ 2022'!AW10)</f>
        <v>0</v>
      </c>
      <c r="DC10" s="23">
        <f t="shared" si="56"/>
        <v>194.14699999999999</v>
      </c>
      <c r="DD10" s="34">
        <v>194.14699999999999</v>
      </c>
      <c r="DE10" s="34"/>
      <c r="DF10" s="21">
        <f>SUM(DG10:DH10)</f>
        <v>195.57532749999999</v>
      </c>
      <c r="DG10" s="21">
        <f t="shared" si="11"/>
        <v>195.57532749999999</v>
      </c>
      <c r="DH10" s="21">
        <f t="shared" si="11"/>
        <v>0</v>
      </c>
      <c r="DI10" s="21">
        <f t="shared" si="57"/>
        <v>199.85042799999999</v>
      </c>
      <c r="DJ10" s="124">
        <f>SUM('[20]ПОЛНАЯ СЕБЕСТОИМОСТЬ СТОКИ 2022'!AY10)</f>
        <v>199.85042799999999</v>
      </c>
      <c r="DK10" s="124">
        <f>SUM('[20]ПОЛНАЯ СЕБЕСТОИМОСТЬ СТОКИ 2022'!AZ10)</f>
        <v>0</v>
      </c>
      <c r="DL10" s="23">
        <f t="shared" si="58"/>
        <v>188.57599999999999</v>
      </c>
      <c r="DM10" s="34">
        <v>188.57599999999999</v>
      </c>
      <c r="DN10" s="34"/>
      <c r="DO10" s="25">
        <f t="shared" si="59"/>
        <v>586.72598249999999</v>
      </c>
      <c r="DP10" s="25">
        <f t="shared" si="60"/>
        <v>586.72598249999999</v>
      </c>
      <c r="DQ10" s="25">
        <f t="shared" si="60"/>
        <v>0</v>
      </c>
      <c r="DR10" s="25">
        <f t="shared" si="61"/>
        <v>587.16742799999997</v>
      </c>
      <c r="DS10" s="25">
        <f t="shared" si="62"/>
        <v>587.16742799999997</v>
      </c>
      <c r="DT10" s="25">
        <f t="shared" si="62"/>
        <v>0</v>
      </c>
      <c r="DU10" s="26">
        <f t="shared" si="12"/>
        <v>570.74099999999999</v>
      </c>
      <c r="DV10" s="25">
        <f t="shared" si="12"/>
        <v>570.74099999999999</v>
      </c>
      <c r="DW10" s="25">
        <f t="shared" si="12"/>
        <v>0</v>
      </c>
      <c r="DX10" s="25">
        <f t="shared" si="63"/>
        <v>0.44144549999998617</v>
      </c>
      <c r="DY10" s="27">
        <f t="shared" si="13"/>
        <v>0.44144549999998617</v>
      </c>
      <c r="DZ10" s="27">
        <f t="shared" si="13"/>
        <v>0</v>
      </c>
      <c r="EA10" s="25">
        <f t="shared" si="64"/>
        <v>1760.1779474999998</v>
      </c>
      <c r="EB10" s="25">
        <f t="shared" si="65"/>
        <v>1760.1779474999998</v>
      </c>
      <c r="EC10" s="25">
        <f t="shared" si="65"/>
        <v>0</v>
      </c>
      <c r="ED10" s="25">
        <f t="shared" si="66"/>
        <v>1837.568428</v>
      </c>
      <c r="EE10" s="25">
        <f t="shared" si="14"/>
        <v>1837.568428</v>
      </c>
      <c r="EF10" s="25">
        <f t="shared" si="14"/>
        <v>0</v>
      </c>
      <c r="EG10" s="25">
        <f t="shared" si="14"/>
        <v>1795.617</v>
      </c>
      <c r="EH10" s="25">
        <f t="shared" si="14"/>
        <v>1795.617</v>
      </c>
      <c r="EI10" s="25">
        <f t="shared" si="14"/>
        <v>0</v>
      </c>
      <c r="EJ10" s="25">
        <f t="shared" si="67"/>
        <v>77.390480500000194</v>
      </c>
      <c r="EK10" s="27">
        <f t="shared" si="15"/>
        <v>77.390480500000194</v>
      </c>
      <c r="EL10" s="27">
        <f t="shared" si="15"/>
        <v>0</v>
      </c>
      <c r="EM10" s="21">
        <f>SUM(EN10:EO10)</f>
        <v>195.57532749999999</v>
      </c>
      <c r="EN10" s="21">
        <f t="shared" si="16"/>
        <v>195.57532749999999</v>
      </c>
      <c r="EO10" s="21">
        <f t="shared" si="16"/>
        <v>0</v>
      </c>
      <c r="EP10" s="21">
        <f t="shared" si="68"/>
        <v>199.12200000000001</v>
      </c>
      <c r="EQ10" s="124">
        <f>SUM('[20]ПОЛНАЯ СЕБЕСТОИМОСТЬ СТОКИ 2022'!BQ10)</f>
        <v>199.12200000000001</v>
      </c>
      <c r="ER10" s="124">
        <f>SUM('[20]ПОЛНАЯ СЕБЕСТОИМОСТЬ СТОКИ 2022'!BR10)</f>
        <v>0</v>
      </c>
      <c r="ES10" s="23">
        <f t="shared" si="69"/>
        <v>195.09200000000001</v>
      </c>
      <c r="ET10" s="34">
        <v>195.09200000000001</v>
      </c>
      <c r="EU10" s="34"/>
      <c r="EV10" s="21">
        <f>SUM(EW10:EX10)</f>
        <v>195.57532749999999</v>
      </c>
      <c r="EW10" s="21">
        <f t="shared" si="17"/>
        <v>195.57532749999999</v>
      </c>
      <c r="EX10" s="21">
        <f t="shared" si="17"/>
        <v>0</v>
      </c>
      <c r="EY10" s="21">
        <f t="shared" si="70"/>
        <v>204.453847</v>
      </c>
      <c r="EZ10" s="124">
        <f>SUM('[20]ПОЛНАЯ СЕБЕСТОИМОСТЬ СТОКИ 2022'!BT10)</f>
        <v>204.453847</v>
      </c>
      <c r="FA10" s="124">
        <f>SUM('[20]ПОЛНАЯ СЕБЕСТОИМОСТЬ СТОКИ 2022'!BU10)</f>
        <v>0</v>
      </c>
      <c r="FB10" s="21">
        <f t="shared" si="71"/>
        <v>198.24299999999999</v>
      </c>
      <c r="FC10" s="34">
        <v>198.24299999999999</v>
      </c>
      <c r="FD10" s="34"/>
      <c r="FE10" s="21">
        <f>SUM(FF10:FG10)</f>
        <v>195.57532749999999</v>
      </c>
      <c r="FF10" s="21">
        <f t="shared" si="18"/>
        <v>195.57532749999999</v>
      </c>
      <c r="FG10" s="21">
        <f t="shared" si="18"/>
        <v>0</v>
      </c>
      <c r="FH10" s="21">
        <f t="shared" si="72"/>
        <v>203.58250000000001</v>
      </c>
      <c r="FI10" s="124">
        <f>SUM('[20]ПОЛНАЯ СЕБЕСТОИМОСТЬ СТОКИ 2022'!BW10)</f>
        <v>203.58250000000001</v>
      </c>
      <c r="FJ10" s="124">
        <f>SUM('[20]ПОЛНАЯ СЕБЕСТОИМОСТЬ СТОКИ 2022'!BX10)</f>
        <v>0</v>
      </c>
      <c r="FK10" s="21">
        <f t="shared" si="73"/>
        <v>202.09399999999999</v>
      </c>
      <c r="FL10" s="34">
        <v>202.09399999999999</v>
      </c>
      <c r="FM10" s="34"/>
      <c r="FN10" s="25">
        <f t="shared" si="74"/>
        <v>586.72598249999999</v>
      </c>
      <c r="FO10" s="25">
        <f t="shared" si="75"/>
        <v>586.72598249999999</v>
      </c>
      <c r="FP10" s="25">
        <f t="shared" si="75"/>
        <v>0</v>
      </c>
      <c r="FQ10" s="25">
        <f t="shared" si="76"/>
        <v>607.15834700000005</v>
      </c>
      <c r="FR10" s="25">
        <f t="shared" si="77"/>
        <v>607.15834700000005</v>
      </c>
      <c r="FS10" s="25">
        <f t="shared" si="77"/>
        <v>0</v>
      </c>
      <c r="FT10" s="26">
        <f t="shared" si="19"/>
        <v>595.42900000000009</v>
      </c>
      <c r="FU10" s="26">
        <f t="shared" si="19"/>
        <v>595.42900000000009</v>
      </c>
      <c r="FV10" s="26">
        <f t="shared" si="19"/>
        <v>0</v>
      </c>
      <c r="FW10" s="25">
        <f t="shared" si="78"/>
        <v>20.432364500000062</v>
      </c>
      <c r="FX10" s="27">
        <f t="shared" si="20"/>
        <v>20.432364500000062</v>
      </c>
      <c r="FY10" s="27">
        <f t="shared" si="20"/>
        <v>0</v>
      </c>
      <c r="FZ10" s="25">
        <f t="shared" si="79"/>
        <v>2346.9039299999999</v>
      </c>
      <c r="GA10" s="25">
        <f>SUM('[20]объемы 2022'!BY64)</f>
        <v>2346.9039299999999</v>
      </c>
      <c r="GB10" s="25">
        <v>0</v>
      </c>
      <c r="GC10" s="25">
        <f t="shared" si="80"/>
        <v>2444.7267750000001</v>
      </c>
      <c r="GD10" s="26">
        <f t="shared" si="21"/>
        <v>2444.7267750000001</v>
      </c>
      <c r="GE10" s="26">
        <f t="shared" si="21"/>
        <v>0</v>
      </c>
      <c r="GF10" s="26">
        <f t="shared" si="21"/>
        <v>2391.0460000000003</v>
      </c>
      <c r="GG10" s="26">
        <f t="shared" si="22"/>
        <v>2391.0460000000003</v>
      </c>
      <c r="GH10" s="26">
        <f t="shared" si="22"/>
        <v>0</v>
      </c>
      <c r="GI10" s="25">
        <f t="shared" si="81"/>
        <v>97.822845000000143</v>
      </c>
      <c r="GJ10" s="27">
        <f t="shared" si="23"/>
        <v>97.822845000000143</v>
      </c>
      <c r="GK10" s="27">
        <f t="shared" si="23"/>
        <v>0</v>
      </c>
      <c r="GM10" s="19">
        <f t="shared" si="82"/>
        <v>2346.9039299999999</v>
      </c>
    </row>
    <row r="11" spans="1:195" ht="18.75" customHeight="1" x14ac:dyDescent="0.3">
      <c r="A11" s="20" t="s">
        <v>113</v>
      </c>
      <c r="B11" s="21">
        <f t="shared" si="24"/>
        <v>1.2343108333333335</v>
      </c>
      <c r="C11" s="21">
        <f>SUM(GA11/12)</f>
        <v>0</v>
      </c>
      <c r="D11" s="21">
        <f t="shared" si="25"/>
        <v>1.2343108333333335</v>
      </c>
      <c r="E11" s="21">
        <f t="shared" si="26"/>
        <v>0.22500000000000001</v>
      </c>
      <c r="F11" s="124">
        <f>SUM('[20]ПОЛНАЯ СЕБЕСТОИМОСТЬ СТОКИ 2022'!F11)</f>
        <v>0</v>
      </c>
      <c r="G11" s="124">
        <f>SUM('[20]ПОЛНАЯ СЕБЕСТОИМОСТЬ СТОКИ 2022'!G11)</f>
        <v>0.22500000000000001</v>
      </c>
      <c r="H11" s="23">
        <f t="shared" si="27"/>
        <v>0.21</v>
      </c>
      <c r="I11" s="21">
        <v>0</v>
      </c>
      <c r="J11" s="34">
        <v>0.21</v>
      </c>
      <c r="K11" s="21">
        <f>SUM(L11:M11)</f>
        <v>1.2343108333333335</v>
      </c>
      <c r="L11" s="21">
        <f t="shared" si="0"/>
        <v>0</v>
      </c>
      <c r="M11" s="21">
        <f t="shared" si="0"/>
        <v>1.2343108333333335</v>
      </c>
      <c r="N11" s="21">
        <f t="shared" si="28"/>
        <v>0.25124999999999997</v>
      </c>
      <c r="O11" s="124">
        <f>SUM('[20]ПОЛНАЯ СЕБЕСТОИМОСТЬ СТОКИ 2022'!I11)</f>
        <v>0</v>
      </c>
      <c r="P11" s="124">
        <f>SUM('[20]ПОЛНАЯ СЕБЕСТОИМОСТЬ СТОКИ 2022'!J11)</f>
        <v>0.25124999999999997</v>
      </c>
      <c r="Q11" s="23">
        <f t="shared" si="29"/>
        <v>0.23599999999999999</v>
      </c>
      <c r="R11" s="21">
        <v>0</v>
      </c>
      <c r="S11" s="34">
        <v>0.23599999999999999</v>
      </c>
      <c r="T11" s="21">
        <f>SUM(U11:V11)</f>
        <v>1.2343108333333335</v>
      </c>
      <c r="U11" s="21">
        <f t="shared" si="1"/>
        <v>0</v>
      </c>
      <c r="V11" s="21">
        <f t="shared" si="1"/>
        <v>1.2343108333333335</v>
      </c>
      <c r="W11" s="21">
        <f t="shared" si="30"/>
        <v>2.4039999999999999</v>
      </c>
      <c r="X11" s="124">
        <f>SUM('[20]ПОЛНАЯ СЕБЕСТОИМОСТЬ СТОКИ 2022'!L11)</f>
        <v>0</v>
      </c>
      <c r="Y11" s="124">
        <f>SUM('[20]ПОЛНАЯ СЕБЕСТОИМОСТЬ СТОКИ 2022'!M11)</f>
        <v>2.4039999999999999</v>
      </c>
      <c r="Z11" s="23">
        <f t="shared" si="31"/>
        <v>2.8864999999999998</v>
      </c>
      <c r="AA11" s="21">
        <v>0</v>
      </c>
      <c r="AB11" s="34">
        <v>2.8864999999999998</v>
      </c>
      <c r="AC11" s="25">
        <f t="shared" si="32"/>
        <v>3.7029325000000002</v>
      </c>
      <c r="AD11" s="25">
        <f t="shared" si="33"/>
        <v>0</v>
      </c>
      <c r="AE11" s="25">
        <f t="shared" si="33"/>
        <v>3.7029325000000002</v>
      </c>
      <c r="AF11" s="25">
        <f t="shared" si="34"/>
        <v>2.8802499999999998</v>
      </c>
      <c r="AG11" s="25">
        <f t="shared" si="35"/>
        <v>0</v>
      </c>
      <c r="AH11" s="25">
        <f t="shared" si="35"/>
        <v>2.8802499999999998</v>
      </c>
      <c r="AI11" s="26">
        <f t="shared" si="2"/>
        <v>3.3324999999999996</v>
      </c>
      <c r="AJ11" s="26">
        <f t="shared" si="2"/>
        <v>0</v>
      </c>
      <c r="AK11" s="26">
        <f t="shared" si="2"/>
        <v>3.3324999999999996</v>
      </c>
      <c r="AL11" s="25">
        <f t="shared" si="36"/>
        <v>-0.82268250000000043</v>
      </c>
      <c r="AM11" s="25">
        <f t="shared" si="37"/>
        <v>0</v>
      </c>
      <c r="AN11" s="25">
        <f t="shared" si="37"/>
        <v>-0.82268250000000043</v>
      </c>
      <c r="AO11" s="21">
        <f>SUM(AP11:AQ11)</f>
        <v>1.2343108333333335</v>
      </c>
      <c r="AP11" s="21">
        <f t="shared" si="3"/>
        <v>0</v>
      </c>
      <c r="AQ11" s="21">
        <f t="shared" si="3"/>
        <v>1.2343108333333335</v>
      </c>
      <c r="AR11" s="21">
        <f t="shared" si="38"/>
        <v>0.57250000000000001</v>
      </c>
      <c r="AS11" s="124">
        <f>SUM('[20]ПОЛНАЯ СЕБЕСТОИМОСТЬ СТОКИ 2022'!U11)</f>
        <v>0</v>
      </c>
      <c r="AT11" s="124">
        <f>SUM('[20]ПОЛНАЯ СЕБЕСТОИМОСТЬ СТОКИ 2022'!V11)</f>
        <v>0.57250000000000001</v>
      </c>
      <c r="AU11" s="23">
        <f t="shared" si="39"/>
        <v>0.73375000000000001</v>
      </c>
      <c r="AV11" s="21">
        <v>0</v>
      </c>
      <c r="AW11" s="34">
        <v>0.73375000000000001</v>
      </c>
      <c r="AX11" s="21">
        <f>SUM(AY11:AZ11)</f>
        <v>1.2343108333333335</v>
      </c>
      <c r="AY11" s="21">
        <f t="shared" si="4"/>
        <v>0</v>
      </c>
      <c r="AZ11" s="21">
        <f t="shared" si="4"/>
        <v>1.2343108333333335</v>
      </c>
      <c r="BA11" s="21">
        <f t="shared" si="40"/>
        <v>0.55900000000000005</v>
      </c>
      <c r="BB11" s="124">
        <f>SUM('[20]ПОЛНАЯ СЕБЕСТОИМОСТЬ СТОКИ 2022'!X11)</f>
        <v>0</v>
      </c>
      <c r="BC11" s="124">
        <f>SUM('[20]ПОЛНАЯ СЕБЕСТОИМОСТЬ СТОКИ 2022'!Y11)</f>
        <v>0.55900000000000005</v>
      </c>
      <c r="BD11" s="23">
        <f t="shared" si="41"/>
        <v>0.26850000000000002</v>
      </c>
      <c r="BE11" s="21">
        <v>0</v>
      </c>
      <c r="BF11" s="34">
        <v>0.26850000000000002</v>
      </c>
      <c r="BG11" s="21">
        <f>SUM(BH11:BI11)</f>
        <v>1.2343108333333335</v>
      </c>
      <c r="BH11" s="21">
        <f t="shared" si="5"/>
        <v>0</v>
      </c>
      <c r="BI11" s="21">
        <f t="shared" si="5"/>
        <v>1.2343108333333335</v>
      </c>
      <c r="BJ11" s="21">
        <f t="shared" si="42"/>
        <v>2.8802500000000002</v>
      </c>
      <c r="BK11" s="124">
        <f>SUM('[20]ПОЛНАЯ СЕБЕСТОИМОСТЬ СТОКИ 2022'!AA11)</f>
        <v>0</v>
      </c>
      <c r="BL11" s="124">
        <f>SUM('[20]ПОЛНАЯ СЕБЕСТОИМОСТЬ СТОКИ 2022'!AB11)</f>
        <v>2.8802500000000002</v>
      </c>
      <c r="BM11" s="23">
        <f t="shared" si="43"/>
        <v>3.097</v>
      </c>
      <c r="BN11" s="21">
        <v>0</v>
      </c>
      <c r="BO11" s="34">
        <v>3.097</v>
      </c>
      <c r="BP11" s="25">
        <f t="shared" si="44"/>
        <v>3.7029325000000002</v>
      </c>
      <c r="BQ11" s="25">
        <f t="shared" si="45"/>
        <v>0</v>
      </c>
      <c r="BR11" s="25">
        <f t="shared" si="45"/>
        <v>3.7029325000000002</v>
      </c>
      <c r="BS11" s="25">
        <f t="shared" si="46"/>
        <v>4.0117500000000001</v>
      </c>
      <c r="BT11" s="25">
        <f t="shared" si="47"/>
        <v>0</v>
      </c>
      <c r="BU11" s="25">
        <f t="shared" si="47"/>
        <v>4.0117500000000001</v>
      </c>
      <c r="BV11" s="26">
        <f t="shared" si="6"/>
        <v>4.0992499999999996</v>
      </c>
      <c r="BW11" s="25">
        <f t="shared" si="6"/>
        <v>0</v>
      </c>
      <c r="BX11" s="25">
        <f t="shared" si="6"/>
        <v>4.0992499999999996</v>
      </c>
      <c r="BY11" s="25">
        <f t="shared" si="48"/>
        <v>0.30881749999999997</v>
      </c>
      <c r="BZ11" s="25">
        <f t="shared" si="49"/>
        <v>0</v>
      </c>
      <c r="CA11" s="25">
        <f t="shared" si="49"/>
        <v>0.30881749999999997</v>
      </c>
      <c r="CB11" s="25">
        <f t="shared" si="50"/>
        <v>7.4058650000000004</v>
      </c>
      <c r="CC11" s="25">
        <f t="shared" si="51"/>
        <v>0</v>
      </c>
      <c r="CD11" s="25">
        <f t="shared" si="51"/>
        <v>7.4058650000000004</v>
      </c>
      <c r="CE11" s="25">
        <f t="shared" si="83"/>
        <v>6.8919999999999995</v>
      </c>
      <c r="CF11" s="25">
        <f t="shared" si="7"/>
        <v>0</v>
      </c>
      <c r="CG11" s="25">
        <f t="shared" si="7"/>
        <v>6.8919999999999995</v>
      </c>
      <c r="CH11" s="26">
        <f t="shared" si="7"/>
        <v>7.4317499999999992</v>
      </c>
      <c r="CI11" s="26">
        <f t="shared" si="7"/>
        <v>0</v>
      </c>
      <c r="CJ11" s="26">
        <f t="shared" si="7"/>
        <v>7.4317499999999992</v>
      </c>
      <c r="CK11" s="25">
        <f t="shared" si="52"/>
        <v>-0.5138650000000009</v>
      </c>
      <c r="CL11" s="27">
        <f t="shared" si="8"/>
        <v>0</v>
      </c>
      <c r="CM11" s="27">
        <f t="shared" si="8"/>
        <v>-0.5138650000000009</v>
      </c>
      <c r="CN11" s="21">
        <f>SUM(CO11:CP11)</f>
        <v>1.2343108333333335</v>
      </c>
      <c r="CO11" s="21">
        <f t="shared" si="9"/>
        <v>0</v>
      </c>
      <c r="CP11" s="21">
        <f t="shared" si="9"/>
        <v>1.2343108333333335</v>
      </c>
      <c r="CQ11" s="21">
        <f t="shared" si="53"/>
        <v>0.33400000000000002</v>
      </c>
      <c r="CR11" s="124">
        <f>SUM('[20]ПОЛНАЯ СЕБЕСТОИМОСТЬ СТОКИ 2022'!AS11)</f>
        <v>0</v>
      </c>
      <c r="CS11" s="124">
        <f>SUM('[20]ПОЛНАЯ СЕБЕСТОИМОСТЬ СТОКИ 2022'!AT11)</f>
        <v>0.33400000000000002</v>
      </c>
      <c r="CT11" s="23">
        <f t="shared" si="54"/>
        <v>0.46600000000000003</v>
      </c>
      <c r="CU11" s="21">
        <v>0</v>
      </c>
      <c r="CV11" s="34">
        <v>0.46600000000000003</v>
      </c>
      <c r="CW11" s="21">
        <f>SUM(CX11:CY11)</f>
        <v>1.2343108333333335</v>
      </c>
      <c r="CX11" s="21">
        <f t="shared" si="10"/>
        <v>0</v>
      </c>
      <c r="CY11" s="21">
        <f t="shared" si="10"/>
        <v>1.2343108333333335</v>
      </c>
      <c r="CZ11" s="21">
        <f t="shared" si="55"/>
        <v>0.39600000000000002</v>
      </c>
      <c r="DA11" s="124">
        <f>SUM('[20]ПОЛНАЯ СЕБЕСТОИМОСТЬ СТОКИ 2022'!AV11)</f>
        <v>0</v>
      </c>
      <c r="DB11" s="124">
        <f>SUM('[20]ПОЛНАЯ СЕБЕСТОИМОСТЬ СТОКИ 2022'!AW11)</f>
        <v>0.39600000000000002</v>
      </c>
      <c r="DC11" s="23">
        <f t="shared" si="56"/>
        <v>0.81499999999999995</v>
      </c>
      <c r="DD11" s="21">
        <v>0</v>
      </c>
      <c r="DE11" s="34">
        <v>0.81499999999999995</v>
      </c>
      <c r="DF11" s="21">
        <f>SUM(DG11:DH11)</f>
        <v>1.2343108333333335</v>
      </c>
      <c r="DG11" s="21">
        <f t="shared" si="11"/>
        <v>0</v>
      </c>
      <c r="DH11" s="21">
        <f t="shared" si="11"/>
        <v>1.2343108333333335</v>
      </c>
      <c r="DI11" s="21">
        <f t="shared" si="57"/>
        <v>2.8540000000000001</v>
      </c>
      <c r="DJ11" s="124">
        <f>SUM('[20]ПОЛНАЯ СЕБЕСТОИМОСТЬ СТОКИ 2022'!AY11)</f>
        <v>0</v>
      </c>
      <c r="DK11" s="124">
        <f>SUM('[20]ПОЛНАЯ СЕБЕСТОИМОСТЬ СТОКИ 2022'!AZ11)</f>
        <v>2.8540000000000001</v>
      </c>
      <c r="DL11" s="23">
        <f t="shared" si="58"/>
        <v>2.8959999999999999</v>
      </c>
      <c r="DM11" s="21">
        <v>0</v>
      </c>
      <c r="DN11" s="34">
        <v>2.8959999999999999</v>
      </c>
      <c r="DO11" s="25">
        <f t="shared" si="59"/>
        <v>3.7029325000000002</v>
      </c>
      <c r="DP11" s="25">
        <f t="shared" si="60"/>
        <v>0</v>
      </c>
      <c r="DQ11" s="25">
        <f t="shared" si="60"/>
        <v>3.7029325000000002</v>
      </c>
      <c r="DR11" s="25">
        <f t="shared" si="61"/>
        <v>3.5840000000000001</v>
      </c>
      <c r="DS11" s="25">
        <f t="shared" si="62"/>
        <v>0</v>
      </c>
      <c r="DT11" s="25">
        <f t="shared" si="62"/>
        <v>3.5840000000000001</v>
      </c>
      <c r="DU11" s="26">
        <f t="shared" si="12"/>
        <v>4.1769999999999996</v>
      </c>
      <c r="DV11" s="25">
        <f t="shared" si="12"/>
        <v>0</v>
      </c>
      <c r="DW11" s="25">
        <f t="shared" si="12"/>
        <v>4.1769999999999996</v>
      </c>
      <c r="DX11" s="25">
        <f t="shared" si="63"/>
        <v>-0.11893250000000011</v>
      </c>
      <c r="DY11" s="27">
        <f t="shared" si="13"/>
        <v>0</v>
      </c>
      <c r="DZ11" s="27">
        <f t="shared" si="13"/>
        <v>-0.11893250000000011</v>
      </c>
      <c r="EA11" s="25">
        <f t="shared" si="64"/>
        <v>11.108797500000001</v>
      </c>
      <c r="EB11" s="25">
        <f t="shared" si="65"/>
        <v>0</v>
      </c>
      <c r="EC11" s="25">
        <f t="shared" si="65"/>
        <v>11.108797500000001</v>
      </c>
      <c r="ED11" s="25">
        <f t="shared" si="66"/>
        <v>10.475999999999999</v>
      </c>
      <c r="EE11" s="25">
        <f t="shared" si="14"/>
        <v>0</v>
      </c>
      <c r="EF11" s="25">
        <f t="shared" si="14"/>
        <v>10.475999999999999</v>
      </c>
      <c r="EG11" s="25">
        <f t="shared" si="14"/>
        <v>11.608749999999999</v>
      </c>
      <c r="EH11" s="25">
        <f t="shared" si="14"/>
        <v>0</v>
      </c>
      <c r="EI11" s="25">
        <f t="shared" si="14"/>
        <v>11.608749999999999</v>
      </c>
      <c r="EJ11" s="25">
        <f t="shared" si="67"/>
        <v>-0.63279750000000234</v>
      </c>
      <c r="EK11" s="27">
        <f t="shared" si="15"/>
        <v>0</v>
      </c>
      <c r="EL11" s="27">
        <f t="shared" si="15"/>
        <v>-0.63279750000000234</v>
      </c>
      <c r="EM11" s="21">
        <f>SUM(EN11:EO11)</f>
        <v>1.2343108333333335</v>
      </c>
      <c r="EN11" s="21">
        <f t="shared" si="16"/>
        <v>0</v>
      </c>
      <c r="EO11" s="21">
        <f t="shared" si="16"/>
        <v>1.2343108333333335</v>
      </c>
      <c r="EP11" s="21">
        <f t="shared" si="68"/>
        <v>0.64400000000000002</v>
      </c>
      <c r="EQ11" s="124">
        <f>SUM('[20]ПОЛНАЯ СЕБЕСТОИМОСТЬ СТОКИ 2022'!BQ11)</f>
        <v>0</v>
      </c>
      <c r="ER11" s="124">
        <f>SUM('[20]ПОЛНАЯ СЕБЕСТОИМОСТЬ СТОКИ 2022'!BR11)</f>
        <v>0.64400000000000002</v>
      </c>
      <c r="ES11" s="23">
        <f t="shared" si="69"/>
        <v>1.129</v>
      </c>
      <c r="ET11" s="21">
        <v>0</v>
      </c>
      <c r="EU11" s="34">
        <v>1.129</v>
      </c>
      <c r="EV11" s="21">
        <f>SUM(EW11:EX11)</f>
        <v>1.2343108333333335</v>
      </c>
      <c r="EW11" s="21">
        <f t="shared" si="17"/>
        <v>0</v>
      </c>
      <c r="EX11" s="21">
        <f t="shared" si="17"/>
        <v>1.2343108333333335</v>
      </c>
      <c r="EY11" s="21">
        <f t="shared" si="70"/>
        <v>0.58750000000000002</v>
      </c>
      <c r="EZ11" s="124">
        <f>SUM('[20]ПОЛНАЯ СЕБЕСТОИМОСТЬ СТОКИ 2022'!BT11)</f>
        <v>0</v>
      </c>
      <c r="FA11" s="124">
        <f>SUM('[20]ПОЛНАЯ СЕБЕСТОИМОСТЬ СТОКИ 2022'!BU11)</f>
        <v>0.58750000000000002</v>
      </c>
      <c r="FB11" s="21">
        <f t="shared" si="71"/>
        <v>0.29599999999999999</v>
      </c>
      <c r="FC11" s="21">
        <v>0</v>
      </c>
      <c r="FD11" s="34">
        <v>0.29599999999999999</v>
      </c>
      <c r="FE11" s="21">
        <f>SUM(FF11:FG11)</f>
        <v>1.2343108333333335</v>
      </c>
      <c r="FF11" s="21">
        <f t="shared" si="18"/>
        <v>0</v>
      </c>
      <c r="FG11" s="21">
        <f t="shared" si="18"/>
        <v>1.2343108333333335</v>
      </c>
      <c r="FH11" s="21">
        <f t="shared" si="72"/>
        <v>3.1189</v>
      </c>
      <c r="FI11" s="124">
        <f>SUM('[20]ПОЛНАЯ СЕБЕСТОИМОСТЬ СТОКИ 2022'!BW11)</f>
        <v>0</v>
      </c>
      <c r="FJ11" s="124">
        <f>SUM('[20]ПОЛНАЯ СЕБЕСТОИМОСТЬ СТОКИ 2022'!BX11)</f>
        <v>3.1189</v>
      </c>
      <c r="FK11" s="21">
        <f t="shared" si="73"/>
        <v>3.1840000000000002</v>
      </c>
      <c r="FL11" s="21">
        <v>0</v>
      </c>
      <c r="FM11" s="34">
        <v>3.1840000000000002</v>
      </c>
      <c r="FN11" s="25">
        <f t="shared" si="74"/>
        <v>3.7029325000000002</v>
      </c>
      <c r="FO11" s="25">
        <f t="shared" si="75"/>
        <v>0</v>
      </c>
      <c r="FP11" s="25">
        <f t="shared" si="75"/>
        <v>3.7029325000000002</v>
      </c>
      <c r="FQ11" s="25">
        <f t="shared" si="76"/>
        <v>4.3504000000000005</v>
      </c>
      <c r="FR11" s="25">
        <f t="shared" si="77"/>
        <v>0</v>
      </c>
      <c r="FS11" s="25">
        <f t="shared" si="77"/>
        <v>4.3504000000000005</v>
      </c>
      <c r="FT11" s="26">
        <f t="shared" si="19"/>
        <v>4.609</v>
      </c>
      <c r="FU11" s="26">
        <f t="shared" si="19"/>
        <v>0</v>
      </c>
      <c r="FV11" s="26">
        <f t="shared" si="19"/>
        <v>4.609</v>
      </c>
      <c r="FW11" s="25">
        <f t="shared" si="78"/>
        <v>0.64746750000000031</v>
      </c>
      <c r="FX11" s="27">
        <f t="shared" si="20"/>
        <v>0</v>
      </c>
      <c r="FY11" s="27">
        <f t="shared" si="20"/>
        <v>0.64746750000000031</v>
      </c>
      <c r="FZ11" s="25">
        <f t="shared" si="79"/>
        <v>14.811730000000001</v>
      </c>
      <c r="GA11" s="25">
        <v>0</v>
      </c>
      <c r="GB11" s="25">
        <f>SUM('[20]объемы 2022'!BZ63)</f>
        <v>14.811730000000001</v>
      </c>
      <c r="GC11" s="25">
        <f t="shared" si="80"/>
        <v>14.8264</v>
      </c>
      <c r="GD11" s="26">
        <f t="shared" si="21"/>
        <v>0</v>
      </c>
      <c r="GE11" s="26">
        <f t="shared" si="21"/>
        <v>14.8264</v>
      </c>
      <c r="GF11" s="26">
        <f t="shared" si="21"/>
        <v>16.217749999999999</v>
      </c>
      <c r="GG11" s="26">
        <f t="shared" si="22"/>
        <v>0</v>
      </c>
      <c r="GH11" s="26">
        <f t="shared" si="22"/>
        <v>16.217749999999999</v>
      </c>
      <c r="GI11" s="25">
        <f t="shared" si="81"/>
        <v>1.4669999999998851E-2</v>
      </c>
      <c r="GJ11" s="27">
        <f t="shared" si="23"/>
        <v>0</v>
      </c>
      <c r="GK11" s="27">
        <f t="shared" si="23"/>
        <v>1.4669999999998851E-2</v>
      </c>
      <c r="GM11" s="19">
        <f t="shared" si="82"/>
        <v>14.811730000000003</v>
      </c>
    </row>
    <row r="12" spans="1:195" ht="18.75" customHeight="1" x14ac:dyDescent="0.3">
      <c r="A12" s="20" t="s">
        <v>114</v>
      </c>
      <c r="B12" s="21">
        <f t="shared" si="24"/>
        <v>52.968364166666667</v>
      </c>
      <c r="C12" s="21">
        <f t="shared" si="25"/>
        <v>52.968364166666667</v>
      </c>
      <c r="D12" s="21">
        <f t="shared" si="25"/>
        <v>0</v>
      </c>
      <c r="E12" s="21">
        <f t="shared" si="26"/>
        <v>69.430999999999997</v>
      </c>
      <c r="F12" s="124">
        <f>SUM('[20]ПОЛНАЯ СЕБЕСТОИМОСТЬ СТОКИ 2022'!F12)</f>
        <v>69.430999999999997</v>
      </c>
      <c r="G12" s="124">
        <f>SUM('[20]ПОЛНАЯ СЕБЕСТОИМОСТЬ СТОКИ 2022'!G12)</f>
        <v>0</v>
      </c>
      <c r="H12" s="23">
        <f t="shared" si="27"/>
        <v>49.433</v>
      </c>
      <c r="I12" s="34">
        <v>49.433</v>
      </c>
      <c r="J12" s="34"/>
      <c r="K12" s="21">
        <f>SUM(L12:M12)</f>
        <v>52.968364166666667</v>
      </c>
      <c r="L12" s="21">
        <f t="shared" si="0"/>
        <v>52.968364166666667</v>
      </c>
      <c r="M12" s="21">
        <f t="shared" si="0"/>
        <v>0</v>
      </c>
      <c r="N12" s="21">
        <f t="shared" si="28"/>
        <v>73.965000000000003</v>
      </c>
      <c r="O12" s="124">
        <f>SUM('[20]ПОЛНАЯ СЕБЕСТОИМОСТЬ СТОКИ 2022'!I12)</f>
        <v>73.965000000000003</v>
      </c>
      <c r="P12" s="124">
        <f>SUM('[20]ПОЛНАЯ СЕБЕСТОИМОСТЬ СТОКИ 2022'!J12)</f>
        <v>0</v>
      </c>
      <c r="Q12" s="23">
        <f t="shared" si="29"/>
        <v>65.62</v>
      </c>
      <c r="R12" s="34">
        <v>65.62</v>
      </c>
      <c r="S12" s="34"/>
      <c r="T12" s="21">
        <f>SUM(U12:V12)</f>
        <v>52.968364166666667</v>
      </c>
      <c r="U12" s="21">
        <f t="shared" si="1"/>
        <v>52.968364166666667</v>
      </c>
      <c r="V12" s="21">
        <f t="shared" si="1"/>
        <v>0</v>
      </c>
      <c r="W12" s="21">
        <f t="shared" si="30"/>
        <v>70.796000000000006</v>
      </c>
      <c r="X12" s="124">
        <f>SUM('[20]ПОЛНАЯ СЕБЕСТОИМОСТЬ СТОКИ 2022'!L12)</f>
        <v>70.796000000000006</v>
      </c>
      <c r="Y12" s="124">
        <f>SUM('[20]ПОЛНАЯ СЕБЕСТОИМОСТЬ СТОКИ 2022'!M12)</f>
        <v>0</v>
      </c>
      <c r="Z12" s="23">
        <f t="shared" si="31"/>
        <v>60.716000000000001</v>
      </c>
      <c r="AA12" s="34">
        <v>60.716000000000001</v>
      </c>
      <c r="AB12" s="34"/>
      <c r="AC12" s="25">
        <f t="shared" si="32"/>
        <v>158.90509249999999</v>
      </c>
      <c r="AD12" s="25">
        <f t="shared" si="33"/>
        <v>158.90509249999999</v>
      </c>
      <c r="AE12" s="25">
        <f t="shared" si="33"/>
        <v>0</v>
      </c>
      <c r="AF12" s="25">
        <f t="shared" si="34"/>
        <v>214.19200000000001</v>
      </c>
      <c r="AG12" s="25">
        <f t="shared" si="35"/>
        <v>214.19200000000001</v>
      </c>
      <c r="AH12" s="25">
        <f t="shared" si="35"/>
        <v>0</v>
      </c>
      <c r="AI12" s="26">
        <f t="shared" si="2"/>
        <v>175.76900000000001</v>
      </c>
      <c r="AJ12" s="26">
        <f t="shared" si="2"/>
        <v>175.76900000000001</v>
      </c>
      <c r="AK12" s="26">
        <f t="shared" si="2"/>
        <v>0</v>
      </c>
      <c r="AL12" s="25">
        <f t="shared" si="36"/>
        <v>55.286907500000012</v>
      </c>
      <c r="AM12" s="25">
        <f t="shared" si="37"/>
        <v>55.286907500000012</v>
      </c>
      <c r="AN12" s="25">
        <f t="shared" si="37"/>
        <v>0</v>
      </c>
      <c r="AO12" s="21">
        <f>SUM(AP12:AQ12)</f>
        <v>52.968364166666667</v>
      </c>
      <c r="AP12" s="21">
        <f t="shared" si="3"/>
        <v>52.968364166666667</v>
      </c>
      <c r="AQ12" s="21">
        <f t="shared" si="3"/>
        <v>0</v>
      </c>
      <c r="AR12" s="21">
        <f t="shared" si="38"/>
        <v>55.96</v>
      </c>
      <c r="AS12" s="124">
        <f>SUM('[20]ПОЛНАЯ СЕБЕСТОИМОСТЬ СТОКИ 2022'!U12)</f>
        <v>55.96</v>
      </c>
      <c r="AT12" s="124">
        <f>SUM('[20]ПОЛНАЯ СЕБЕСТОИМОСТЬ СТОКИ 2022'!V12)</f>
        <v>0</v>
      </c>
      <c r="AU12" s="23">
        <f t="shared" si="39"/>
        <v>61.116999999999997</v>
      </c>
      <c r="AV12" s="34">
        <v>61.116999999999997</v>
      </c>
      <c r="AW12" s="34"/>
      <c r="AX12" s="21">
        <f>SUM(AY12:AZ12)</f>
        <v>52.968364166666667</v>
      </c>
      <c r="AY12" s="21">
        <f t="shared" si="4"/>
        <v>52.968364166666667</v>
      </c>
      <c r="AZ12" s="21">
        <f t="shared" si="4"/>
        <v>0</v>
      </c>
      <c r="BA12" s="21">
        <f t="shared" si="40"/>
        <v>60.177999999999997</v>
      </c>
      <c r="BB12" s="124">
        <f>SUM('[20]ПОЛНАЯ СЕБЕСТОИМОСТЬ СТОКИ 2022'!X12)</f>
        <v>60.177999999999997</v>
      </c>
      <c r="BC12" s="124">
        <f>SUM('[20]ПОЛНАЯ СЕБЕСТОИМОСТЬ СТОКИ 2022'!Y12)</f>
        <v>0</v>
      </c>
      <c r="BD12" s="23">
        <f t="shared" si="41"/>
        <v>55.223999999999997</v>
      </c>
      <c r="BE12" s="34">
        <v>55.223999999999997</v>
      </c>
      <c r="BF12" s="34"/>
      <c r="BG12" s="21">
        <f>SUM(BH12:BI12)</f>
        <v>52.968364166666667</v>
      </c>
      <c r="BH12" s="21">
        <f t="shared" si="5"/>
        <v>52.968364166666667</v>
      </c>
      <c r="BI12" s="21">
        <f t="shared" si="5"/>
        <v>0</v>
      </c>
      <c r="BJ12" s="21">
        <f t="shared" si="42"/>
        <v>64.891000000000005</v>
      </c>
      <c r="BK12" s="124">
        <f>SUM('[20]ПОЛНАЯ СЕБЕСТОИМОСТЬ СТОКИ 2022'!AA12)</f>
        <v>64.891000000000005</v>
      </c>
      <c r="BL12" s="124">
        <f>SUM('[20]ПОЛНАЯ СЕБЕСТОИМОСТЬ СТОКИ 2022'!AB12)</f>
        <v>0</v>
      </c>
      <c r="BM12" s="23">
        <f t="shared" si="43"/>
        <v>60.750999999999998</v>
      </c>
      <c r="BN12" s="34">
        <v>60.750999999999998</v>
      </c>
      <c r="BO12" s="34"/>
      <c r="BP12" s="25">
        <f t="shared" si="44"/>
        <v>158.90509249999999</v>
      </c>
      <c r="BQ12" s="25">
        <f t="shared" si="45"/>
        <v>158.90509249999999</v>
      </c>
      <c r="BR12" s="25">
        <f t="shared" si="45"/>
        <v>0</v>
      </c>
      <c r="BS12" s="25">
        <f t="shared" si="46"/>
        <v>181.029</v>
      </c>
      <c r="BT12" s="25">
        <f t="shared" si="47"/>
        <v>181.029</v>
      </c>
      <c r="BU12" s="25">
        <f t="shared" si="47"/>
        <v>0</v>
      </c>
      <c r="BV12" s="26">
        <f t="shared" si="6"/>
        <v>177.09199999999998</v>
      </c>
      <c r="BW12" s="25">
        <f t="shared" si="6"/>
        <v>177.09199999999998</v>
      </c>
      <c r="BX12" s="25">
        <f t="shared" si="6"/>
        <v>0</v>
      </c>
      <c r="BY12" s="25">
        <f t="shared" si="48"/>
        <v>22.123907500000001</v>
      </c>
      <c r="BZ12" s="25">
        <f t="shared" si="49"/>
        <v>22.123907500000001</v>
      </c>
      <c r="CA12" s="25">
        <f t="shared" si="49"/>
        <v>0</v>
      </c>
      <c r="CB12" s="25">
        <f t="shared" si="50"/>
        <v>317.81018499999999</v>
      </c>
      <c r="CC12" s="25">
        <f t="shared" si="51"/>
        <v>317.81018499999999</v>
      </c>
      <c r="CD12" s="25">
        <f t="shared" si="51"/>
        <v>0</v>
      </c>
      <c r="CE12" s="25">
        <f t="shared" si="83"/>
        <v>395.221</v>
      </c>
      <c r="CF12" s="25">
        <f t="shared" si="7"/>
        <v>395.221</v>
      </c>
      <c r="CG12" s="25">
        <f t="shared" si="7"/>
        <v>0</v>
      </c>
      <c r="CH12" s="26">
        <f t="shared" si="7"/>
        <v>352.86099999999999</v>
      </c>
      <c r="CI12" s="26">
        <f t="shared" si="7"/>
        <v>352.86099999999999</v>
      </c>
      <c r="CJ12" s="26">
        <f t="shared" si="7"/>
        <v>0</v>
      </c>
      <c r="CK12" s="25">
        <f t="shared" si="52"/>
        <v>77.410815000000014</v>
      </c>
      <c r="CL12" s="27">
        <f t="shared" si="8"/>
        <v>77.410815000000014</v>
      </c>
      <c r="CM12" s="27">
        <f t="shared" si="8"/>
        <v>0</v>
      </c>
      <c r="CN12" s="21">
        <f>SUM(CO12:CP12)</f>
        <v>52.968364166666667</v>
      </c>
      <c r="CO12" s="21">
        <f t="shared" si="9"/>
        <v>52.968364166666667</v>
      </c>
      <c r="CP12" s="21">
        <f t="shared" si="9"/>
        <v>0</v>
      </c>
      <c r="CQ12" s="21">
        <f t="shared" si="53"/>
        <v>58.709000000000003</v>
      </c>
      <c r="CR12" s="124">
        <f>SUM('[20]ПОЛНАЯ СЕБЕСТОИМОСТЬ СТОКИ 2022'!AS12)</f>
        <v>58.709000000000003</v>
      </c>
      <c r="CS12" s="124">
        <f>SUM('[20]ПОЛНАЯ СЕБЕСТОИМОСТЬ СТОКИ 2022'!AT12)</f>
        <v>0</v>
      </c>
      <c r="CT12" s="23">
        <f t="shared" si="54"/>
        <v>49.575000000000003</v>
      </c>
      <c r="CU12" s="34">
        <v>49.575000000000003</v>
      </c>
      <c r="CV12" s="34"/>
      <c r="CW12" s="21">
        <f>SUM(CX12:CY12)</f>
        <v>52.968364166666667</v>
      </c>
      <c r="CX12" s="21">
        <f t="shared" si="10"/>
        <v>52.968364166666667</v>
      </c>
      <c r="CY12" s="21">
        <f t="shared" si="10"/>
        <v>0</v>
      </c>
      <c r="CZ12" s="21">
        <f t="shared" si="55"/>
        <v>55.442999999999998</v>
      </c>
      <c r="DA12" s="124">
        <f>SUM('[20]ПОЛНАЯ СЕБЕСТОИМОСТЬ СТОКИ 2022'!AV12)</f>
        <v>55.442999999999998</v>
      </c>
      <c r="DB12" s="124">
        <f>SUM('[20]ПОЛНАЯ СЕБЕСТОИМОСТЬ СТОКИ 2022'!AW12)</f>
        <v>0</v>
      </c>
      <c r="DC12" s="23">
        <f t="shared" si="56"/>
        <v>56.58</v>
      </c>
      <c r="DD12" s="34">
        <v>56.58</v>
      </c>
      <c r="DE12" s="34"/>
      <c r="DF12" s="21">
        <f>SUM(DG12:DH12)</f>
        <v>52.968364166666667</v>
      </c>
      <c r="DG12" s="21">
        <f t="shared" si="11"/>
        <v>52.968364166666667</v>
      </c>
      <c r="DH12" s="21">
        <f t="shared" si="11"/>
        <v>0</v>
      </c>
      <c r="DI12" s="21">
        <f t="shared" si="57"/>
        <v>64.736999999999995</v>
      </c>
      <c r="DJ12" s="124">
        <f>SUM('[20]ПОЛНАЯ СЕБЕСТОИМОСТЬ СТОКИ 2022'!AY12)</f>
        <v>64.736999999999995</v>
      </c>
      <c r="DK12" s="124">
        <f>SUM('[20]ПОЛНАЯ СЕБЕСТОИМОСТЬ СТОКИ 2022'!AZ12)</f>
        <v>0</v>
      </c>
      <c r="DL12" s="23">
        <f t="shared" si="58"/>
        <v>61.116999999999997</v>
      </c>
      <c r="DM12" s="34">
        <v>61.116999999999997</v>
      </c>
      <c r="DN12" s="34"/>
      <c r="DO12" s="25">
        <f t="shared" si="59"/>
        <v>158.90509249999999</v>
      </c>
      <c r="DP12" s="25">
        <f t="shared" si="60"/>
        <v>158.90509249999999</v>
      </c>
      <c r="DQ12" s="25">
        <f t="shared" si="60"/>
        <v>0</v>
      </c>
      <c r="DR12" s="25">
        <f t="shared" si="61"/>
        <v>178.88900000000001</v>
      </c>
      <c r="DS12" s="25">
        <f t="shared" si="62"/>
        <v>178.88900000000001</v>
      </c>
      <c r="DT12" s="25">
        <f t="shared" si="62"/>
        <v>0</v>
      </c>
      <c r="DU12" s="26">
        <f t="shared" si="12"/>
        <v>167.27199999999999</v>
      </c>
      <c r="DV12" s="25">
        <f t="shared" si="12"/>
        <v>167.27199999999999</v>
      </c>
      <c r="DW12" s="25">
        <f t="shared" si="12"/>
        <v>0</v>
      </c>
      <c r="DX12" s="25">
        <f t="shared" si="63"/>
        <v>19.983907500000015</v>
      </c>
      <c r="DY12" s="27">
        <f t="shared" si="13"/>
        <v>19.983907500000015</v>
      </c>
      <c r="DZ12" s="27">
        <f t="shared" si="13"/>
        <v>0</v>
      </c>
      <c r="EA12" s="25">
        <f t="shared" si="64"/>
        <v>476.71527749999996</v>
      </c>
      <c r="EB12" s="25">
        <f t="shared" si="65"/>
        <v>476.71527749999996</v>
      </c>
      <c r="EC12" s="25">
        <f t="shared" si="65"/>
        <v>0</v>
      </c>
      <c r="ED12" s="25">
        <f t="shared" si="66"/>
        <v>574.11</v>
      </c>
      <c r="EE12" s="25">
        <f t="shared" si="14"/>
        <v>574.11</v>
      </c>
      <c r="EF12" s="25">
        <f t="shared" si="14"/>
        <v>0</v>
      </c>
      <c r="EG12" s="25">
        <f t="shared" si="14"/>
        <v>520.13300000000004</v>
      </c>
      <c r="EH12" s="25">
        <f t="shared" si="14"/>
        <v>520.13300000000004</v>
      </c>
      <c r="EI12" s="25">
        <f t="shared" si="14"/>
        <v>0</v>
      </c>
      <c r="EJ12" s="25">
        <f t="shared" si="67"/>
        <v>97.394722500000057</v>
      </c>
      <c r="EK12" s="27">
        <f t="shared" si="15"/>
        <v>97.394722500000057</v>
      </c>
      <c r="EL12" s="27">
        <f t="shared" si="15"/>
        <v>0</v>
      </c>
      <c r="EM12" s="21">
        <f>SUM(EN12:EO12)</f>
        <v>52.968364166666667</v>
      </c>
      <c r="EN12" s="21">
        <f t="shared" si="16"/>
        <v>52.968364166666667</v>
      </c>
      <c r="EO12" s="21">
        <f t="shared" si="16"/>
        <v>0</v>
      </c>
      <c r="EP12" s="21">
        <f t="shared" si="68"/>
        <v>66.174999999999997</v>
      </c>
      <c r="EQ12" s="124">
        <f>SUM('[20]ПОЛНАЯ СЕБЕСТОИМОСТЬ СТОКИ 2022'!BQ12)</f>
        <v>66.174999999999997</v>
      </c>
      <c r="ER12" s="124">
        <f>SUM('[20]ПОЛНАЯ СЕБЕСТОИМОСТЬ СТОКИ 2022'!BR12)</f>
        <v>0</v>
      </c>
      <c r="ES12" s="23">
        <f t="shared" si="69"/>
        <v>60.505000000000003</v>
      </c>
      <c r="ET12" s="34">
        <v>60.505000000000003</v>
      </c>
      <c r="EU12" s="34"/>
      <c r="EV12" s="21">
        <f>SUM(EW12:EX12)</f>
        <v>52.968364166666667</v>
      </c>
      <c r="EW12" s="21">
        <f t="shared" si="17"/>
        <v>52.968364166666667</v>
      </c>
      <c r="EX12" s="21">
        <f t="shared" si="17"/>
        <v>0</v>
      </c>
      <c r="EY12" s="21">
        <f t="shared" si="70"/>
        <v>61.008406999999998</v>
      </c>
      <c r="EZ12" s="124">
        <f>SUM('[20]ПОЛНАЯ СЕБЕСТОИМОСТЬ СТОКИ 2022'!BT12)</f>
        <v>61.008406999999998</v>
      </c>
      <c r="FA12" s="124">
        <f>SUM('[20]ПОЛНАЯ СЕБЕСТОИМОСТЬ СТОКИ 2022'!BU12)</f>
        <v>0</v>
      </c>
      <c r="FB12" s="21">
        <f t="shared" si="71"/>
        <v>51.912999999999997</v>
      </c>
      <c r="FC12" s="34">
        <v>51.912999999999997</v>
      </c>
      <c r="FD12" s="34"/>
      <c r="FE12" s="21">
        <f>SUM(FF12:FG12)</f>
        <v>52.968364166666667</v>
      </c>
      <c r="FF12" s="21">
        <f t="shared" si="18"/>
        <v>52.968364166666667</v>
      </c>
      <c r="FG12" s="21">
        <f t="shared" si="18"/>
        <v>0</v>
      </c>
      <c r="FH12" s="21">
        <f t="shared" si="72"/>
        <v>64.714320000000001</v>
      </c>
      <c r="FI12" s="124">
        <f>SUM('[20]ПОЛНАЯ СЕБЕСТОИМОСТЬ СТОКИ 2022'!BW12)</f>
        <v>64.714320000000001</v>
      </c>
      <c r="FJ12" s="124">
        <f>SUM('[20]ПОЛНАЯ СЕБЕСТОИМОСТЬ СТОКИ 2022'!BX12)</f>
        <v>0</v>
      </c>
      <c r="FK12" s="21">
        <f t="shared" si="73"/>
        <v>64.275999999999996</v>
      </c>
      <c r="FL12" s="34">
        <v>64.275999999999996</v>
      </c>
      <c r="FM12" s="34"/>
      <c r="FN12" s="25">
        <f t="shared" si="74"/>
        <v>158.90509249999999</v>
      </c>
      <c r="FO12" s="25">
        <f t="shared" si="75"/>
        <v>158.90509249999999</v>
      </c>
      <c r="FP12" s="25">
        <f t="shared" si="75"/>
        <v>0</v>
      </c>
      <c r="FQ12" s="25">
        <f t="shared" si="76"/>
        <v>191.89772699999997</v>
      </c>
      <c r="FR12" s="25">
        <f t="shared" si="77"/>
        <v>191.89772699999997</v>
      </c>
      <c r="FS12" s="25">
        <f t="shared" si="77"/>
        <v>0</v>
      </c>
      <c r="FT12" s="26">
        <f t="shared" si="19"/>
        <v>176.69400000000002</v>
      </c>
      <c r="FU12" s="26">
        <f t="shared" si="19"/>
        <v>176.69400000000002</v>
      </c>
      <c r="FV12" s="26">
        <f t="shared" si="19"/>
        <v>0</v>
      </c>
      <c r="FW12" s="25">
        <f t="shared" si="78"/>
        <v>32.99263449999998</v>
      </c>
      <c r="FX12" s="27">
        <f t="shared" si="20"/>
        <v>32.99263449999998</v>
      </c>
      <c r="FY12" s="27">
        <f t="shared" si="20"/>
        <v>0</v>
      </c>
      <c r="FZ12" s="25">
        <f t="shared" si="79"/>
        <v>635.62036999999998</v>
      </c>
      <c r="GA12" s="25">
        <f>SUM('[20]объемы 2022'!BY65)</f>
        <v>635.62036999999998</v>
      </c>
      <c r="GB12" s="25">
        <v>0</v>
      </c>
      <c r="GC12" s="25">
        <f t="shared" si="80"/>
        <v>766.00772699999993</v>
      </c>
      <c r="GD12" s="26">
        <f t="shared" si="21"/>
        <v>766.00772699999993</v>
      </c>
      <c r="GE12" s="26">
        <f t="shared" si="21"/>
        <v>0</v>
      </c>
      <c r="GF12" s="26">
        <f t="shared" si="21"/>
        <v>696.827</v>
      </c>
      <c r="GG12" s="26">
        <f t="shared" si="22"/>
        <v>696.827</v>
      </c>
      <c r="GH12" s="26">
        <f t="shared" si="22"/>
        <v>0</v>
      </c>
      <c r="GI12" s="25">
        <f t="shared" si="81"/>
        <v>130.38735699999995</v>
      </c>
      <c r="GJ12" s="27">
        <f t="shared" si="23"/>
        <v>130.38735699999995</v>
      </c>
      <c r="GK12" s="27">
        <f t="shared" si="23"/>
        <v>0</v>
      </c>
      <c r="GM12" s="19">
        <f t="shared" si="82"/>
        <v>635.62036999999998</v>
      </c>
    </row>
    <row r="13" spans="1:195" ht="18.75" customHeight="1" x14ac:dyDescent="0.3">
      <c r="A13" s="28" t="s">
        <v>39</v>
      </c>
      <c r="B13" s="38">
        <f t="shared" ref="B13" si="84">SUM(C13:D13)</f>
        <v>22.300639999999998</v>
      </c>
      <c r="C13" s="38">
        <f t="shared" ref="C13" si="85">SUM(GA13/12)</f>
        <v>22.300639999999998</v>
      </c>
      <c r="D13" s="38">
        <f t="shared" ref="D13" si="86">SUM(GB13/12)</f>
        <v>0</v>
      </c>
      <c r="E13" s="38">
        <f t="shared" si="26"/>
        <v>27.997599999999998</v>
      </c>
      <c r="F13" s="125">
        <f>SUM('[20]ПОЛНАЯ СЕБЕСТОИМОСТЬ СТОКИ 2022'!F13)</f>
        <v>27.997599999999998</v>
      </c>
      <c r="G13" s="125">
        <f>SUM('[20]ПОЛНАЯ СЕБЕСТОИМОСТЬ СТОКИ 2022'!G13)</f>
        <v>0</v>
      </c>
      <c r="H13" s="45">
        <f t="shared" si="27"/>
        <v>16.447000000000003</v>
      </c>
      <c r="I13" s="38">
        <f>SUM(I14:I16)</f>
        <v>16.447000000000003</v>
      </c>
      <c r="J13" s="44"/>
      <c r="K13" s="38">
        <f t="shared" ref="K13:K16" si="87">SUM(L13:M13)</f>
        <v>22.300639999999998</v>
      </c>
      <c r="L13" s="38">
        <f t="shared" ref="L13:L16" si="88">SUM(GA13/12)</f>
        <v>22.300639999999998</v>
      </c>
      <c r="M13" s="38">
        <f t="shared" ref="M13:M16" si="89">SUM(GB13/12)</f>
        <v>0</v>
      </c>
      <c r="N13" s="38">
        <f t="shared" si="28"/>
        <v>27.696600000000004</v>
      </c>
      <c r="O13" s="125">
        <f>SUM('[20]ПОЛНАЯ СЕБЕСТОИМОСТЬ СТОКИ 2022'!I13)</f>
        <v>27.696600000000004</v>
      </c>
      <c r="P13" s="125">
        <f>SUM('[20]ПОЛНАЯ СЕБЕСТОИМОСТЬ СТОКИ 2022'!J13)</f>
        <v>0</v>
      </c>
      <c r="Q13" s="45">
        <f t="shared" si="29"/>
        <v>32.844000000000001</v>
      </c>
      <c r="R13" s="38">
        <f>SUM(R14:R16)</f>
        <v>32.844000000000001</v>
      </c>
      <c r="S13" s="44"/>
      <c r="T13" s="38">
        <f t="shared" ref="T13:T16" si="90">SUM(U13:V13)</f>
        <v>22.300639999999998</v>
      </c>
      <c r="U13" s="38">
        <f t="shared" ref="U13:U16" si="91">SUM(GA13/12)</f>
        <v>22.300639999999998</v>
      </c>
      <c r="V13" s="38">
        <f t="shared" ref="V13:V16" si="92">SUM(GB13/12)</f>
        <v>0</v>
      </c>
      <c r="W13" s="38">
        <f t="shared" si="30"/>
        <v>26.448499999999999</v>
      </c>
      <c r="X13" s="125">
        <f>SUM('[20]ПОЛНАЯ СЕБЕСТОИМОСТЬ СТОКИ 2022'!L13)</f>
        <v>26.448499999999999</v>
      </c>
      <c r="Y13" s="125">
        <f>SUM('[20]ПОЛНАЯ СЕБЕСТОИМОСТЬ СТОКИ 2022'!M13)</f>
        <v>0</v>
      </c>
      <c r="Z13" s="45">
        <f t="shared" si="31"/>
        <v>24.514000000000003</v>
      </c>
      <c r="AA13" s="38">
        <f>SUM(AA14:AA16)</f>
        <v>24.514000000000003</v>
      </c>
      <c r="AB13" s="44"/>
      <c r="AC13" s="40">
        <f t="shared" si="32"/>
        <v>66.90191999999999</v>
      </c>
      <c r="AD13" s="40">
        <f t="shared" si="33"/>
        <v>66.90191999999999</v>
      </c>
      <c r="AE13" s="40">
        <f t="shared" si="33"/>
        <v>0</v>
      </c>
      <c r="AF13" s="40">
        <f t="shared" si="34"/>
        <v>82.142700000000005</v>
      </c>
      <c r="AG13" s="40">
        <f t="shared" si="35"/>
        <v>82.142700000000005</v>
      </c>
      <c r="AH13" s="40">
        <f t="shared" si="35"/>
        <v>0</v>
      </c>
      <c r="AI13" s="41">
        <f t="shared" si="2"/>
        <v>73.805000000000007</v>
      </c>
      <c r="AJ13" s="41">
        <f t="shared" si="2"/>
        <v>73.805000000000007</v>
      </c>
      <c r="AK13" s="41">
        <f t="shared" si="2"/>
        <v>0</v>
      </c>
      <c r="AL13" s="40">
        <f t="shared" si="36"/>
        <v>15.240780000000015</v>
      </c>
      <c r="AM13" s="40">
        <f t="shared" si="37"/>
        <v>15.240780000000015</v>
      </c>
      <c r="AN13" s="40">
        <f t="shared" si="37"/>
        <v>0</v>
      </c>
      <c r="AO13" s="38">
        <f t="shared" ref="AO13:AO16" si="93">SUM(AP13:AQ13)</f>
        <v>22.300639999999998</v>
      </c>
      <c r="AP13" s="38">
        <f t="shared" si="3"/>
        <v>22.300639999999998</v>
      </c>
      <c r="AQ13" s="38">
        <f t="shared" si="3"/>
        <v>0</v>
      </c>
      <c r="AR13" s="38">
        <f t="shared" si="38"/>
        <v>27.267200000000003</v>
      </c>
      <c r="AS13" s="125">
        <f>SUM('[20]ПОЛНАЯ СЕБЕСТОИМОСТЬ СТОКИ 2022'!U13)</f>
        <v>27.267200000000003</v>
      </c>
      <c r="AT13" s="125">
        <f>SUM('[20]ПОЛНАЯ СЕБЕСТОИМОСТЬ СТОКИ 2022'!V13)</f>
        <v>0</v>
      </c>
      <c r="AU13" s="45">
        <f t="shared" si="39"/>
        <v>25.880000000000003</v>
      </c>
      <c r="AV13" s="38">
        <f>SUM(AV14:AV16)</f>
        <v>25.880000000000003</v>
      </c>
      <c r="AW13" s="44"/>
      <c r="AX13" s="38">
        <f t="shared" ref="AX13:AX16" si="94">SUM(AY13:AZ13)</f>
        <v>22.300639999999998</v>
      </c>
      <c r="AY13" s="38">
        <f t="shared" si="4"/>
        <v>22.300639999999998</v>
      </c>
      <c r="AZ13" s="38">
        <f t="shared" ref="AZ13:AZ16" si="95">SUM(GB13/12)</f>
        <v>0</v>
      </c>
      <c r="BA13" s="38">
        <f t="shared" si="40"/>
        <v>24.469000000000001</v>
      </c>
      <c r="BB13" s="125">
        <f>SUM('[20]ПОЛНАЯ СЕБЕСТОИМОСТЬ СТОКИ 2022'!X13)</f>
        <v>24.469000000000001</v>
      </c>
      <c r="BC13" s="125">
        <f>SUM('[20]ПОЛНАЯ СЕБЕСТОИМОСТЬ СТОКИ 2022'!Y13)</f>
        <v>0</v>
      </c>
      <c r="BD13" s="45">
        <f t="shared" si="41"/>
        <v>24.828000000000003</v>
      </c>
      <c r="BE13" s="38">
        <f>SUM(BE14:BE16)</f>
        <v>24.828000000000003</v>
      </c>
      <c r="BF13" s="44"/>
      <c r="BG13" s="38">
        <f t="shared" ref="BG13:BG16" si="96">SUM(BH13:BI13)</f>
        <v>22.300639999999998</v>
      </c>
      <c r="BH13" s="38">
        <f t="shared" si="5"/>
        <v>22.300639999999998</v>
      </c>
      <c r="BI13" s="38">
        <f t="shared" ref="BI13:BI16" si="97">SUM(GB13/12)</f>
        <v>0</v>
      </c>
      <c r="BJ13" s="38">
        <f t="shared" si="42"/>
        <v>23.113</v>
      </c>
      <c r="BK13" s="125">
        <f>SUM('[20]ПОЛНАЯ СЕБЕСТОИМОСТЬ СТОКИ 2022'!AA13)</f>
        <v>23.113</v>
      </c>
      <c r="BL13" s="125">
        <f>SUM('[20]ПОЛНАЯ СЕБЕСТОИМОСТЬ СТОКИ 2022'!AB13)</f>
        <v>0</v>
      </c>
      <c r="BM13" s="45">
        <f t="shared" si="43"/>
        <v>25.765000000000001</v>
      </c>
      <c r="BN13" s="38">
        <f>SUM(BN14:BN16)</f>
        <v>25.765000000000001</v>
      </c>
      <c r="BO13" s="44"/>
      <c r="BP13" s="40">
        <f t="shared" si="44"/>
        <v>66.90191999999999</v>
      </c>
      <c r="BQ13" s="40">
        <f t="shared" si="45"/>
        <v>66.90191999999999</v>
      </c>
      <c r="BR13" s="40">
        <f t="shared" si="45"/>
        <v>0</v>
      </c>
      <c r="BS13" s="40">
        <f t="shared" si="46"/>
        <v>74.849199999999996</v>
      </c>
      <c r="BT13" s="40">
        <f t="shared" si="47"/>
        <v>74.849199999999996</v>
      </c>
      <c r="BU13" s="40">
        <f t="shared" si="47"/>
        <v>0</v>
      </c>
      <c r="BV13" s="41">
        <f t="shared" si="6"/>
        <v>76.473000000000013</v>
      </c>
      <c r="BW13" s="40">
        <f t="shared" si="6"/>
        <v>76.473000000000013</v>
      </c>
      <c r="BX13" s="40">
        <f t="shared" si="6"/>
        <v>0</v>
      </c>
      <c r="BY13" s="40">
        <f t="shared" si="48"/>
        <v>7.9472800000000063</v>
      </c>
      <c r="BZ13" s="40">
        <f t="shared" si="49"/>
        <v>7.9472800000000063</v>
      </c>
      <c r="CA13" s="40">
        <f t="shared" si="49"/>
        <v>0</v>
      </c>
      <c r="CB13" s="40">
        <f t="shared" si="50"/>
        <v>133.80383999999998</v>
      </c>
      <c r="CC13" s="40">
        <f t="shared" si="51"/>
        <v>133.80383999999998</v>
      </c>
      <c r="CD13" s="40">
        <f t="shared" si="51"/>
        <v>0</v>
      </c>
      <c r="CE13" s="40">
        <f t="shared" ref="CE13:CE16" si="98">SUM(CF13:CG13)</f>
        <v>156.99189999999999</v>
      </c>
      <c r="CF13" s="40">
        <f t="shared" si="7"/>
        <v>156.99189999999999</v>
      </c>
      <c r="CG13" s="40">
        <f t="shared" si="7"/>
        <v>0</v>
      </c>
      <c r="CH13" s="41">
        <f t="shared" si="7"/>
        <v>150.27800000000002</v>
      </c>
      <c r="CI13" s="41">
        <f t="shared" si="7"/>
        <v>150.27800000000002</v>
      </c>
      <c r="CJ13" s="41">
        <f t="shared" si="7"/>
        <v>0</v>
      </c>
      <c r="CK13" s="40">
        <f t="shared" ref="CK13:CK16" si="99">SUM(CL13:CM13)</f>
        <v>23.188060000000007</v>
      </c>
      <c r="CL13" s="42">
        <f t="shared" si="8"/>
        <v>23.188060000000007</v>
      </c>
      <c r="CM13" s="42">
        <f t="shared" si="8"/>
        <v>0</v>
      </c>
      <c r="CN13" s="38">
        <f t="shared" ref="CN13:CN16" si="100">SUM(CO13:CP13)</f>
        <v>22.300639999999998</v>
      </c>
      <c r="CO13" s="38">
        <f t="shared" si="9"/>
        <v>22.300639999999998</v>
      </c>
      <c r="CP13" s="38">
        <f t="shared" si="9"/>
        <v>0</v>
      </c>
      <c r="CQ13" s="38">
        <f t="shared" si="53"/>
        <v>20.143000000000001</v>
      </c>
      <c r="CR13" s="125">
        <f>SUM('[20]ПОЛНАЯ СЕБЕСТОИМОСТЬ СТОКИ 2022'!AS13)</f>
        <v>20.143000000000001</v>
      </c>
      <c r="CS13" s="125">
        <f>SUM('[20]ПОЛНАЯ СЕБЕСТОИМОСТЬ СТОКИ 2022'!AT13)</f>
        <v>0</v>
      </c>
      <c r="CT13" s="45">
        <f t="shared" si="54"/>
        <v>18.245000000000001</v>
      </c>
      <c r="CU13" s="38">
        <f>SUM(CU14:CU16)</f>
        <v>18.245000000000001</v>
      </c>
      <c r="CV13" s="44"/>
      <c r="CW13" s="38">
        <f t="shared" ref="CW13:CW16" si="101">SUM(CX13:CY13)</f>
        <v>22.300639999999998</v>
      </c>
      <c r="CX13" s="38">
        <f t="shared" si="10"/>
        <v>22.300639999999998</v>
      </c>
      <c r="CY13" s="38">
        <f t="shared" ref="CY13:CY16" si="102">SUM(GB13/12)</f>
        <v>0</v>
      </c>
      <c r="CZ13" s="38">
        <f t="shared" si="55"/>
        <v>19.702999999999999</v>
      </c>
      <c r="DA13" s="125">
        <f>SUM('[20]ПОЛНАЯ СЕБЕСТОИМОСТЬ СТОКИ 2022'!AV13)</f>
        <v>19.702999999999999</v>
      </c>
      <c r="DB13" s="125">
        <f>SUM('[20]ПОЛНАЯ СЕБЕСТОИМОСТЬ СТОКИ 2022'!AW13)</f>
        <v>0</v>
      </c>
      <c r="DC13" s="45">
        <f t="shared" si="56"/>
        <v>24.287000000000003</v>
      </c>
      <c r="DD13" s="38">
        <f>SUM(DD14:DD16)</f>
        <v>24.287000000000003</v>
      </c>
      <c r="DE13" s="44"/>
      <c r="DF13" s="38">
        <f t="shared" ref="DF13:DF16" si="103">SUM(DG13:DH13)</f>
        <v>22.300639999999998</v>
      </c>
      <c r="DG13" s="38">
        <f t="shared" si="11"/>
        <v>22.300639999999998</v>
      </c>
      <c r="DH13" s="38">
        <f t="shared" ref="DH13:DH16" si="104">SUM(GB13/12)</f>
        <v>0</v>
      </c>
      <c r="DI13" s="38">
        <f t="shared" si="57"/>
        <v>26.105947999999998</v>
      </c>
      <c r="DJ13" s="125">
        <f>SUM('[20]ПОЛНАЯ СЕБЕСТОИМОСТЬ СТОКИ 2022'!AY13)</f>
        <v>26.105947999999998</v>
      </c>
      <c r="DK13" s="125">
        <f>SUM('[20]ПОЛНАЯ СЕБЕСТОИМОСТЬ СТОКИ 2022'!AZ13)</f>
        <v>0</v>
      </c>
      <c r="DL13" s="45">
        <f t="shared" si="58"/>
        <v>23.850999999999999</v>
      </c>
      <c r="DM13" s="38">
        <f>SUM(DM14:DM16)</f>
        <v>23.850999999999999</v>
      </c>
      <c r="DN13" s="44"/>
      <c r="DO13" s="40">
        <f t="shared" si="59"/>
        <v>66.90191999999999</v>
      </c>
      <c r="DP13" s="40">
        <f t="shared" si="60"/>
        <v>66.90191999999999</v>
      </c>
      <c r="DQ13" s="40">
        <f t="shared" si="60"/>
        <v>0</v>
      </c>
      <c r="DR13" s="40">
        <f t="shared" si="61"/>
        <v>65.951948000000002</v>
      </c>
      <c r="DS13" s="40">
        <f t="shared" si="62"/>
        <v>65.951948000000002</v>
      </c>
      <c r="DT13" s="40">
        <f t="shared" si="62"/>
        <v>0</v>
      </c>
      <c r="DU13" s="41">
        <f t="shared" si="12"/>
        <v>66.38300000000001</v>
      </c>
      <c r="DV13" s="40">
        <f t="shared" si="12"/>
        <v>66.38300000000001</v>
      </c>
      <c r="DW13" s="40">
        <f t="shared" si="12"/>
        <v>0</v>
      </c>
      <c r="DX13" s="40">
        <f t="shared" si="63"/>
        <v>-0.94997199999998827</v>
      </c>
      <c r="DY13" s="42">
        <f t="shared" si="13"/>
        <v>-0.94997199999998827</v>
      </c>
      <c r="DZ13" s="42">
        <f t="shared" si="13"/>
        <v>0</v>
      </c>
      <c r="EA13" s="40">
        <f t="shared" ref="EA13:EA16" si="105">SUM(EB13:EC13)</f>
        <v>200.70575999999997</v>
      </c>
      <c r="EB13" s="40">
        <f t="shared" si="65"/>
        <v>200.70575999999997</v>
      </c>
      <c r="EC13" s="40">
        <f t="shared" si="65"/>
        <v>0</v>
      </c>
      <c r="ED13" s="40">
        <f t="shared" si="66"/>
        <v>222.943848</v>
      </c>
      <c r="EE13" s="40">
        <f t="shared" si="14"/>
        <v>222.943848</v>
      </c>
      <c r="EF13" s="40">
        <f t="shared" si="14"/>
        <v>0</v>
      </c>
      <c r="EG13" s="40">
        <f t="shared" si="14"/>
        <v>216.66100000000003</v>
      </c>
      <c r="EH13" s="40">
        <f t="shared" si="14"/>
        <v>216.66100000000003</v>
      </c>
      <c r="EI13" s="40">
        <f t="shared" si="14"/>
        <v>0</v>
      </c>
      <c r="EJ13" s="40">
        <f t="shared" ref="EJ13:EJ16" si="106">SUM(EK13:EL13)</f>
        <v>22.238088000000033</v>
      </c>
      <c r="EK13" s="42">
        <f t="shared" si="15"/>
        <v>22.238088000000033</v>
      </c>
      <c r="EL13" s="42">
        <f t="shared" si="15"/>
        <v>0</v>
      </c>
      <c r="EM13" s="38">
        <f t="shared" ref="EM13:EM16" si="107">SUM(EN13:EO13)</f>
        <v>22.300639999999998</v>
      </c>
      <c r="EN13" s="38">
        <f t="shared" si="16"/>
        <v>22.300639999999998</v>
      </c>
      <c r="EO13" s="38">
        <f t="shared" si="16"/>
        <v>0</v>
      </c>
      <c r="EP13" s="38">
        <f t="shared" si="68"/>
        <v>28.935000000000002</v>
      </c>
      <c r="EQ13" s="125">
        <f>SUM('[20]ПОЛНАЯ СЕБЕСТОИМОСТЬ СТОКИ 2022'!BQ13)</f>
        <v>28.935000000000002</v>
      </c>
      <c r="ER13" s="125">
        <f>SUM('[20]ПОЛНАЯ СЕБЕСТОИМОСТЬ СТОКИ 2022'!BR13)</f>
        <v>0</v>
      </c>
      <c r="ES13" s="45">
        <f t="shared" si="69"/>
        <v>28.509</v>
      </c>
      <c r="ET13" s="38">
        <f>SUM(ET14:ET16)</f>
        <v>28.509</v>
      </c>
      <c r="EU13" s="44"/>
      <c r="EV13" s="38">
        <f t="shared" ref="EV13:EV16" si="108">SUM(EW13:EX13)</f>
        <v>22.300639999999998</v>
      </c>
      <c r="EW13" s="38">
        <f t="shared" si="17"/>
        <v>22.300639999999998</v>
      </c>
      <c r="EX13" s="38">
        <f t="shared" ref="EX13:EX16" si="109">SUM(GB13/12)</f>
        <v>0</v>
      </c>
      <c r="EY13" s="38">
        <f t="shared" si="70"/>
        <v>29.144311999999999</v>
      </c>
      <c r="EZ13" s="125">
        <f>SUM('[20]ПОЛНАЯ СЕБЕСТОИМОСТЬ СТОКИ 2022'!BT13)</f>
        <v>29.144311999999999</v>
      </c>
      <c r="FA13" s="125">
        <f>SUM('[20]ПОЛНАЯ СЕБЕСТОИМОСТЬ СТОКИ 2022'!BU13)</f>
        <v>0</v>
      </c>
      <c r="FB13" s="38">
        <f t="shared" si="71"/>
        <v>23.108000000000001</v>
      </c>
      <c r="FC13" s="38">
        <f>SUM(FC14:FC16)</f>
        <v>23.108000000000001</v>
      </c>
      <c r="FD13" s="44"/>
      <c r="FE13" s="38">
        <f t="shared" ref="FE13:FE16" si="110">SUM(FF13:FG13)</f>
        <v>22.300639999999998</v>
      </c>
      <c r="FF13" s="38">
        <f t="shared" si="18"/>
        <v>22.300639999999998</v>
      </c>
      <c r="FG13" s="38">
        <f t="shared" ref="FG13:FG16" si="111">SUM(GB13/12)</f>
        <v>0</v>
      </c>
      <c r="FH13" s="38">
        <f t="shared" si="72"/>
        <v>30.702731999999997</v>
      </c>
      <c r="FI13" s="125">
        <f>SUM('[20]ПОЛНАЯ СЕБЕСТОИМОСТЬ СТОКИ 2022'!BW13)</f>
        <v>30.702731999999997</v>
      </c>
      <c r="FJ13" s="125">
        <f>SUM('[20]ПОЛНАЯ СЕБЕСТОИМОСТЬ СТОКИ 2022'!BX13)</f>
        <v>0</v>
      </c>
      <c r="FK13" s="38">
        <f t="shared" si="73"/>
        <v>31.978999999999999</v>
      </c>
      <c r="FL13" s="38">
        <f>SUM(FL14:FL16)</f>
        <v>31.978999999999999</v>
      </c>
      <c r="FM13" s="44"/>
      <c r="FN13" s="40">
        <f t="shared" si="74"/>
        <v>66.90191999999999</v>
      </c>
      <c r="FO13" s="40">
        <f t="shared" si="75"/>
        <v>66.90191999999999</v>
      </c>
      <c r="FP13" s="40">
        <f t="shared" si="75"/>
        <v>0</v>
      </c>
      <c r="FQ13" s="40">
        <f t="shared" si="76"/>
        <v>88.782043999999999</v>
      </c>
      <c r="FR13" s="40">
        <f t="shared" si="77"/>
        <v>88.782043999999999</v>
      </c>
      <c r="FS13" s="40">
        <f t="shared" si="77"/>
        <v>0</v>
      </c>
      <c r="FT13" s="41">
        <f t="shared" si="19"/>
        <v>83.596000000000004</v>
      </c>
      <c r="FU13" s="41">
        <f t="shared" si="19"/>
        <v>83.596000000000004</v>
      </c>
      <c r="FV13" s="41">
        <f t="shared" si="19"/>
        <v>0</v>
      </c>
      <c r="FW13" s="40">
        <f t="shared" si="78"/>
        <v>21.880124000000009</v>
      </c>
      <c r="FX13" s="42">
        <f t="shared" si="20"/>
        <v>21.880124000000009</v>
      </c>
      <c r="FY13" s="42">
        <f t="shared" si="20"/>
        <v>0</v>
      </c>
      <c r="FZ13" s="40">
        <f t="shared" si="79"/>
        <v>267.60767999999996</v>
      </c>
      <c r="GA13" s="40">
        <f>SUM('[20]объемы 2022'!BY66)</f>
        <v>267.60767999999996</v>
      </c>
      <c r="GB13" s="40">
        <v>0</v>
      </c>
      <c r="GC13" s="40">
        <f t="shared" ref="GC13:GC16" si="112">SUM(GD13:GE13)</f>
        <v>311.72589199999999</v>
      </c>
      <c r="GD13" s="41">
        <f t="shared" si="21"/>
        <v>311.72589199999999</v>
      </c>
      <c r="GE13" s="41">
        <f t="shared" si="21"/>
        <v>0</v>
      </c>
      <c r="GF13" s="41">
        <f t="shared" si="21"/>
        <v>300.25700000000006</v>
      </c>
      <c r="GG13" s="41">
        <f t="shared" si="22"/>
        <v>300.25700000000006</v>
      </c>
      <c r="GH13" s="41">
        <f t="shared" si="22"/>
        <v>0</v>
      </c>
      <c r="GI13" s="40">
        <f t="shared" si="81"/>
        <v>44.118212000000028</v>
      </c>
      <c r="GJ13" s="42">
        <f t="shared" si="23"/>
        <v>44.118212000000028</v>
      </c>
      <c r="GK13" s="42">
        <f t="shared" si="23"/>
        <v>0</v>
      </c>
      <c r="GM13" s="19">
        <f t="shared" si="82"/>
        <v>267.6076799999999</v>
      </c>
    </row>
    <row r="14" spans="1:195" ht="18.75" customHeight="1" x14ac:dyDescent="0.3">
      <c r="A14" s="126" t="s">
        <v>40</v>
      </c>
      <c r="B14" s="38">
        <f t="shared" ref="B14:B16" si="113">SUM(C14:D14)</f>
        <v>8.1879733333333338</v>
      </c>
      <c r="C14" s="38">
        <f t="shared" ref="C14:D16" si="114">SUM(GA14/12)</f>
        <v>8.1879733333333338</v>
      </c>
      <c r="D14" s="38">
        <f t="shared" si="114"/>
        <v>0</v>
      </c>
      <c r="E14" s="38">
        <f t="shared" si="26"/>
        <v>8.5679999999999996</v>
      </c>
      <c r="F14" s="125">
        <f>SUM('[20]ПОЛНАЯ СЕБЕСТОИМОСТЬ СТОКИ 2022'!F14)</f>
        <v>8.5679999999999996</v>
      </c>
      <c r="G14" s="125">
        <f>SUM('[20]ПОЛНАЯ СЕБЕСТОИМОСТЬ СТОКИ 2022'!G14)</f>
        <v>0</v>
      </c>
      <c r="H14" s="45">
        <f t="shared" si="27"/>
        <v>1.907</v>
      </c>
      <c r="I14" s="44">
        <v>1.907</v>
      </c>
      <c r="J14" s="44"/>
      <c r="K14" s="38">
        <f t="shared" si="87"/>
        <v>8.1879733333333338</v>
      </c>
      <c r="L14" s="38">
        <f t="shared" si="88"/>
        <v>8.1879733333333338</v>
      </c>
      <c r="M14" s="38">
        <f t="shared" si="89"/>
        <v>0</v>
      </c>
      <c r="N14" s="38">
        <f t="shared" si="28"/>
        <v>8.1820000000000004</v>
      </c>
      <c r="O14" s="125">
        <f>SUM('[20]ПОЛНАЯ СЕБЕСТОИМОСТЬ СТОКИ 2022'!I14)</f>
        <v>8.1820000000000004</v>
      </c>
      <c r="P14" s="125">
        <f>SUM('[20]ПОЛНАЯ СЕБЕСТОИМОСТЬ СТОКИ 2022'!J14)</f>
        <v>0</v>
      </c>
      <c r="Q14" s="45">
        <f t="shared" si="29"/>
        <v>15.632999999999999</v>
      </c>
      <c r="R14" s="44">
        <v>15.632999999999999</v>
      </c>
      <c r="S14" s="44"/>
      <c r="T14" s="38">
        <f t="shared" si="90"/>
        <v>8.1879733333333338</v>
      </c>
      <c r="U14" s="38">
        <f t="shared" si="91"/>
        <v>8.1879733333333338</v>
      </c>
      <c r="V14" s="38">
        <f t="shared" si="92"/>
        <v>0</v>
      </c>
      <c r="W14" s="38">
        <f t="shared" si="30"/>
        <v>8.5434999999999999</v>
      </c>
      <c r="X14" s="125">
        <f>SUM('[20]ПОЛНАЯ СЕБЕСТОИМОСТЬ СТОКИ 2022'!L14)</f>
        <v>8.5434999999999999</v>
      </c>
      <c r="Y14" s="125">
        <f>SUM('[20]ПОЛНАЯ СЕБЕСТОИМОСТЬ СТОКИ 2022'!M14)</f>
        <v>0</v>
      </c>
      <c r="Z14" s="45">
        <f t="shared" si="31"/>
        <v>8.7569999999999997</v>
      </c>
      <c r="AA14" s="44">
        <v>8.7569999999999997</v>
      </c>
      <c r="AB14" s="44"/>
      <c r="AC14" s="40">
        <f t="shared" si="32"/>
        <v>24.563920000000003</v>
      </c>
      <c r="AD14" s="40">
        <f t="shared" si="33"/>
        <v>24.563920000000003</v>
      </c>
      <c r="AE14" s="40">
        <f t="shared" si="33"/>
        <v>0</v>
      </c>
      <c r="AF14" s="40">
        <f t="shared" si="34"/>
        <v>25.293500000000002</v>
      </c>
      <c r="AG14" s="40">
        <f t="shared" si="35"/>
        <v>25.293500000000002</v>
      </c>
      <c r="AH14" s="40">
        <f t="shared" si="35"/>
        <v>0</v>
      </c>
      <c r="AI14" s="41">
        <f t="shared" si="2"/>
        <v>26.296999999999997</v>
      </c>
      <c r="AJ14" s="41">
        <f t="shared" si="2"/>
        <v>26.296999999999997</v>
      </c>
      <c r="AK14" s="41">
        <f t="shared" si="2"/>
        <v>0</v>
      </c>
      <c r="AL14" s="40">
        <f t="shared" si="36"/>
        <v>0.72957999999999856</v>
      </c>
      <c r="AM14" s="40">
        <f t="shared" si="37"/>
        <v>0.72957999999999856</v>
      </c>
      <c r="AN14" s="40">
        <f t="shared" si="37"/>
        <v>0</v>
      </c>
      <c r="AO14" s="38">
        <f t="shared" si="93"/>
        <v>8.1879733333333338</v>
      </c>
      <c r="AP14" s="38">
        <f t="shared" si="3"/>
        <v>8.1879733333333338</v>
      </c>
      <c r="AQ14" s="38">
        <f t="shared" si="3"/>
        <v>0</v>
      </c>
      <c r="AR14" s="38">
        <f t="shared" si="38"/>
        <v>7.2422000000000004</v>
      </c>
      <c r="AS14" s="125">
        <f>SUM('[20]ПОЛНАЯ СЕБЕСТОИМОСТЬ СТОКИ 2022'!U14)</f>
        <v>7.2422000000000004</v>
      </c>
      <c r="AT14" s="125">
        <f>SUM('[20]ПОЛНАЯ СЕБЕСТОИМОСТЬ СТОКИ 2022'!V14)</f>
        <v>0</v>
      </c>
      <c r="AU14" s="45">
        <f t="shared" si="39"/>
        <v>7.8239999999999998</v>
      </c>
      <c r="AV14" s="44">
        <v>7.8239999999999998</v>
      </c>
      <c r="AW14" s="44"/>
      <c r="AX14" s="38">
        <f t="shared" si="94"/>
        <v>8.1879733333333338</v>
      </c>
      <c r="AY14" s="38">
        <f t="shared" si="4"/>
        <v>8.1879733333333338</v>
      </c>
      <c r="AZ14" s="38">
        <f t="shared" si="95"/>
        <v>0</v>
      </c>
      <c r="BA14" s="38">
        <f t="shared" si="40"/>
        <v>6.9569999999999999</v>
      </c>
      <c r="BB14" s="125">
        <f>SUM('[20]ПОЛНАЯ СЕБЕСТОИМОСТЬ СТОКИ 2022'!X14)</f>
        <v>6.9569999999999999</v>
      </c>
      <c r="BC14" s="125">
        <f>SUM('[20]ПОЛНАЯ СЕБЕСТОИМОСТЬ СТОКИ 2022'!Y14)</f>
        <v>0</v>
      </c>
      <c r="BD14" s="45">
        <f t="shared" si="41"/>
        <v>7.8049999999999997</v>
      </c>
      <c r="BE14" s="44">
        <v>7.8049999999999997</v>
      </c>
      <c r="BF14" s="44"/>
      <c r="BG14" s="38">
        <f t="shared" si="96"/>
        <v>8.1879733333333338</v>
      </c>
      <c r="BH14" s="38">
        <f t="shared" si="5"/>
        <v>8.1879733333333338</v>
      </c>
      <c r="BI14" s="38">
        <f t="shared" si="97"/>
        <v>0</v>
      </c>
      <c r="BJ14" s="38">
        <f t="shared" si="42"/>
        <v>6.8979999999999997</v>
      </c>
      <c r="BK14" s="125">
        <f>SUM('[20]ПОЛНАЯ СЕБЕСТОИМОСТЬ СТОКИ 2022'!AA14)</f>
        <v>6.8979999999999997</v>
      </c>
      <c r="BL14" s="125">
        <f>SUM('[20]ПОЛНАЯ СЕБЕСТОИМОСТЬ СТОКИ 2022'!AB14)</f>
        <v>0</v>
      </c>
      <c r="BM14" s="45">
        <f t="shared" si="43"/>
        <v>7.8360000000000003</v>
      </c>
      <c r="BN14" s="44">
        <v>7.8360000000000003</v>
      </c>
      <c r="BO14" s="44"/>
      <c r="BP14" s="40">
        <f t="shared" si="44"/>
        <v>24.563920000000003</v>
      </c>
      <c r="BQ14" s="40">
        <f t="shared" si="45"/>
        <v>24.563920000000003</v>
      </c>
      <c r="BR14" s="40">
        <f t="shared" si="45"/>
        <v>0</v>
      </c>
      <c r="BS14" s="40">
        <f t="shared" si="46"/>
        <v>21.097200000000001</v>
      </c>
      <c r="BT14" s="40">
        <f t="shared" si="47"/>
        <v>21.097200000000001</v>
      </c>
      <c r="BU14" s="40">
        <f t="shared" si="47"/>
        <v>0</v>
      </c>
      <c r="BV14" s="41">
        <f t="shared" si="6"/>
        <v>23.465</v>
      </c>
      <c r="BW14" s="40">
        <f t="shared" si="6"/>
        <v>23.465</v>
      </c>
      <c r="BX14" s="40">
        <f t="shared" si="6"/>
        <v>0</v>
      </c>
      <c r="BY14" s="40">
        <f t="shared" si="48"/>
        <v>-3.4667200000000022</v>
      </c>
      <c r="BZ14" s="40">
        <f t="shared" si="49"/>
        <v>-3.4667200000000022</v>
      </c>
      <c r="CA14" s="40">
        <f t="shared" si="49"/>
        <v>0</v>
      </c>
      <c r="CB14" s="40">
        <f t="shared" si="50"/>
        <v>49.127840000000006</v>
      </c>
      <c r="CC14" s="40">
        <f t="shared" si="51"/>
        <v>49.127840000000006</v>
      </c>
      <c r="CD14" s="40">
        <f t="shared" si="51"/>
        <v>0</v>
      </c>
      <c r="CE14" s="40">
        <f t="shared" si="98"/>
        <v>46.390700000000002</v>
      </c>
      <c r="CF14" s="40">
        <f t="shared" si="7"/>
        <v>46.390700000000002</v>
      </c>
      <c r="CG14" s="40">
        <f t="shared" si="7"/>
        <v>0</v>
      </c>
      <c r="CH14" s="41">
        <f t="shared" si="7"/>
        <v>49.762</v>
      </c>
      <c r="CI14" s="41">
        <f t="shared" si="7"/>
        <v>49.762</v>
      </c>
      <c r="CJ14" s="41">
        <f t="shared" si="7"/>
        <v>0</v>
      </c>
      <c r="CK14" s="40">
        <f t="shared" si="99"/>
        <v>-2.7371400000000037</v>
      </c>
      <c r="CL14" s="42">
        <f t="shared" si="8"/>
        <v>-2.7371400000000037</v>
      </c>
      <c r="CM14" s="42">
        <f t="shared" si="8"/>
        <v>0</v>
      </c>
      <c r="CN14" s="38">
        <f t="shared" si="100"/>
        <v>8.1879733333333338</v>
      </c>
      <c r="CO14" s="38">
        <f t="shared" si="9"/>
        <v>8.1879733333333338</v>
      </c>
      <c r="CP14" s="38">
        <f t="shared" si="9"/>
        <v>0</v>
      </c>
      <c r="CQ14" s="38">
        <f t="shared" si="53"/>
        <v>6.7370000000000001</v>
      </c>
      <c r="CR14" s="125">
        <f>SUM('[20]ПОЛНАЯ СЕБЕСТОИМОСТЬ СТОКИ 2022'!AS14)</f>
        <v>6.7370000000000001</v>
      </c>
      <c r="CS14" s="125">
        <f>SUM('[20]ПОЛНАЯ СЕБЕСТОИМОСТЬ СТОКИ 2022'!AT14)</f>
        <v>0</v>
      </c>
      <c r="CT14" s="45">
        <f t="shared" si="54"/>
        <v>7.2590000000000003</v>
      </c>
      <c r="CU14" s="44">
        <v>7.2590000000000003</v>
      </c>
      <c r="CV14" s="44"/>
      <c r="CW14" s="38">
        <f t="shared" si="101"/>
        <v>8.1879733333333338</v>
      </c>
      <c r="CX14" s="38">
        <f t="shared" si="10"/>
        <v>8.1879733333333338</v>
      </c>
      <c r="CY14" s="38">
        <f t="shared" si="102"/>
        <v>0</v>
      </c>
      <c r="CZ14" s="38">
        <f t="shared" si="55"/>
        <v>5.81</v>
      </c>
      <c r="DA14" s="125">
        <f>SUM('[20]ПОЛНАЯ СЕБЕСТОИМОСТЬ СТОКИ 2022'!AV14)</f>
        <v>5.81</v>
      </c>
      <c r="DB14" s="125">
        <f>SUM('[20]ПОЛНАЯ СЕБЕСТОИМОСТЬ СТОКИ 2022'!AW14)</f>
        <v>0</v>
      </c>
      <c r="DC14" s="45">
        <f t="shared" si="56"/>
        <v>6.8150000000000004</v>
      </c>
      <c r="DD14" s="44">
        <v>6.8150000000000004</v>
      </c>
      <c r="DE14" s="44"/>
      <c r="DF14" s="38">
        <f t="shared" si="103"/>
        <v>8.1879733333333338</v>
      </c>
      <c r="DG14" s="38">
        <f t="shared" si="11"/>
        <v>8.1879733333333338</v>
      </c>
      <c r="DH14" s="38">
        <f t="shared" si="104"/>
        <v>0</v>
      </c>
      <c r="DI14" s="38">
        <f t="shared" si="57"/>
        <v>9.128266</v>
      </c>
      <c r="DJ14" s="125">
        <f>SUM('[20]ПОЛНАЯ СЕБЕСТОИМОСТЬ СТОКИ 2022'!AY14)</f>
        <v>9.128266</v>
      </c>
      <c r="DK14" s="125">
        <f>SUM('[20]ПОЛНАЯ СЕБЕСТОИМОСТЬ СТОКИ 2022'!AZ14)</f>
        <v>0</v>
      </c>
      <c r="DL14" s="45">
        <f t="shared" si="58"/>
        <v>8.1920000000000002</v>
      </c>
      <c r="DM14" s="44">
        <v>8.1920000000000002</v>
      </c>
      <c r="DN14" s="44"/>
      <c r="DO14" s="40">
        <f t="shared" si="59"/>
        <v>24.563920000000003</v>
      </c>
      <c r="DP14" s="40">
        <f t="shared" si="60"/>
        <v>24.563920000000003</v>
      </c>
      <c r="DQ14" s="40">
        <f t="shared" si="60"/>
        <v>0</v>
      </c>
      <c r="DR14" s="40">
        <f t="shared" si="61"/>
        <v>21.675266000000001</v>
      </c>
      <c r="DS14" s="40">
        <f t="shared" si="62"/>
        <v>21.675266000000001</v>
      </c>
      <c r="DT14" s="40">
        <f t="shared" si="62"/>
        <v>0</v>
      </c>
      <c r="DU14" s="41">
        <f t="shared" si="12"/>
        <v>22.266000000000002</v>
      </c>
      <c r="DV14" s="40">
        <f t="shared" si="12"/>
        <v>22.266000000000002</v>
      </c>
      <c r="DW14" s="40">
        <f t="shared" si="12"/>
        <v>0</v>
      </c>
      <c r="DX14" s="40">
        <f t="shared" si="63"/>
        <v>-2.8886540000000025</v>
      </c>
      <c r="DY14" s="42">
        <f t="shared" si="13"/>
        <v>-2.8886540000000025</v>
      </c>
      <c r="DZ14" s="42">
        <f t="shared" si="13"/>
        <v>0</v>
      </c>
      <c r="EA14" s="40">
        <f t="shared" si="105"/>
        <v>73.691760000000016</v>
      </c>
      <c r="EB14" s="40">
        <f t="shared" si="65"/>
        <v>73.691760000000016</v>
      </c>
      <c r="EC14" s="40">
        <f t="shared" si="65"/>
        <v>0</v>
      </c>
      <c r="ED14" s="40">
        <f t="shared" si="66"/>
        <v>68.065966000000003</v>
      </c>
      <c r="EE14" s="40">
        <f t="shared" si="14"/>
        <v>68.065966000000003</v>
      </c>
      <c r="EF14" s="40">
        <f t="shared" si="14"/>
        <v>0</v>
      </c>
      <c r="EG14" s="40">
        <f t="shared" si="14"/>
        <v>72.028000000000006</v>
      </c>
      <c r="EH14" s="40">
        <f t="shared" si="14"/>
        <v>72.028000000000006</v>
      </c>
      <c r="EI14" s="40">
        <f t="shared" si="14"/>
        <v>0</v>
      </c>
      <c r="EJ14" s="40">
        <f t="shared" si="106"/>
        <v>-5.6257940000000133</v>
      </c>
      <c r="EK14" s="42">
        <f t="shared" si="15"/>
        <v>-5.6257940000000133</v>
      </c>
      <c r="EL14" s="42">
        <f t="shared" si="15"/>
        <v>0</v>
      </c>
      <c r="EM14" s="38">
        <f t="shared" si="107"/>
        <v>8.1879733333333338</v>
      </c>
      <c r="EN14" s="38">
        <f t="shared" si="16"/>
        <v>8.1879733333333338</v>
      </c>
      <c r="EO14" s="38">
        <f t="shared" si="16"/>
        <v>0</v>
      </c>
      <c r="EP14" s="38">
        <f t="shared" si="68"/>
        <v>10.327999999999999</v>
      </c>
      <c r="EQ14" s="125">
        <f>SUM('[20]ПОЛНАЯ СЕБЕСТОИМОСТЬ СТОКИ 2022'!BQ14)</f>
        <v>10.327999999999999</v>
      </c>
      <c r="ER14" s="125">
        <f>SUM('[20]ПОЛНАЯ СЕБЕСТОИМОСТЬ СТОКИ 2022'!BR14)</f>
        <v>0</v>
      </c>
      <c r="ES14" s="45">
        <f t="shared" si="69"/>
        <v>9.6690000000000005</v>
      </c>
      <c r="ET14" s="44">
        <v>9.6690000000000005</v>
      </c>
      <c r="EU14" s="44"/>
      <c r="EV14" s="38">
        <f t="shared" si="108"/>
        <v>8.1879733333333338</v>
      </c>
      <c r="EW14" s="38">
        <f t="shared" si="17"/>
        <v>8.1879733333333338</v>
      </c>
      <c r="EX14" s="38">
        <f t="shared" si="109"/>
        <v>0</v>
      </c>
      <c r="EY14" s="38">
        <f t="shared" si="70"/>
        <v>10.195747000000001</v>
      </c>
      <c r="EZ14" s="125">
        <f>SUM('[20]ПОЛНАЯ СЕБЕСТОИМОСТЬ СТОКИ 2022'!BT14)</f>
        <v>10.195747000000001</v>
      </c>
      <c r="FA14" s="125">
        <f>SUM('[20]ПОЛНАЯ СЕБЕСТОИМОСТЬ СТОКИ 2022'!BU14)</f>
        <v>0</v>
      </c>
      <c r="FB14" s="38">
        <f t="shared" si="71"/>
        <v>9.7769999999999992</v>
      </c>
      <c r="FC14" s="44">
        <v>9.7769999999999992</v>
      </c>
      <c r="FD14" s="44"/>
      <c r="FE14" s="38">
        <f t="shared" si="110"/>
        <v>8.1879733333333338</v>
      </c>
      <c r="FF14" s="38">
        <f t="shared" si="18"/>
        <v>8.1879733333333338</v>
      </c>
      <c r="FG14" s="38">
        <f t="shared" si="111"/>
        <v>0</v>
      </c>
      <c r="FH14" s="38">
        <f t="shared" si="72"/>
        <v>9.8559999999999999</v>
      </c>
      <c r="FI14" s="125">
        <f>SUM('[20]ПОЛНАЯ СЕБЕСТОИМОСТЬ СТОКИ 2022'!BW14)</f>
        <v>9.8559999999999999</v>
      </c>
      <c r="FJ14" s="125">
        <f>SUM('[20]ПОЛНАЯ СЕБЕСТОИМОСТЬ СТОКИ 2022'!BX14)</f>
        <v>0</v>
      </c>
      <c r="FK14" s="38">
        <f t="shared" si="73"/>
        <v>12.867000000000001</v>
      </c>
      <c r="FL14" s="44">
        <v>12.867000000000001</v>
      </c>
      <c r="FM14" s="44"/>
      <c r="FN14" s="40">
        <f t="shared" si="74"/>
        <v>24.563920000000003</v>
      </c>
      <c r="FO14" s="40">
        <f t="shared" si="75"/>
        <v>24.563920000000003</v>
      </c>
      <c r="FP14" s="40">
        <f t="shared" si="75"/>
        <v>0</v>
      </c>
      <c r="FQ14" s="40">
        <f t="shared" si="76"/>
        <v>30.379747000000002</v>
      </c>
      <c r="FR14" s="40">
        <f t="shared" si="77"/>
        <v>30.379747000000002</v>
      </c>
      <c r="FS14" s="40">
        <f t="shared" si="77"/>
        <v>0</v>
      </c>
      <c r="FT14" s="41">
        <f t="shared" si="19"/>
        <v>32.313000000000002</v>
      </c>
      <c r="FU14" s="41">
        <f t="shared" si="19"/>
        <v>32.313000000000002</v>
      </c>
      <c r="FV14" s="41">
        <f t="shared" si="19"/>
        <v>0</v>
      </c>
      <c r="FW14" s="40">
        <f t="shared" si="78"/>
        <v>5.8158269999999987</v>
      </c>
      <c r="FX14" s="42">
        <f t="shared" si="20"/>
        <v>5.8158269999999987</v>
      </c>
      <c r="FY14" s="42">
        <f t="shared" si="20"/>
        <v>0</v>
      </c>
      <c r="FZ14" s="40">
        <f t="shared" si="79"/>
        <v>98.255679999999998</v>
      </c>
      <c r="GA14" s="40">
        <f>SUM('[20]объемы 2022'!BY67)</f>
        <v>98.255679999999998</v>
      </c>
      <c r="GB14" s="40">
        <v>0</v>
      </c>
      <c r="GC14" s="40">
        <f t="shared" si="112"/>
        <v>98.445713000000012</v>
      </c>
      <c r="GD14" s="41">
        <f t="shared" si="21"/>
        <v>98.445713000000012</v>
      </c>
      <c r="GE14" s="41">
        <f t="shared" si="21"/>
        <v>0</v>
      </c>
      <c r="GF14" s="41">
        <f t="shared" si="21"/>
        <v>104.34100000000001</v>
      </c>
      <c r="GG14" s="41">
        <f t="shared" si="22"/>
        <v>104.34100000000001</v>
      </c>
      <c r="GH14" s="41">
        <f t="shared" si="22"/>
        <v>0</v>
      </c>
      <c r="GI14" s="40">
        <f t="shared" si="81"/>
        <v>0.19003300000001389</v>
      </c>
      <c r="GJ14" s="42">
        <f t="shared" si="23"/>
        <v>0.19003300000001389</v>
      </c>
      <c r="GK14" s="42">
        <f t="shared" si="23"/>
        <v>0</v>
      </c>
      <c r="GM14" s="19">
        <f t="shared" si="82"/>
        <v>98.255679999999998</v>
      </c>
    </row>
    <row r="15" spans="1:195" ht="18.75" customHeight="1" x14ac:dyDescent="0.3">
      <c r="A15" s="126" t="s">
        <v>41</v>
      </c>
      <c r="B15" s="38">
        <f t="shared" si="113"/>
        <v>6.3605416666666663</v>
      </c>
      <c r="C15" s="38">
        <f t="shared" si="114"/>
        <v>6.3605416666666663</v>
      </c>
      <c r="D15" s="38">
        <f t="shared" si="114"/>
        <v>0</v>
      </c>
      <c r="E15" s="38">
        <f t="shared" si="26"/>
        <v>8.9429999999999996</v>
      </c>
      <c r="F15" s="125">
        <f>SUM('[20]ПОЛНАЯ СЕБЕСТОИМОСТЬ СТОКИ 2022'!F15)</f>
        <v>8.9429999999999996</v>
      </c>
      <c r="G15" s="125">
        <f>SUM('[20]ПОЛНАЯ СЕБЕСТОИМОСТЬ СТОКИ 2022'!G15)</f>
        <v>0</v>
      </c>
      <c r="H15" s="45">
        <f t="shared" si="27"/>
        <v>7.7649999999999997</v>
      </c>
      <c r="I15" s="44">
        <v>7.7649999999999997</v>
      </c>
      <c r="J15" s="44"/>
      <c r="K15" s="38">
        <f t="shared" si="87"/>
        <v>6.3605416666666663</v>
      </c>
      <c r="L15" s="38">
        <f t="shared" si="88"/>
        <v>6.3605416666666663</v>
      </c>
      <c r="M15" s="38">
        <f t="shared" si="89"/>
        <v>0</v>
      </c>
      <c r="N15" s="38">
        <f t="shared" si="28"/>
        <v>9.0640000000000001</v>
      </c>
      <c r="O15" s="125">
        <f>SUM('[20]ПОЛНАЯ СЕБЕСТОИМОСТЬ СТОКИ 2022'!I15)</f>
        <v>9.0640000000000001</v>
      </c>
      <c r="P15" s="125">
        <f>SUM('[20]ПОЛНАЯ СЕБЕСТОИМОСТЬ СТОКИ 2022'!J15)</f>
        <v>0</v>
      </c>
      <c r="Q15" s="45">
        <f t="shared" si="29"/>
        <v>8.1460000000000008</v>
      </c>
      <c r="R15" s="44">
        <v>8.1460000000000008</v>
      </c>
      <c r="S15" s="44"/>
      <c r="T15" s="38">
        <f t="shared" si="90"/>
        <v>6.3605416666666663</v>
      </c>
      <c r="U15" s="38">
        <f t="shared" si="91"/>
        <v>6.3605416666666663</v>
      </c>
      <c r="V15" s="38">
        <f t="shared" si="92"/>
        <v>0</v>
      </c>
      <c r="W15" s="38">
        <f t="shared" si="30"/>
        <v>8.6229999999999993</v>
      </c>
      <c r="X15" s="125">
        <f>SUM('[20]ПОЛНАЯ СЕБЕСТОИМОСТЬ СТОКИ 2022'!L15)</f>
        <v>8.6229999999999993</v>
      </c>
      <c r="Y15" s="125">
        <f>SUM('[20]ПОЛНАЯ СЕБЕСТОИМОСТЬ СТОКИ 2022'!M15)</f>
        <v>0</v>
      </c>
      <c r="Z15" s="45">
        <f t="shared" si="31"/>
        <v>7.5049999999999999</v>
      </c>
      <c r="AA15" s="44">
        <v>7.5049999999999999</v>
      </c>
      <c r="AB15" s="44"/>
      <c r="AC15" s="40">
        <f t="shared" si="32"/>
        <v>19.081624999999999</v>
      </c>
      <c r="AD15" s="40">
        <f t="shared" si="33"/>
        <v>19.081624999999999</v>
      </c>
      <c r="AE15" s="40">
        <f t="shared" si="33"/>
        <v>0</v>
      </c>
      <c r="AF15" s="40">
        <f t="shared" si="34"/>
        <v>26.629999999999995</v>
      </c>
      <c r="AG15" s="40">
        <f t="shared" si="35"/>
        <v>26.629999999999995</v>
      </c>
      <c r="AH15" s="40">
        <f t="shared" si="35"/>
        <v>0</v>
      </c>
      <c r="AI15" s="41">
        <f t="shared" si="2"/>
        <v>23.416</v>
      </c>
      <c r="AJ15" s="41">
        <f t="shared" si="2"/>
        <v>23.416</v>
      </c>
      <c r="AK15" s="41">
        <f t="shared" si="2"/>
        <v>0</v>
      </c>
      <c r="AL15" s="40">
        <f t="shared" si="36"/>
        <v>7.5483749999999965</v>
      </c>
      <c r="AM15" s="40">
        <f t="shared" si="37"/>
        <v>7.5483749999999965</v>
      </c>
      <c r="AN15" s="40">
        <f t="shared" si="37"/>
        <v>0</v>
      </c>
      <c r="AO15" s="38">
        <f t="shared" si="93"/>
        <v>6.3605416666666663</v>
      </c>
      <c r="AP15" s="38">
        <f t="shared" si="3"/>
        <v>6.3605416666666663</v>
      </c>
      <c r="AQ15" s="38">
        <f t="shared" si="3"/>
        <v>0</v>
      </c>
      <c r="AR15" s="38">
        <f t="shared" si="38"/>
        <v>8.5980000000000008</v>
      </c>
      <c r="AS15" s="125">
        <f>SUM('[20]ПОЛНАЯ СЕБЕСТОИМОСТЬ СТОКИ 2022'!U15)</f>
        <v>8.5980000000000008</v>
      </c>
      <c r="AT15" s="125">
        <f>SUM('[20]ПОЛНАЯ СЕБЕСТОИМОСТЬ СТОКИ 2022'!V15)</f>
        <v>0</v>
      </c>
      <c r="AU15" s="45">
        <f t="shared" si="39"/>
        <v>8.7050000000000001</v>
      </c>
      <c r="AV15" s="44">
        <v>8.7050000000000001</v>
      </c>
      <c r="AW15" s="44"/>
      <c r="AX15" s="38">
        <f t="shared" si="94"/>
        <v>6.3605416666666663</v>
      </c>
      <c r="AY15" s="38">
        <f t="shared" si="4"/>
        <v>6.3605416666666663</v>
      </c>
      <c r="AZ15" s="38">
        <f t="shared" si="95"/>
        <v>0</v>
      </c>
      <c r="BA15" s="38">
        <f t="shared" si="40"/>
        <v>8.6140000000000008</v>
      </c>
      <c r="BB15" s="125">
        <f>SUM('[20]ПОЛНАЯ СЕБЕСТОИМОСТЬ СТОКИ 2022'!X15)</f>
        <v>8.6140000000000008</v>
      </c>
      <c r="BC15" s="125">
        <f>SUM('[20]ПОЛНАЯ СЕБЕСТОИМОСТЬ СТОКИ 2022'!Y15)</f>
        <v>0</v>
      </c>
      <c r="BD15" s="45">
        <f t="shared" si="41"/>
        <v>8.7129999999999992</v>
      </c>
      <c r="BE15" s="44">
        <v>8.7129999999999992</v>
      </c>
      <c r="BF15" s="44"/>
      <c r="BG15" s="38">
        <f t="shared" si="96"/>
        <v>6.3605416666666663</v>
      </c>
      <c r="BH15" s="38">
        <f t="shared" si="5"/>
        <v>6.3605416666666663</v>
      </c>
      <c r="BI15" s="38">
        <f t="shared" si="97"/>
        <v>0</v>
      </c>
      <c r="BJ15" s="38">
        <f t="shared" si="42"/>
        <v>9.0630000000000006</v>
      </c>
      <c r="BK15" s="125">
        <f>SUM('[20]ПОЛНАЯ СЕБЕСТОИМОСТЬ СТОКИ 2022'!AA15)</f>
        <v>9.0630000000000006</v>
      </c>
      <c r="BL15" s="125">
        <f>SUM('[20]ПОЛНАЯ СЕБЕСТОИМОСТЬ СТОКИ 2022'!AB15)</f>
        <v>0</v>
      </c>
      <c r="BM15" s="45">
        <f t="shared" si="43"/>
        <v>10.673</v>
      </c>
      <c r="BN15" s="44">
        <v>10.673</v>
      </c>
      <c r="BO15" s="44"/>
      <c r="BP15" s="40">
        <f t="shared" si="44"/>
        <v>19.081624999999999</v>
      </c>
      <c r="BQ15" s="40">
        <f t="shared" si="45"/>
        <v>19.081624999999999</v>
      </c>
      <c r="BR15" s="40">
        <f t="shared" si="45"/>
        <v>0</v>
      </c>
      <c r="BS15" s="40">
        <f t="shared" si="46"/>
        <v>26.275000000000006</v>
      </c>
      <c r="BT15" s="40">
        <f t="shared" si="47"/>
        <v>26.275000000000006</v>
      </c>
      <c r="BU15" s="40">
        <f t="shared" si="47"/>
        <v>0</v>
      </c>
      <c r="BV15" s="41">
        <f t="shared" si="6"/>
        <v>28.091000000000001</v>
      </c>
      <c r="BW15" s="40">
        <f t="shared" si="6"/>
        <v>28.091000000000001</v>
      </c>
      <c r="BX15" s="40">
        <f t="shared" si="6"/>
        <v>0</v>
      </c>
      <c r="BY15" s="40">
        <f t="shared" si="48"/>
        <v>7.1933750000000067</v>
      </c>
      <c r="BZ15" s="40">
        <f t="shared" si="49"/>
        <v>7.1933750000000067</v>
      </c>
      <c r="CA15" s="40">
        <f t="shared" si="49"/>
        <v>0</v>
      </c>
      <c r="CB15" s="40">
        <f t="shared" si="50"/>
        <v>38.163249999999998</v>
      </c>
      <c r="CC15" s="40">
        <f t="shared" si="51"/>
        <v>38.163249999999998</v>
      </c>
      <c r="CD15" s="40">
        <f t="shared" si="51"/>
        <v>0</v>
      </c>
      <c r="CE15" s="40">
        <f t="shared" si="98"/>
        <v>52.905000000000001</v>
      </c>
      <c r="CF15" s="40">
        <f t="shared" si="7"/>
        <v>52.905000000000001</v>
      </c>
      <c r="CG15" s="40">
        <f t="shared" si="7"/>
        <v>0</v>
      </c>
      <c r="CH15" s="41">
        <f t="shared" si="7"/>
        <v>51.507000000000005</v>
      </c>
      <c r="CI15" s="41">
        <f t="shared" si="7"/>
        <v>51.507000000000005</v>
      </c>
      <c r="CJ15" s="41">
        <f t="shared" si="7"/>
        <v>0</v>
      </c>
      <c r="CK15" s="40">
        <f t="shared" si="99"/>
        <v>14.741750000000003</v>
      </c>
      <c r="CL15" s="42">
        <f t="shared" si="8"/>
        <v>14.741750000000003</v>
      </c>
      <c r="CM15" s="42">
        <f t="shared" si="8"/>
        <v>0</v>
      </c>
      <c r="CN15" s="38">
        <f t="shared" si="100"/>
        <v>6.3605416666666663</v>
      </c>
      <c r="CO15" s="38">
        <f t="shared" si="9"/>
        <v>6.3605416666666663</v>
      </c>
      <c r="CP15" s="38">
        <f t="shared" si="9"/>
        <v>0</v>
      </c>
      <c r="CQ15" s="38">
        <f t="shared" si="53"/>
        <v>8.7949999999999999</v>
      </c>
      <c r="CR15" s="125">
        <f>SUM('[20]ПОЛНАЯ СЕБЕСТОИМОСТЬ СТОКИ 2022'!AS15)</f>
        <v>8.7949999999999999</v>
      </c>
      <c r="CS15" s="125">
        <f>SUM('[20]ПОЛНАЯ СЕБЕСТОИМОСТЬ СТОКИ 2022'!AT15)</f>
        <v>0</v>
      </c>
      <c r="CT15" s="45">
        <f t="shared" si="54"/>
        <v>6.5060000000000002</v>
      </c>
      <c r="CU15" s="44">
        <v>6.5060000000000002</v>
      </c>
      <c r="CV15" s="44"/>
      <c r="CW15" s="38">
        <f t="shared" si="101"/>
        <v>6.3605416666666663</v>
      </c>
      <c r="CX15" s="38">
        <f t="shared" si="10"/>
        <v>6.3605416666666663</v>
      </c>
      <c r="CY15" s="38">
        <f t="shared" si="102"/>
        <v>0</v>
      </c>
      <c r="CZ15" s="38">
        <f t="shared" si="55"/>
        <v>9.8879999999999999</v>
      </c>
      <c r="DA15" s="125">
        <f>SUM('[20]ПОЛНАЯ СЕБЕСТОИМОСТЬ СТОКИ 2022'!AV15)</f>
        <v>9.8879999999999999</v>
      </c>
      <c r="DB15" s="125">
        <f>SUM('[20]ПОЛНАЯ СЕБЕСТОИМОСТЬ СТОКИ 2022'!AW15)</f>
        <v>0</v>
      </c>
      <c r="DC15" s="45">
        <f t="shared" si="56"/>
        <v>13.291</v>
      </c>
      <c r="DD15" s="44">
        <v>13.291</v>
      </c>
      <c r="DE15" s="44"/>
      <c r="DF15" s="38">
        <f t="shared" si="103"/>
        <v>6.3605416666666663</v>
      </c>
      <c r="DG15" s="38">
        <f t="shared" si="11"/>
        <v>6.3605416666666663</v>
      </c>
      <c r="DH15" s="38">
        <f t="shared" si="104"/>
        <v>0</v>
      </c>
      <c r="DI15" s="38">
        <f t="shared" si="57"/>
        <v>9.1778919999999999</v>
      </c>
      <c r="DJ15" s="125">
        <f>SUM('[20]ПОЛНАЯ СЕБЕСТОИМОСТЬ СТОКИ 2022'!AY15)</f>
        <v>9.1778919999999999</v>
      </c>
      <c r="DK15" s="125">
        <f>SUM('[20]ПОЛНАЯ СЕБЕСТОИМОСТЬ СТОКИ 2022'!AZ15)</f>
        <v>0</v>
      </c>
      <c r="DL15" s="45">
        <f t="shared" si="58"/>
        <v>10.367000000000001</v>
      </c>
      <c r="DM15" s="44">
        <v>10.367000000000001</v>
      </c>
      <c r="DN15" s="44"/>
      <c r="DO15" s="40">
        <f t="shared" si="59"/>
        <v>19.081624999999999</v>
      </c>
      <c r="DP15" s="40">
        <f t="shared" si="60"/>
        <v>19.081624999999999</v>
      </c>
      <c r="DQ15" s="40">
        <f t="shared" si="60"/>
        <v>0</v>
      </c>
      <c r="DR15" s="40">
        <f t="shared" si="61"/>
        <v>27.860892</v>
      </c>
      <c r="DS15" s="40">
        <f t="shared" si="62"/>
        <v>27.860892</v>
      </c>
      <c r="DT15" s="40">
        <f t="shared" si="62"/>
        <v>0</v>
      </c>
      <c r="DU15" s="41">
        <f t="shared" si="12"/>
        <v>30.164000000000001</v>
      </c>
      <c r="DV15" s="40">
        <f t="shared" si="12"/>
        <v>30.164000000000001</v>
      </c>
      <c r="DW15" s="40">
        <f t="shared" si="12"/>
        <v>0</v>
      </c>
      <c r="DX15" s="40">
        <f t="shared" si="63"/>
        <v>8.7792670000000008</v>
      </c>
      <c r="DY15" s="42">
        <f t="shared" si="13"/>
        <v>8.7792670000000008</v>
      </c>
      <c r="DZ15" s="42">
        <f t="shared" si="13"/>
        <v>0</v>
      </c>
      <c r="EA15" s="40">
        <f t="shared" si="105"/>
        <v>57.244874999999993</v>
      </c>
      <c r="EB15" s="40">
        <f t="shared" si="65"/>
        <v>57.244874999999993</v>
      </c>
      <c r="EC15" s="40">
        <f t="shared" si="65"/>
        <v>0</v>
      </c>
      <c r="ED15" s="40">
        <f t="shared" si="66"/>
        <v>80.765892000000008</v>
      </c>
      <c r="EE15" s="40">
        <f t="shared" si="14"/>
        <v>80.765892000000008</v>
      </c>
      <c r="EF15" s="40">
        <f t="shared" si="14"/>
        <v>0</v>
      </c>
      <c r="EG15" s="40">
        <f t="shared" si="14"/>
        <v>81.671000000000006</v>
      </c>
      <c r="EH15" s="40">
        <f t="shared" si="14"/>
        <v>81.671000000000006</v>
      </c>
      <c r="EI15" s="40">
        <f t="shared" si="14"/>
        <v>0</v>
      </c>
      <c r="EJ15" s="40">
        <f t="shared" si="106"/>
        <v>23.521017000000015</v>
      </c>
      <c r="EK15" s="42">
        <f t="shared" si="15"/>
        <v>23.521017000000015</v>
      </c>
      <c r="EL15" s="42">
        <f t="shared" si="15"/>
        <v>0</v>
      </c>
      <c r="EM15" s="38">
        <f t="shared" si="107"/>
        <v>6.3605416666666663</v>
      </c>
      <c r="EN15" s="38">
        <f t="shared" si="16"/>
        <v>6.3605416666666663</v>
      </c>
      <c r="EO15" s="38">
        <f t="shared" si="16"/>
        <v>0</v>
      </c>
      <c r="EP15" s="38">
        <f t="shared" si="68"/>
        <v>8.577</v>
      </c>
      <c r="EQ15" s="125">
        <f>SUM('[20]ПОЛНАЯ СЕБЕСТОИМОСТЬ СТОКИ 2022'!BQ15)</f>
        <v>8.577</v>
      </c>
      <c r="ER15" s="125">
        <f>SUM('[20]ПОЛНАЯ СЕБЕСТОИМОСТЬ СТОКИ 2022'!BR15)</f>
        <v>0</v>
      </c>
      <c r="ES15" s="45">
        <f t="shared" si="69"/>
        <v>10.641999999999999</v>
      </c>
      <c r="ET15" s="44">
        <v>10.641999999999999</v>
      </c>
      <c r="EU15" s="44"/>
      <c r="EV15" s="38">
        <f t="shared" si="108"/>
        <v>6.3605416666666663</v>
      </c>
      <c r="EW15" s="38">
        <f t="shared" si="17"/>
        <v>6.3605416666666663</v>
      </c>
      <c r="EX15" s="38">
        <f t="shared" si="109"/>
        <v>0</v>
      </c>
      <c r="EY15" s="38">
        <f t="shared" si="70"/>
        <v>8.6204400000000003</v>
      </c>
      <c r="EZ15" s="125">
        <f>SUM('[20]ПОЛНАЯ СЕБЕСТОИМОСТЬ СТОКИ 2022'!BT15)</f>
        <v>8.6204400000000003</v>
      </c>
      <c r="FA15" s="125">
        <f>SUM('[20]ПОЛНАЯ СЕБЕСТОИМОСТЬ СТОКИ 2022'!BU15)</f>
        <v>0</v>
      </c>
      <c r="FB15" s="38">
        <f t="shared" si="71"/>
        <v>4.133</v>
      </c>
      <c r="FC15" s="44">
        <v>4.133</v>
      </c>
      <c r="FD15" s="44"/>
      <c r="FE15" s="38">
        <f t="shared" si="110"/>
        <v>6.3605416666666663</v>
      </c>
      <c r="FF15" s="38">
        <f t="shared" si="18"/>
        <v>6.3605416666666663</v>
      </c>
      <c r="FG15" s="38">
        <f t="shared" si="111"/>
        <v>0</v>
      </c>
      <c r="FH15" s="38">
        <f t="shared" si="72"/>
        <v>7.7045810000000001</v>
      </c>
      <c r="FI15" s="125">
        <f>SUM('[20]ПОЛНАЯ СЕБЕСТОИМОСТЬ СТОКИ 2022'!BW15)</f>
        <v>7.7045810000000001</v>
      </c>
      <c r="FJ15" s="125">
        <f>SUM('[20]ПОЛНАЯ СЕБЕСТОИМОСТЬ СТОКИ 2022'!BX15)</f>
        <v>0</v>
      </c>
      <c r="FK15" s="38">
        <f t="shared" si="73"/>
        <v>9.6340000000000003</v>
      </c>
      <c r="FL15" s="44">
        <v>9.6340000000000003</v>
      </c>
      <c r="FM15" s="44"/>
      <c r="FN15" s="40">
        <f t="shared" si="74"/>
        <v>19.081624999999999</v>
      </c>
      <c r="FO15" s="40">
        <f t="shared" si="75"/>
        <v>19.081624999999999</v>
      </c>
      <c r="FP15" s="40">
        <f t="shared" si="75"/>
        <v>0</v>
      </c>
      <c r="FQ15" s="40">
        <f t="shared" si="76"/>
        <v>24.902021000000001</v>
      </c>
      <c r="FR15" s="40">
        <f t="shared" si="77"/>
        <v>24.902021000000001</v>
      </c>
      <c r="FS15" s="40">
        <f t="shared" si="77"/>
        <v>0</v>
      </c>
      <c r="FT15" s="41">
        <f t="shared" si="19"/>
        <v>24.408999999999999</v>
      </c>
      <c r="FU15" s="41">
        <f t="shared" si="19"/>
        <v>24.408999999999999</v>
      </c>
      <c r="FV15" s="41">
        <f t="shared" si="19"/>
        <v>0</v>
      </c>
      <c r="FW15" s="40">
        <f t="shared" si="78"/>
        <v>5.8203960000000023</v>
      </c>
      <c r="FX15" s="42">
        <f t="shared" si="20"/>
        <v>5.8203960000000023</v>
      </c>
      <c r="FY15" s="42">
        <f t="shared" si="20"/>
        <v>0</v>
      </c>
      <c r="FZ15" s="40">
        <f t="shared" si="79"/>
        <v>76.326499999999996</v>
      </c>
      <c r="GA15" s="40">
        <f>SUM('[20]объемы 2022'!BY68)</f>
        <v>76.326499999999996</v>
      </c>
      <c r="GB15" s="40">
        <v>0</v>
      </c>
      <c r="GC15" s="40">
        <f t="shared" si="112"/>
        <v>105.66791300000001</v>
      </c>
      <c r="GD15" s="41">
        <f t="shared" si="21"/>
        <v>105.66791300000001</v>
      </c>
      <c r="GE15" s="41">
        <f t="shared" si="21"/>
        <v>0</v>
      </c>
      <c r="GF15" s="41">
        <f t="shared" si="21"/>
        <v>106.08000000000001</v>
      </c>
      <c r="GG15" s="41">
        <f t="shared" si="22"/>
        <v>106.08000000000001</v>
      </c>
      <c r="GH15" s="41">
        <f t="shared" si="22"/>
        <v>0</v>
      </c>
      <c r="GI15" s="40">
        <f t="shared" si="81"/>
        <v>29.341413000000017</v>
      </c>
      <c r="GJ15" s="42">
        <f t="shared" si="23"/>
        <v>29.341413000000017</v>
      </c>
      <c r="GK15" s="42">
        <f t="shared" si="23"/>
        <v>0</v>
      </c>
      <c r="GM15" s="19">
        <f t="shared" si="82"/>
        <v>76.326499999999982</v>
      </c>
    </row>
    <row r="16" spans="1:195" ht="18.75" customHeight="1" x14ac:dyDescent="0.3">
      <c r="A16" s="126" t="s">
        <v>42</v>
      </c>
      <c r="B16" s="38">
        <f t="shared" si="113"/>
        <v>7.7521249999999995</v>
      </c>
      <c r="C16" s="38">
        <f t="shared" si="114"/>
        <v>7.7521249999999995</v>
      </c>
      <c r="D16" s="38">
        <f t="shared" si="114"/>
        <v>0</v>
      </c>
      <c r="E16" s="38">
        <f t="shared" si="26"/>
        <v>10.486599999999999</v>
      </c>
      <c r="F16" s="125">
        <f>SUM('[20]ПОЛНАЯ СЕБЕСТОИМОСТЬ СТОКИ 2022'!F16)</f>
        <v>10.486599999999999</v>
      </c>
      <c r="G16" s="125">
        <f>SUM('[20]ПОЛНАЯ СЕБЕСТОИМОСТЬ СТОКИ 2022'!G16)</f>
        <v>0</v>
      </c>
      <c r="H16" s="45">
        <f t="shared" si="27"/>
        <v>6.7750000000000004</v>
      </c>
      <c r="I16" s="44">
        <v>6.7750000000000004</v>
      </c>
      <c r="J16" s="44"/>
      <c r="K16" s="38">
        <f t="shared" si="87"/>
        <v>7.7521249999999995</v>
      </c>
      <c r="L16" s="38">
        <f t="shared" si="88"/>
        <v>7.7521249999999995</v>
      </c>
      <c r="M16" s="38">
        <f t="shared" si="89"/>
        <v>0</v>
      </c>
      <c r="N16" s="38">
        <f t="shared" si="28"/>
        <v>10.4506</v>
      </c>
      <c r="O16" s="125">
        <f>SUM('[20]ПОЛНАЯ СЕБЕСТОИМОСТЬ СТОКИ 2022'!I16)</f>
        <v>10.4506</v>
      </c>
      <c r="P16" s="125">
        <f>SUM('[20]ПОЛНАЯ СЕБЕСТОИМОСТЬ СТОКИ 2022'!J16)</f>
        <v>0</v>
      </c>
      <c r="Q16" s="45">
        <f t="shared" si="29"/>
        <v>9.0649999999999995</v>
      </c>
      <c r="R16" s="44">
        <v>9.0649999999999995</v>
      </c>
      <c r="S16" s="44"/>
      <c r="T16" s="38">
        <f t="shared" si="90"/>
        <v>7.7521249999999995</v>
      </c>
      <c r="U16" s="38">
        <f t="shared" si="91"/>
        <v>7.7521249999999995</v>
      </c>
      <c r="V16" s="38">
        <f t="shared" si="92"/>
        <v>0</v>
      </c>
      <c r="W16" s="38">
        <f t="shared" si="30"/>
        <v>9.282</v>
      </c>
      <c r="X16" s="125">
        <f>SUM('[20]ПОЛНАЯ СЕБЕСТОИМОСТЬ СТОКИ 2022'!L16)</f>
        <v>9.282</v>
      </c>
      <c r="Y16" s="125">
        <f>SUM('[20]ПОЛНАЯ СЕБЕСТОИМОСТЬ СТОКИ 2022'!M16)</f>
        <v>0</v>
      </c>
      <c r="Z16" s="45">
        <f t="shared" si="31"/>
        <v>8.2520000000000007</v>
      </c>
      <c r="AA16" s="44">
        <v>8.2520000000000007</v>
      </c>
      <c r="AB16" s="44"/>
      <c r="AC16" s="40">
        <f t="shared" si="32"/>
        <v>23.256374999999998</v>
      </c>
      <c r="AD16" s="40">
        <f t="shared" si="33"/>
        <v>23.256374999999998</v>
      </c>
      <c r="AE16" s="40">
        <f t="shared" si="33"/>
        <v>0</v>
      </c>
      <c r="AF16" s="40">
        <f t="shared" si="34"/>
        <v>30.219199999999997</v>
      </c>
      <c r="AG16" s="40">
        <f t="shared" si="35"/>
        <v>30.219199999999997</v>
      </c>
      <c r="AH16" s="40">
        <f t="shared" si="35"/>
        <v>0</v>
      </c>
      <c r="AI16" s="41">
        <f t="shared" si="2"/>
        <v>24.091999999999999</v>
      </c>
      <c r="AJ16" s="41">
        <f t="shared" si="2"/>
        <v>24.091999999999999</v>
      </c>
      <c r="AK16" s="41">
        <f t="shared" si="2"/>
        <v>0</v>
      </c>
      <c r="AL16" s="40">
        <f t="shared" si="36"/>
        <v>6.9628249999999987</v>
      </c>
      <c r="AM16" s="40">
        <f t="shared" si="37"/>
        <v>6.9628249999999987</v>
      </c>
      <c r="AN16" s="40">
        <f t="shared" si="37"/>
        <v>0</v>
      </c>
      <c r="AO16" s="38">
        <f t="shared" si="93"/>
        <v>7.7521249999999995</v>
      </c>
      <c r="AP16" s="38">
        <f t="shared" si="3"/>
        <v>7.7521249999999995</v>
      </c>
      <c r="AQ16" s="38">
        <f t="shared" si="3"/>
        <v>0</v>
      </c>
      <c r="AR16" s="38">
        <f t="shared" si="38"/>
        <v>11.427</v>
      </c>
      <c r="AS16" s="125">
        <f>SUM('[20]ПОЛНАЯ СЕБЕСТОИМОСТЬ СТОКИ 2022'!U16)</f>
        <v>11.427</v>
      </c>
      <c r="AT16" s="125">
        <f>SUM('[20]ПОЛНАЯ СЕБЕСТОИМОСТЬ СТОКИ 2022'!V16)</f>
        <v>0</v>
      </c>
      <c r="AU16" s="45">
        <f t="shared" si="39"/>
        <v>9.3510000000000009</v>
      </c>
      <c r="AV16" s="44">
        <v>9.3510000000000009</v>
      </c>
      <c r="AW16" s="44"/>
      <c r="AX16" s="38">
        <f t="shared" si="94"/>
        <v>7.7521249999999995</v>
      </c>
      <c r="AY16" s="38">
        <f t="shared" si="4"/>
        <v>7.7521249999999995</v>
      </c>
      <c r="AZ16" s="38">
        <f t="shared" si="95"/>
        <v>0</v>
      </c>
      <c r="BA16" s="38">
        <f t="shared" si="40"/>
        <v>8.8979999999999997</v>
      </c>
      <c r="BB16" s="125">
        <f>SUM('[20]ПОЛНАЯ СЕБЕСТОИМОСТЬ СТОКИ 2022'!X16)</f>
        <v>8.8979999999999997</v>
      </c>
      <c r="BC16" s="125">
        <f>SUM('[20]ПОЛНАЯ СЕБЕСТОИМОСТЬ СТОКИ 2022'!Y16)</f>
        <v>0</v>
      </c>
      <c r="BD16" s="45">
        <f t="shared" si="41"/>
        <v>8.31</v>
      </c>
      <c r="BE16" s="44">
        <v>8.31</v>
      </c>
      <c r="BF16" s="44"/>
      <c r="BG16" s="38">
        <f t="shared" si="96"/>
        <v>7.7521249999999995</v>
      </c>
      <c r="BH16" s="38">
        <f t="shared" si="5"/>
        <v>7.7521249999999995</v>
      </c>
      <c r="BI16" s="38">
        <f t="shared" si="97"/>
        <v>0</v>
      </c>
      <c r="BJ16" s="38">
        <f t="shared" si="42"/>
        <v>7.1520000000000001</v>
      </c>
      <c r="BK16" s="125">
        <f>SUM('[20]ПОЛНАЯ СЕБЕСТОИМОСТЬ СТОКИ 2022'!AA16)</f>
        <v>7.1520000000000001</v>
      </c>
      <c r="BL16" s="125">
        <f>SUM('[20]ПОЛНАЯ СЕБЕСТОИМОСТЬ СТОКИ 2022'!AB16)</f>
        <v>0</v>
      </c>
      <c r="BM16" s="45">
        <f t="shared" si="43"/>
        <v>7.2560000000000002</v>
      </c>
      <c r="BN16" s="44">
        <v>7.2560000000000002</v>
      </c>
      <c r="BO16" s="44"/>
      <c r="BP16" s="40">
        <f t="shared" si="44"/>
        <v>23.256374999999998</v>
      </c>
      <c r="BQ16" s="40">
        <f t="shared" si="45"/>
        <v>23.256374999999998</v>
      </c>
      <c r="BR16" s="40">
        <f t="shared" si="45"/>
        <v>0</v>
      </c>
      <c r="BS16" s="40">
        <f t="shared" si="46"/>
        <v>27.477</v>
      </c>
      <c r="BT16" s="40">
        <f t="shared" si="47"/>
        <v>27.477</v>
      </c>
      <c r="BU16" s="40">
        <f t="shared" si="47"/>
        <v>0</v>
      </c>
      <c r="BV16" s="41">
        <f t="shared" si="6"/>
        <v>24.917000000000002</v>
      </c>
      <c r="BW16" s="40">
        <f t="shared" si="6"/>
        <v>24.917000000000002</v>
      </c>
      <c r="BX16" s="40">
        <f t="shared" si="6"/>
        <v>0</v>
      </c>
      <c r="BY16" s="40">
        <f t="shared" si="48"/>
        <v>4.2206250000000018</v>
      </c>
      <c r="BZ16" s="40">
        <f t="shared" si="49"/>
        <v>4.2206250000000018</v>
      </c>
      <c r="CA16" s="40">
        <f t="shared" si="49"/>
        <v>0</v>
      </c>
      <c r="CB16" s="40">
        <f t="shared" si="50"/>
        <v>46.512749999999997</v>
      </c>
      <c r="CC16" s="40">
        <f t="shared" si="51"/>
        <v>46.512749999999997</v>
      </c>
      <c r="CD16" s="40">
        <f t="shared" si="51"/>
        <v>0</v>
      </c>
      <c r="CE16" s="40">
        <f t="shared" si="98"/>
        <v>57.696199999999997</v>
      </c>
      <c r="CF16" s="40">
        <f t="shared" si="7"/>
        <v>57.696199999999997</v>
      </c>
      <c r="CG16" s="40">
        <f t="shared" si="7"/>
        <v>0</v>
      </c>
      <c r="CH16" s="41">
        <f t="shared" si="7"/>
        <v>49.009</v>
      </c>
      <c r="CI16" s="41">
        <f t="shared" si="7"/>
        <v>49.009</v>
      </c>
      <c r="CJ16" s="41">
        <f t="shared" si="7"/>
        <v>0</v>
      </c>
      <c r="CK16" s="40">
        <f t="shared" si="99"/>
        <v>11.183450000000001</v>
      </c>
      <c r="CL16" s="42">
        <f t="shared" si="8"/>
        <v>11.183450000000001</v>
      </c>
      <c r="CM16" s="42">
        <f t="shared" si="8"/>
        <v>0</v>
      </c>
      <c r="CN16" s="38">
        <f t="shared" si="100"/>
        <v>7.7521249999999995</v>
      </c>
      <c r="CO16" s="38">
        <f t="shared" si="9"/>
        <v>7.7521249999999995</v>
      </c>
      <c r="CP16" s="38">
        <f t="shared" si="9"/>
        <v>0</v>
      </c>
      <c r="CQ16" s="38">
        <f t="shared" si="53"/>
        <v>4.6109999999999998</v>
      </c>
      <c r="CR16" s="125">
        <f>SUM('[20]ПОЛНАЯ СЕБЕСТОИМОСТЬ СТОКИ 2022'!AS16)</f>
        <v>4.6109999999999998</v>
      </c>
      <c r="CS16" s="125">
        <f>SUM('[20]ПОЛНАЯ СЕБЕСТОИМОСТЬ СТОКИ 2022'!AT16)</f>
        <v>0</v>
      </c>
      <c r="CT16" s="45">
        <f t="shared" si="54"/>
        <v>4.4800000000000004</v>
      </c>
      <c r="CU16" s="44">
        <v>4.4800000000000004</v>
      </c>
      <c r="CV16" s="44"/>
      <c r="CW16" s="38">
        <f t="shared" si="101"/>
        <v>7.7521249999999995</v>
      </c>
      <c r="CX16" s="38">
        <f t="shared" si="10"/>
        <v>7.7521249999999995</v>
      </c>
      <c r="CY16" s="38">
        <f t="shared" si="102"/>
        <v>0</v>
      </c>
      <c r="CZ16" s="38">
        <f t="shared" si="55"/>
        <v>4.0049999999999999</v>
      </c>
      <c r="DA16" s="125">
        <f>SUM('[20]ПОЛНАЯ СЕБЕСТОИМОСТЬ СТОКИ 2022'!AV16)</f>
        <v>4.0049999999999999</v>
      </c>
      <c r="DB16" s="125">
        <f>SUM('[20]ПОЛНАЯ СЕБЕСТОИМОСТЬ СТОКИ 2022'!AW16)</f>
        <v>0</v>
      </c>
      <c r="DC16" s="45">
        <f t="shared" si="56"/>
        <v>4.181</v>
      </c>
      <c r="DD16" s="44">
        <v>4.181</v>
      </c>
      <c r="DE16" s="44"/>
      <c r="DF16" s="38">
        <f t="shared" si="103"/>
        <v>7.7521249999999995</v>
      </c>
      <c r="DG16" s="38">
        <f t="shared" si="11"/>
        <v>7.7521249999999995</v>
      </c>
      <c r="DH16" s="38">
        <f t="shared" si="104"/>
        <v>0</v>
      </c>
      <c r="DI16" s="38">
        <f t="shared" si="57"/>
        <v>7.7997899999999998</v>
      </c>
      <c r="DJ16" s="125">
        <f>SUM('[20]ПОЛНАЯ СЕБЕСТОИМОСТЬ СТОКИ 2022'!AY16)</f>
        <v>7.7997899999999998</v>
      </c>
      <c r="DK16" s="125">
        <f>SUM('[20]ПОЛНАЯ СЕБЕСТОИМОСТЬ СТОКИ 2022'!AZ16)</f>
        <v>0</v>
      </c>
      <c r="DL16" s="45">
        <f t="shared" si="58"/>
        <v>5.2919999999999998</v>
      </c>
      <c r="DM16" s="44">
        <v>5.2919999999999998</v>
      </c>
      <c r="DN16" s="44"/>
      <c r="DO16" s="40">
        <f t="shared" si="59"/>
        <v>23.256374999999998</v>
      </c>
      <c r="DP16" s="40">
        <f t="shared" si="60"/>
        <v>23.256374999999998</v>
      </c>
      <c r="DQ16" s="40">
        <f t="shared" si="60"/>
        <v>0</v>
      </c>
      <c r="DR16" s="40">
        <f t="shared" si="61"/>
        <v>16.415790000000001</v>
      </c>
      <c r="DS16" s="40">
        <f t="shared" si="62"/>
        <v>16.415790000000001</v>
      </c>
      <c r="DT16" s="40">
        <f t="shared" si="62"/>
        <v>0</v>
      </c>
      <c r="DU16" s="41">
        <f t="shared" si="12"/>
        <v>13.953000000000001</v>
      </c>
      <c r="DV16" s="40">
        <f t="shared" si="12"/>
        <v>13.953000000000001</v>
      </c>
      <c r="DW16" s="40">
        <f t="shared" si="12"/>
        <v>0</v>
      </c>
      <c r="DX16" s="40">
        <f t="shared" si="63"/>
        <v>-6.8405849999999973</v>
      </c>
      <c r="DY16" s="42">
        <f t="shared" si="13"/>
        <v>-6.8405849999999973</v>
      </c>
      <c r="DZ16" s="42">
        <f t="shared" si="13"/>
        <v>0</v>
      </c>
      <c r="EA16" s="40">
        <f t="shared" si="105"/>
        <v>69.769125000000003</v>
      </c>
      <c r="EB16" s="40">
        <f t="shared" si="65"/>
        <v>69.769125000000003</v>
      </c>
      <c r="EC16" s="40">
        <f t="shared" si="65"/>
        <v>0</v>
      </c>
      <c r="ED16" s="40">
        <f t="shared" si="66"/>
        <v>74.111989999999992</v>
      </c>
      <c r="EE16" s="40">
        <f t="shared" si="14"/>
        <v>74.111989999999992</v>
      </c>
      <c r="EF16" s="40">
        <f t="shared" si="14"/>
        <v>0</v>
      </c>
      <c r="EG16" s="40">
        <f t="shared" si="14"/>
        <v>62.962000000000003</v>
      </c>
      <c r="EH16" s="40">
        <f t="shared" si="14"/>
        <v>62.962000000000003</v>
      </c>
      <c r="EI16" s="40">
        <f t="shared" si="14"/>
        <v>0</v>
      </c>
      <c r="EJ16" s="40">
        <f t="shared" si="106"/>
        <v>4.3428649999999891</v>
      </c>
      <c r="EK16" s="42">
        <f t="shared" si="15"/>
        <v>4.3428649999999891</v>
      </c>
      <c r="EL16" s="42">
        <f t="shared" si="15"/>
        <v>0</v>
      </c>
      <c r="EM16" s="38">
        <f t="shared" si="107"/>
        <v>7.7521249999999995</v>
      </c>
      <c r="EN16" s="38">
        <f t="shared" si="16"/>
        <v>7.7521249999999995</v>
      </c>
      <c r="EO16" s="38">
        <f t="shared" si="16"/>
        <v>0</v>
      </c>
      <c r="EP16" s="38">
        <f t="shared" si="68"/>
        <v>10.029999999999999</v>
      </c>
      <c r="EQ16" s="125">
        <f>SUM('[20]ПОЛНАЯ СЕБЕСТОИМОСТЬ СТОКИ 2022'!BQ16)</f>
        <v>10.029999999999999</v>
      </c>
      <c r="ER16" s="125">
        <f>SUM('[20]ПОЛНАЯ СЕБЕСТОИМОСТЬ СТОКИ 2022'!BR16)</f>
        <v>0</v>
      </c>
      <c r="ES16" s="45">
        <f t="shared" si="69"/>
        <v>8.1980000000000004</v>
      </c>
      <c r="ET16" s="44">
        <v>8.1980000000000004</v>
      </c>
      <c r="EU16" s="44"/>
      <c r="EV16" s="38">
        <f t="shared" si="108"/>
        <v>7.7521249999999995</v>
      </c>
      <c r="EW16" s="38">
        <f t="shared" si="17"/>
        <v>7.7521249999999995</v>
      </c>
      <c r="EX16" s="38">
        <f t="shared" si="109"/>
        <v>0</v>
      </c>
      <c r="EY16" s="38">
        <f t="shared" si="70"/>
        <v>10.328125</v>
      </c>
      <c r="EZ16" s="125">
        <f>SUM('[20]ПОЛНАЯ СЕБЕСТОИМОСТЬ СТОКИ 2022'!BT16)</f>
        <v>10.328125</v>
      </c>
      <c r="FA16" s="125">
        <f>SUM('[20]ПОЛНАЯ СЕБЕСТОИМОСТЬ СТОКИ 2022'!BU16)</f>
        <v>0</v>
      </c>
      <c r="FB16" s="38">
        <f t="shared" si="71"/>
        <v>9.1980000000000004</v>
      </c>
      <c r="FC16" s="44">
        <v>9.1980000000000004</v>
      </c>
      <c r="FD16" s="44"/>
      <c r="FE16" s="38">
        <f t="shared" si="110"/>
        <v>7.7521249999999995</v>
      </c>
      <c r="FF16" s="38">
        <f t="shared" si="18"/>
        <v>7.7521249999999995</v>
      </c>
      <c r="FG16" s="38">
        <f t="shared" si="111"/>
        <v>0</v>
      </c>
      <c r="FH16" s="38">
        <f t="shared" si="72"/>
        <v>13.142151</v>
      </c>
      <c r="FI16" s="125">
        <f>SUM('[20]ПОЛНАЯ СЕБЕСТОИМОСТЬ СТОКИ 2022'!BW16)</f>
        <v>13.142151</v>
      </c>
      <c r="FJ16" s="125">
        <f>SUM('[20]ПОЛНАЯ СЕБЕСТОИМОСТЬ СТОКИ 2022'!BX16)</f>
        <v>0</v>
      </c>
      <c r="FK16" s="38">
        <f t="shared" si="73"/>
        <v>9.4779999999999998</v>
      </c>
      <c r="FL16" s="44">
        <v>9.4779999999999998</v>
      </c>
      <c r="FM16" s="44"/>
      <c r="FN16" s="40">
        <f t="shared" si="74"/>
        <v>23.256374999999998</v>
      </c>
      <c r="FO16" s="40">
        <f t="shared" si="75"/>
        <v>23.256374999999998</v>
      </c>
      <c r="FP16" s="40">
        <f t="shared" si="75"/>
        <v>0</v>
      </c>
      <c r="FQ16" s="40">
        <f t="shared" si="76"/>
        <v>33.500275999999999</v>
      </c>
      <c r="FR16" s="40">
        <f t="shared" si="77"/>
        <v>33.500275999999999</v>
      </c>
      <c r="FS16" s="40">
        <f t="shared" si="77"/>
        <v>0</v>
      </c>
      <c r="FT16" s="41">
        <f t="shared" si="19"/>
        <v>26.874000000000002</v>
      </c>
      <c r="FU16" s="41">
        <f t="shared" si="19"/>
        <v>26.874000000000002</v>
      </c>
      <c r="FV16" s="41">
        <f t="shared" si="19"/>
        <v>0</v>
      </c>
      <c r="FW16" s="40">
        <f t="shared" si="78"/>
        <v>10.243901000000001</v>
      </c>
      <c r="FX16" s="42">
        <f t="shared" si="20"/>
        <v>10.243901000000001</v>
      </c>
      <c r="FY16" s="42">
        <f t="shared" si="20"/>
        <v>0</v>
      </c>
      <c r="FZ16" s="40">
        <f t="shared" si="79"/>
        <v>93.025499999999994</v>
      </c>
      <c r="GA16" s="40">
        <f>SUM('[20]объемы 2022'!BY69)</f>
        <v>93.025499999999994</v>
      </c>
      <c r="GB16" s="40">
        <v>0</v>
      </c>
      <c r="GC16" s="40">
        <f t="shared" si="112"/>
        <v>107.61226599999999</v>
      </c>
      <c r="GD16" s="41">
        <f t="shared" si="21"/>
        <v>107.61226599999999</v>
      </c>
      <c r="GE16" s="41">
        <f t="shared" si="21"/>
        <v>0</v>
      </c>
      <c r="GF16" s="41">
        <f t="shared" si="21"/>
        <v>89.836000000000013</v>
      </c>
      <c r="GG16" s="41">
        <f t="shared" si="22"/>
        <v>89.836000000000013</v>
      </c>
      <c r="GH16" s="41">
        <f t="shared" si="22"/>
        <v>0</v>
      </c>
      <c r="GI16" s="40">
        <f t="shared" si="81"/>
        <v>14.586765999999997</v>
      </c>
      <c r="GJ16" s="42">
        <f t="shared" si="23"/>
        <v>14.586765999999997</v>
      </c>
      <c r="GK16" s="42">
        <f t="shared" si="23"/>
        <v>0</v>
      </c>
      <c r="GM16" s="19">
        <f t="shared" si="82"/>
        <v>93.025500000000022</v>
      </c>
    </row>
    <row r="17" spans="1:195" ht="18.75" customHeight="1" x14ac:dyDescent="0.3">
      <c r="A17" s="127" t="s">
        <v>46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1"/>
    </row>
    <row r="18" spans="1:195" ht="18.75" customHeight="1" x14ac:dyDescent="0.2">
      <c r="A18" s="199" t="s">
        <v>3</v>
      </c>
      <c r="B18" s="196" t="s">
        <v>4</v>
      </c>
      <c r="C18" s="197"/>
      <c r="D18" s="197"/>
      <c r="E18" s="198"/>
      <c r="F18" s="198"/>
      <c r="G18" s="198"/>
      <c r="H18" s="198"/>
      <c r="I18" s="194"/>
      <c r="J18" s="195"/>
      <c r="K18" s="196" t="s">
        <v>5</v>
      </c>
      <c r="L18" s="197"/>
      <c r="M18" s="197"/>
      <c r="N18" s="198"/>
      <c r="O18" s="198"/>
      <c r="P18" s="198"/>
      <c r="Q18" s="198"/>
      <c r="R18" s="194"/>
      <c r="S18" s="195"/>
      <c r="T18" s="196" t="s">
        <v>6</v>
      </c>
      <c r="U18" s="197"/>
      <c r="V18" s="197"/>
      <c r="W18" s="198"/>
      <c r="X18" s="198"/>
      <c r="Y18" s="198"/>
      <c r="Z18" s="198"/>
      <c r="AA18" s="200"/>
      <c r="AB18" s="201"/>
      <c r="AC18" s="191" t="s">
        <v>7</v>
      </c>
      <c r="AD18" s="192"/>
      <c r="AE18" s="192"/>
      <c r="AF18" s="193"/>
      <c r="AG18" s="193"/>
      <c r="AH18" s="193"/>
      <c r="AI18" s="193"/>
      <c r="AJ18" s="193"/>
      <c r="AK18" s="193"/>
      <c r="AL18" s="193"/>
      <c r="AM18" s="193"/>
      <c r="AN18" s="193"/>
      <c r="AO18" s="196" t="s">
        <v>8</v>
      </c>
      <c r="AP18" s="197"/>
      <c r="AQ18" s="197"/>
      <c r="AR18" s="198"/>
      <c r="AS18" s="198"/>
      <c r="AT18" s="198"/>
      <c r="AU18" s="198"/>
      <c r="AV18" s="200"/>
      <c r="AW18" s="201"/>
      <c r="AX18" s="196" t="s">
        <v>9</v>
      </c>
      <c r="AY18" s="197"/>
      <c r="AZ18" s="197"/>
      <c r="BA18" s="198"/>
      <c r="BB18" s="198"/>
      <c r="BC18" s="198"/>
      <c r="BD18" s="198"/>
      <c r="BE18" s="194"/>
      <c r="BF18" s="195"/>
      <c r="BG18" s="196" t="s">
        <v>10</v>
      </c>
      <c r="BH18" s="197"/>
      <c r="BI18" s="197"/>
      <c r="BJ18" s="198"/>
      <c r="BK18" s="198"/>
      <c r="BL18" s="198"/>
      <c r="BM18" s="198"/>
      <c r="BN18" s="194"/>
      <c r="BO18" s="195"/>
      <c r="BP18" s="191" t="s">
        <v>11</v>
      </c>
      <c r="BQ18" s="192"/>
      <c r="BR18" s="192"/>
      <c r="BS18" s="193"/>
      <c r="BT18" s="193"/>
      <c r="BU18" s="193"/>
      <c r="BV18" s="193"/>
      <c r="BW18" s="193"/>
      <c r="BX18" s="193"/>
      <c r="BY18" s="194"/>
      <c r="BZ18" s="194"/>
      <c r="CA18" s="194"/>
      <c r="CB18" s="191" t="s">
        <v>12</v>
      </c>
      <c r="CC18" s="192"/>
      <c r="CD18" s="192"/>
      <c r="CE18" s="193"/>
      <c r="CF18" s="193"/>
      <c r="CG18" s="193"/>
      <c r="CH18" s="193"/>
      <c r="CI18" s="193"/>
      <c r="CJ18" s="193"/>
      <c r="CK18" s="194"/>
      <c r="CL18" s="194"/>
      <c r="CM18" s="194"/>
      <c r="CN18" s="196" t="s">
        <v>13</v>
      </c>
      <c r="CO18" s="197"/>
      <c r="CP18" s="197"/>
      <c r="CQ18" s="198"/>
      <c r="CR18" s="198"/>
      <c r="CS18" s="198"/>
      <c r="CT18" s="198"/>
      <c r="CU18" s="194"/>
      <c r="CV18" s="195"/>
      <c r="CW18" s="196" t="s">
        <v>14</v>
      </c>
      <c r="CX18" s="197"/>
      <c r="CY18" s="197"/>
      <c r="CZ18" s="198"/>
      <c r="DA18" s="198"/>
      <c r="DB18" s="198"/>
      <c r="DC18" s="198"/>
      <c r="DD18" s="194"/>
      <c r="DE18" s="195"/>
      <c r="DF18" s="196" t="s">
        <v>15</v>
      </c>
      <c r="DG18" s="197"/>
      <c r="DH18" s="197"/>
      <c r="DI18" s="198"/>
      <c r="DJ18" s="198"/>
      <c r="DK18" s="198"/>
      <c r="DL18" s="198"/>
      <c r="DM18" s="194"/>
      <c r="DN18" s="195"/>
      <c r="DO18" s="191" t="s">
        <v>16</v>
      </c>
      <c r="DP18" s="192"/>
      <c r="DQ18" s="192"/>
      <c r="DR18" s="193"/>
      <c r="DS18" s="193"/>
      <c r="DT18" s="193"/>
      <c r="DU18" s="193"/>
      <c r="DV18" s="193"/>
      <c r="DW18" s="193"/>
      <c r="DX18" s="194"/>
      <c r="DY18" s="194"/>
      <c r="DZ18" s="194"/>
      <c r="EA18" s="191" t="s">
        <v>17</v>
      </c>
      <c r="EB18" s="192"/>
      <c r="EC18" s="192"/>
      <c r="ED18" s="193"/>
      <c r="EE18" s="193"/>
      <c r="EF18" s="193"/>
      <c r="EG18" s="193"/>
      <c r="EH18" s="193"/>
      <c r="EI18" s="193"/>
      <c r="EJ18" s="194"/>
      <c r="EK18" s="194"/>
      <c r="EL18" s="194"/>
      <c r="EM18" s="196" t="s">
        <v>18</v>
      </c>
      <c r="EN18" s="197"/>
      <c r="EO18" s="197"/>
      <c r="EP18" s="198"/>
      <c r="EQ18" s="198"/>
      <c r="ER18" s="198"/>
      <c r="ES18" s="198"/>
      <c r="ET18" s="194"/>
      <c r="EU18" s="195"/>
      <c r="EV18" s="196" t="s">
        <v>19</v>
      </c>
      <c r="EW18" s="197"/>
      <c r="EX18" s="197"/>
      <c r="EY18" s="198"/>
      <c r="EZ18" s="198"/>
      <c r="FA18" s="198"/>
      <c r="FB18" s="198"/>
      <c r="FC18" s="194"/>
      <c r="FD18" s="195"/>
      <c r="FE18" s="196" t="s">
        <v>20</v>
      </c>
      <c r="FF18" s="197"/>
      <c r="FG18" s="197"/>
      <c r="FH18" s="198"/>
      <c r="FI18" s="198"/>
      <c r="FJ18" s="198"/>
      <c r="FK18" s="198"/>
      <c r="FL18" s="194"/>
      <c r="FM18" s="195"/>
      <c r="FN18" s="191" t="s">
        <v>21</v>
      </c>
      <c r="FO18" s="192"/>
      <c r="FP18" s="192"/>
      <c r="FQ18" s="193"/>
      <c r="FR18" s="193"/>
      <c r="FS18" s="193"/>
      <c r="FT18" s="193"/>
      <c r="FU18" s="193"/>
      <c r="FV18" s="193"/>
      <c r="FW18" s="194"/>
      <c r="FX18" s="194"/>
      <c r="FY18" s="194"/>
      <c r="FZ18" s="191" t="s">
        <v>22</v>
      </c>
      <c r="GA18" s="192"/>
      <c r="GB18" s="192"/>
      <c r="GC18" s="193"/>
      <c r="GD18" s="193"/>
      <c r="GE18" s="193"/>
      <c r="GF18" s="193"/>
      <c r="GG18" s="193"/>
      <c r="GH18" s="193"/>
      <c r="GI18" s="194"/>
      <c r="GJ18" s="194"/>
      <c r="GK18" s="195"/>
    </row>
    <row r="19" spans="1:195" ht="18.75" customHeight="1" x14ac:dyDescent="0.2">
      <c r="A19" s="199"/>
      <c r="B19" s="188" t="s">
        <v>23</v>
      </c>
      <c r="C19" s="189"/>
      <c r="D19" s="190"/>
      <c r="E19" s="188" t="s">
        <v>24</v>
      </c>
      <c r="F19" s="189"/>
      <c r="G19" s="190"/>
      <c r="H19" s="188" t="s">
        <v>25</v>
      </c>
      <c r="I19" s="189"/>
      <c r="J19" s="190"/>
      <c r="K19" s="188" t="s">
        <v>23</v>
      </c>
      <c r="L19" s="189"/>
      <c r="M19" s="190"/>
      <c r="N19" s="188" t="s">
        <v>24</v>
      </c>
      <c r="O19" s="189"/>
      <c r="P19" s="190"/>
      <c r="Q19" s="188" t="s">
        <v>25</v>
      </c>
      <c r="R19" s="189"/>
      <c r="S19" s="190"/>
      <c r="T19" s="188" t="s">
        <v>23</v>
      </c>
      <c r="U19" s="189"/>
      <c r="V19" s="190"/>
      <c r="W19" s="188" t="s">
        <v>24</v>
      </c>
      <c r="X19" s="189"/>
      <c r="Y19" s="190"/>
      <c r="Z19" s="188" t="s">
        <v>25</v>
      </c>
      <c r="AA19" s="189"/>
      <c r="AB19" s="190"/>
      <c r="AC19" s="182" t="s">
        <v>23</v>
      </c>
      <c r="AD19" s="183"/>
      <c r="AE19" s="184"/>
      <c r="AF19" s="185" t="s">
        <v>24</v>
      </c>
      <c r="AG19" s="186"/>
      <c r="AH19" s="187"/>
      <c r="AI19" s="185" t="s">
        <v>25</v>
      </c>
      <c r="AJ19" s="186"/>
      <c r="AK19" s="187"/>
      <c r="AL19" s="182" t="s">
        <v>26</v>
      </c>
      <c r="AM19" s="183"/>
      <c r="AN19" s="184"/>
      <c r="AO19" s="188" t="s">
        <v>23</v>
      </c>
      <c r="AP19" s="189"/>
      <c r="AQ19" s="190"/>
      <c r="AR19" s="188" t="s">
        <v>24</v>
      </c>
      <c r="AS19" s="189"/>
      <c r="AT19" s="190"/>
      <c r="AU19" s="188" t="s">
        <v>25</v>
      </c>
      <c r="AV19" s="189"/>
      <c r="AW19" s="190"/>
      <c r="AX19" s="188" t="s">
        <v>23</v>
      </c>
      <c r="AY19" s="189"/>
      <c r="AZ19" s="190"/>
      <c r="BA19" s="188" t="s">
        <v>24</v>
      </c>
      <c r="BB19" s="189"/>
      <c r="BC19" s="190"/>
      <c r="BD19" s="188" t="s">
        <v>25</v>
      </c>
      <c r="BE19" s="189"/>
      <c r="BF19" s="190"/>
      <c r="BG19" s="188" t="s">
        <v>23</v>
      </c>
      <c r="BH19" s="189"/>
      <c r="BI19" s="190"/>
      <c r="BJ19" s="188" t="s">
        <v>24</v>
      </c>
      <c r="BK19" s="189"/>
      <c r="BL19" s="190"/>
      <c r="BM19" s="188" t="s">
        <v>25</v>
      </c>
      <c r="BN19" s="189"/>
      <c r="BO19" s="190"/>
      <c r="BP19" s="182" t="s">
        <v>23</v>
      </c>
      <c r="BQ19" s="183"/>
      <c r="BR19" s="184"/>
      <c r="BS19" s="185" t="s">
        <v>24</v>
      </c>
      <c r="BT19" s="186"/>
      <c r="BU19" s="187"/>
      <c r="BV19" s="185" t="s">
        <v>25</v>
      </c>
      <c r="BW19" s="186"/>
      <c r="BX19" s="187"/>
      <c r="BY19" s="182" t="s">
        <v>26</v>
      </c>
      <c r="BZ19" s="183"/>
      <c r="CA19" s="184"/>
      <c r="CB19" s="182" t="s">
        <v>23</v>
      </c>
      <c r="CC19" s="183"/>
      <c r="CD19" s="184"/>
      <c r="CE19" s="185" t="s">
        <v>24</v>
      </c>
      <c r="CF19" s="186"/>
      <c r="CG19" s="187"/>
      <c r="CH19" s="185" t="s">
        <v>25</v>
      </c>
      <c r="CI19" s="186"/>
      <c r="CJ19" s="187"/>
      <c r="CK19" s="182" t="s">
        <v>26</v>
      </c>
      <c r="CL19" s="183"/>
      <c r="CM19" s="184"/>
      <c r="CN19" s="188" t="s">
        <v>23</v>
      </c>
      <c r="CO19" s="189"/>
      <c r="CP19" s="190"/>
      <c r="CQ19" s="188" t="s">
        <v>24</v>
      </c>
      <c r="CR19" s="189"/>
      <c r="CS19" s="190"/>
      <c r="CT19" s="188" t="s">
        <v>25</v>
      </c>
      <c r="CU19" s="189"/>
      <c r="CV19" s="190"/>
      <c r="CW19" s="188" t="s">
        <v>23</v>
      </c>
      <c r="CX19" s="189"/>
      <c r="CY19" s="190"/>
      <c r="CZ19" s="188" t="s">
        <v>24</v>
      </c>
      <c r="DA19" s="189"/>
      <c r="DB19" s="190"/>
      <c r="DC19" s="188" t="s">
        <v>25</v>
      </c>
      <c r="DD19" s="189"/>
      <c r="DE19" s="190"/>
      <c r="DF19" s="188" t="s">
        <v>23</v>
      </c>
      <c r="DG19" s="189"/>
      <c r="DH19" s="190"/>
      <c r="DI19" s="188" t="s">
        <v>24</v>
      </c>
      <c r="DJ19" s="189"/>
      <c r="DK19" s="190"/>
      <c r="DL19" s="188" t="s">
        <v>25</v>
      </c>
      <c r="DM19" s="189"/>
      <c r="DN19" s="190"/>
      <c r="DO19" s="182" t="s">
        <v>23</v>
      </c>
      <c r="DP19" s="183"/>
      <c r="DQ19" s="184"/>
      <c r="DR19" s="185" t="s">
        <v>24</v>
      </c>
      <c r="DS19" s="186"/>
      <c r="DT19" s="187"/>
      <c r="DU19" s="185" t="s">
        <v>25</v>
      </c>
      <c r="DV19" s="186"/>
      <c r="DW19" s="187"/>
      <c r="DX19" s="182" t="s">
        <v>26</v>
      </c>
      <c r="DY19" s="183"/>
      <c r="DZ19" s="184"/>
      <c r="EA19" s="182" t="s">
        <v>23</v>
      </c>
      <c r="EB19" s="183"/>
      <c r="EC19" s="184"/>
      <c r="ED19" s="185" t="s">
        <v>24</v>
      </c>
      <c r="EE19" s="186"/>
      <c r="EF19" s="187"/>
      <c r="EG19" s="185" t="s">
        <v>25</v>
      </c>
      <c r="EH19" s="186"/>
      <c r="EI19" s="187"/>
      <c r="EJ19" s="182" t="s">
        <v>26</v>
      </c>
      <c r="EK19" s="183"/>
      <c r="EL19" s="184"/>
      <c r="EM19" s="188" t="s">
        <v>23</v>
      </c>
      <c r="EN19" s="189"/>
      <c r="EO19" s="190"/>
      <c r="EP19" s="188" t="s">
        <v>24</v>
      </c>
      <c r="EQ19" s="189"/>
      <c r="ER19" s="190"/>
      <c r="ES19" s="188" t="s">
        <v>25</v>
      </c>
      <c r="ET19" s="189"/>
      <c r="EU19" s="190"/>
      <c r="EV19" s="188" t="s">
        <v>23</v>
      </c>
      <c r="EW19" s="189"/>
      <c r="EX19" s="190"/>
      <c r="EY19" s="188" t="s">
        <v>24</v>
      </c>
      <c r="EZ19" s="189"/>
      <c r="FA19" s="190"/>
      <c r="FB19" s="188" t="s">
        <v>25</v>
      </c>
      <c r="FC19" s="189"/>
      <c r="FD19" s="190"/>
      <c r="FE19" s="188" t="s">
        <v>23</v>
      </c>
      <c r="FF19" s="189"/>
      <c r="FG19" s="190"/>
      <c r="FH19" s="188" t="s">
        <v>24</v>
      </c>
      <c r="FI19" s="189"/>
      <c r="FJ19" s="190"/>
      <c r="FK19" s="188" t="s">
        <v>25</v>
      </c>
      <c r="FL19" s="189"/>
      <c r="FM19" s="190"/>
      <c r="FN19" s="182" t="s">
        <v>23</v>
      </c>
      <c r="FO19" s="183"/>
      <c r="FP19" s="184"/>
      <c r="FQ19" s="185" t="s">
        <v>24</v>
      </c>
      <c r="FR19" s="186"/>
      <c r="FS19" s="187"/>
      <c r="FT19" s="185" t="s">
        <v>25</v>
      </c>
      <c r="FU19" s="186"/>
      <c r="FV19" s="187"/>
      <c r="FW19" s="182" t="s">
        <v>26</v>
      </c>
      <c r="FX19" s="183"/>
      <c r="FY19" s="184"/>
      <c r="FZ19" s="182" t="s">
        <v>23</v>
      </c>
      <c r="GA19" s="183"/>
      <c r="GB19" s="184"/>
      <c r="GC19" s="185" t="s">
        <v>24</v>
      </c>
      <c r="GD19" s="186"/>
      <c r="GE19" s="187"/>
      <c r="GF19" s="185" t="s">
        <v>25</v>
      </c>
      <c r="GG19" s="186"/>
      <c r="GH19" s="187"/>
      <c r="GI19" s="182" t="s">
        <v>26</v>
      </c>
      <c r="GJ19" s="183"/>
      <c r="GK19" s="184"/>
    </row>
    <row r="20" spans="1:195" ht="24.75" customHeight="1" x14ac:dyDescent="0.2">
      <c r="A20" s="199"/>
      <c r="B20" s="10" t="s">
        <v>27</v>
      </c>
      <c r="C20" s="10" t="s">
        <v>109</v>
      </c>
      <c r="D20" s="10" t="s">
        <v>110</v>
      </c>
      <c r="E20" s="10" t="s">
        <v>27</v>
      </c>
      <c r="F20" s="10" t="s">
        <v>109</v>
      </c>
      <c r="G20" s="10" t="s">
        <v>110</v>
      </c>
      <c r="H20" s="10" t="s">
        <v>27</v>
      </c>
      <c r="I20" s="10" t="s">
        <v>109</v>
      </c>
      <c r="J20" s="10" t="s">
        <v>110</v>
      </c>
      <c r="K20" s="10" t="s">
        <v>27</v>
      </c>
      <c r="L20" s="10" t="s">
        <v>109</v>
      </c>
      <c r="M20" s="10" t="s">
        <v>110</v>
      </c>
      <c r="N20" s="10" t="s">
        <v>27</v>
      </c>
      <c r="O20" s="10" t="s">
        <v>109</v>
      </c>
      <c r="P20" s="10" t="s">
        <v>110</v>
      </c>
      <c r="Q20" s="10" t="s">
        <v>27</v>
      </c>
      <c r="R20" s="10" t="s">
        <v>109</v>
      </c>
      <c r="S20" s="10" t="s">
        <v>110</v>
      </c>
      <c r="T20" s="10" t="s">
        <v>27</v>
      </c>
      <c r="U20" s="10" t="s">
        <v>109</v>
      </c>
      <c r="V20" s="10" t="s">
        <v>110</v>
      </c>
      <c r="W20" s="10" t="s">
        <v>27</v>
      </c>
      <c r="X20" s="10" t="s">
        <v>109</v>
      </c>
      <c r="Y20" s="10" t="s">
        <v>110</v>
      </c>
      <c r="Z20" s="10" t="s">
        <v>27</v>
      </c>
      <c r="AA20" s="10" t="s">
        <v>109</v>
      </c>
      <c r="AB20" s="10" t="s">
        <v>110</v>
      </c>
      <c r="AC20" s="11" t="s">
        <v>27</v>
      </c>
      <c r="AD20" s="11" t="s">
        <v>109</v>
      </c>
      <c r="AE20" s="11" t="s">
        <v>110</v>
      </c>
      <c r="AF20" s="11" t="s">
        <v>27</v>
      </c>
      <c r="AG20" s="11" t="s">
        <v>109</v>
      </c>
      <c r="AH20" s="11" t="s">
        <v>110</v>
      </c>
      <c r="AI20" s="11" t="s">
        <v>27</v>
      </c>
      <c r="AJ20" s="11" t="s">
        <v>109</v>
      </c>
      <c r="AK20" s="11" t="s">
        <v>110</v>
      </c>
      <c r="AL20" s="11" t="s">
        <v>27</v>
      </c>
      <c r="AM20" s="11" t="s">
        <v>109</v>
      </c>
      <c r="AN20" s="11" t="s">
        <v>110</v>
      </c>
      <c r="AO20" s="10" t="s">
        <v>27</v>
      </c>
      <c r="AP20" s="10" t="s">
        <v>109</v>
      </c>
      <c r="AQ20" s="10" t="s">
        <v>110</v>
      </c>
      <c r="AR20" s="10" t="s">
        <v>27</v>
      </c>
      <c r="AS20" s="10" t="s">
        <v>109</v>
      </c>
      <c r="AT20" s="10" t="s">
        <v>110</v>
      </c>
      <c r="AU20" s="10" t="s">
        <v>27</v>
      </c>
      <c r="AV20" s="10" t="s">
        <v>109</v>
      </c>
      <c r="AW20" s="10" t="s">
        <v>110</v>
      </c>
      <c r="AX20" s="10" t="s">
        <v>27</v>
      </c>
      <c r="AY20" s="10" t="s">
        <v>109</v>
      </c>
      <c r="AZ20" s="10" t="s">
        <v>110</v>
      </c>
      <c r="BA20" s="10" t="s">
        <v>27</v>
      </c>
      <c r="BB20" s="10" t="s">
        <v>109</v>
      </c>
      <c r="BC20" s="10" t="s">
        <v>110</v>
      </c>
      <c r="BD20" s="10" t="s">
        <v>27</v>
      </c>
      <c r="BE20" s="10" t="s">
        <v>109</v>
      </c>
      <c r="BF20" s="10" t="s">
        <v>110</v>
      </c>
      <c r="BG20" s="10" t="s">
        <v>27</v>
      </c>
      <c r="BH20" s="10" t="s">
        <v>109</v>
      </c>
      <c r="BI20" s="10" t="s">
        <v>110</v>
      </c>
      <c r="BJ20" s="10" t="s">
        <v>27</v>
      </c>
      <c r="BK20" s="10" t="s">
        <v>109</v>
      </c>
      <c r="BL20" s="10" t="s">
        <v>110</v>
      </c>
      <c r="BM20" s="10" t="s">
        <v>27</v>
      </c>
      <c r="BN20" s="10" t="s">
        <v>109</v>
      </c>
      <c r="BO20" s="10" t="s">
        <v>110</v>
      </c>
      <c r="BP20" s="11" t="s">
        <v>27</v>
      </c>
      <c r="BQ20" s="11" t="s">
        <v>109</v>
      </c>
      <c r="BR20" s="11" t="s">
        <v>110</v>
      </c>
      <c r="BS20" s="11" t="s">
        <v>27</v>
      </c>
      <c r="BT20" s="11" t="s">
        <v>109</v>
      </c>
      <c r="BU20" s="11" t="s">
        <v>110</v>
      </c>
      <c r="BV20" s="11" t="s">
        <v>27</v>
      </c>
      <c r="BW20" s="11" t="s">
        <v>109</v>
      </c>
      <c r="BX20" s="11" t="s">
        <v>110</v>
      </c>
      <c r="BY20" s="11" t="s">
        <v>27</v>
      </c>
      <c r="BZ20" s="11" t="s">
        <v>109</v>
      </c>
      <c r="CA20" s="11" t="s">
        <v>110</v>
      </c>
      <c r="CB20" s="11" t="s">
        <v>27</v>
      </c>
      <c r="CC20" s="11" t="s">
        <v>109</v>
      </c>
      <c r="CD20" s="11" t="s">
        <v>110</v>
      </c>
      <c r="CE20" s="11" t="s">
        <v>27</v>
      </c>
      <c r="CF20" s="11" t="s">
        <v>109</v>
      </c>
      <c r="CG20" s="11" t="s">
        <v>110</v>
      </c>
      <c r="CH20" s="11" t="s">
        <v>27</v>
      </c>
      <c r="CI20" s="11" t="s">
        <v>109</v>
      </c>
      <c r="CJ20" s="11" t="s">
        <v>110</v>
      </c>
      <c r="CK20" s="11" t="s">
        <v>27</v>
      </c>
      <c r="CL20" s="11" t="s">
        <v>109</v>
      </c>
      <c r="CM20" s="11" t="s">
        <v>110</v>
      </c>
      <c r="CN20" s="10" t="s">
        <v>27</v>
      </c>
      <c r="CO20" s="10" t="s">
        <v>109</v>
      </c>
      <c r="CP20" s="10" t="s">
        <v>110</v>
      </c>
      <c r="CQ20" s="10" t="s">
        <v>27</v>
      </c>
      <c r="CR20" s="10" t="s">
        <v>109</v>
      </c>
      <c r="CS20" s="10" t="s">
        <v>110</v>
      </c>
      <c r="CT20" s="10" t="s">
        <v>27</v>
      </c>
      <c r="CU20" s="10" t="s">
        <v>109</v>
      </c>
      <c r="CV20" s="10" t="s">
        <v>110</v>
      </c>
      <c r="CW20" s="10" t="s">
        <v>27</v>
      </c>
      <c r="CX20" s="10" t="s">
        <v>109</v>
      </c>
      <c r="CY20" s="10" t="s">
        <v>110</v>
      </c>
      <c r="CZ20" s="10" t="s">
        <v>27</v>
      </c>
      <c r="DA20" s="10" t="s">
        <v>109</v>
      </c>
      <c r="DB20" s="10" t="s">
        <v>110</v>
      </c>
      <c r="DC20" s="10" t="s">
        <v>27</v>
      </c>
      <c r="DD20" s="10" t="s">
        <v>109</v>
      </c>
      <c r="DE20" s="10" t="s">
        <v>110</v>
      </c>
      <c r="DF20" s="10" t="s">
        <v>27</v>
      </c>
      <c r="DG20" s="10" t="s">
        <v>109</v>
      </c>
      <c r="DH20" s="10" t="s">
        <v>110</v>
      </c>
      <c r="DI20" s="10" t="s">
        <v>27</v>
      </c>
      <c r="DJ20" s="10" t="s">
        <v>109</v>
      </c>
      <c r="DK20" s="10" t="s">
        <v>110</v>
      </c>
      <c r="DL20" s="10" t="s">
        <v>27</v>
      </c>
      <c r="DM20" s="10" t="s">
        <v>109</v>
      </c>
      <c r="DN20" s="10" t="s">
        <v>110</v>
      </c>
      <c r="DO20" s="11" t="s">
        <v>27</v>
      </c>
      <c r="DP20" s="11" t="s">
        <v>109</v>
      </c>
      <c r="DQ20" s="11" t="s">
        <v>110</v>
      </c>
      <c r="DR20" s="11" t="s">
        <v>27</v>
      </c>
      <c r="DS20" s="11" t="s">
        <v>109</v>
      </c>
      <c r="DT20" s="11" t="s">
        <v>110</v>
      </c>
      <c r="DU20" s="11" t="s">
        <v>27</v>
      </c>
      <c r="DV20" s="11" t="s">
        <v>109</v>
      </c>
      <c r="DW20" s="11" t="s">
        <v>110</v>
      </c>
      <c r="DX20" s="11" t="s">
        <v>27</v>
      </c>
      <c r="DY20" s="11" t="s">
        <v>109</v>
      </c>
      <c r="DZ20" s="11" t="s">
        <v>110</v>
      </c>
      <c r="EA20" s="11" t="s">
        <v>27</v>
      </c>
      <c r="EB20" s="11" t="s">
        <v>109</v>
      </c>
      <c r="EC20" s="11" t="s">
        <v>110</v>
      </c>
      <c r="ED20" s="11" t="s">
        <v>27</v>
      </c>
      <c r="EE20" s="11" t="s">
        <v>109</v>
      </c>
      <c r="EF20" s="11" t="s">
        <v>110</v>
      </c>
      <c r="EG20" s="11" t="s">
        <v>27</v>
      </c>
      <c r="EH20" s="11" t="s">
        <v>109</v>
      </c>
      <c r="EI20" s="11" t="s">
        <v>110</v>
      </c>
      <c r="EJ20" s="11" t="s">
        <v>27</v>
      </c>
      <c r="EK20" s="11" t="s">
        <v>109</v>
      </c>
      <c r="EL20" s="11" t="s">
        <v>110</v>
      </c>
      <c r="EM20" s="10" t="s">
        <v>27</v>
      </c>
      <c r="EN20" s="10" t="s">
        <v>109</v>
      </c>
      <c r="EO20" s="10" t="s">
        <v>110</v>
      </c>
      <c r="EP20" s="10" t="s">
        <v>27</v>
      </c>
      <c r="EQ20" s="10" t="s">
        <v>109</v>
      </c>
      <c r="ER20" s="10" t="s">
        <v>110</v>
      </c>
      <c r="ES20" s="10" t="s">
        <v>27</v>
      </c>
      <c r="ET20" s="10" t="s">
        <v>109</v>
      </c>
      <c r="EU20" s="10" t="s">
        <v>110</v>
      </c>
      <c r="EV20" s="10" t="s">
        <v>27</v>
      </c>
      <c r="EW20" s="10" t="s">
        <v>109</v>
      </c>
      <c r="EX20" s="10" t="s">
        <v>110</v>
      </c>
      <c r="EY20" s="10" t="s">
        <v>27</v>
      </c>
      <c r="EZ20" s="10" t="s">
        <v>109</v>
      </c>
      <c r="FA20" s="10" t="s">
        <v>110</v>
      </c>
      <c r="FB20" s="10" t="s">
        <v>27</v>
      </c>
      <c r="FC20" s="10" t="s">
        <v>109</v>
      </c>
      <c r="FD20" s="10" t="s">
        <v>110</v>
      </c>
      <c r="FE20" s="10" t="s">
        <v>27</v>
      </c>
      <c r="FF20" s="10" t="s">
        <v>109</v>
      </c>
      <c r="FG20" s="10" t="s">
        <v>110</v>
      </c>
      <c r="FH20" s="10" t="s">
        <v>27</v>
      </c>
      <c r="FI20" s="10" t="s">
        <v>109</v>
      </c>
      <c r="FJ20" s="10" t="s">
        <v>110</v>
      </c>
      <c r="FK20" s="10" t="s">
        <v>27</v>
      </c>
      <c r="FL20" s="10" t="s">
        <v>109</v>
      </c>
      <c r="FM20" s="10" t="s">
        <v>110</v>
      </c>
      <c r="FN20" s="11" t="s">
        <v>27</v>
      </c>
      <c r="FO20" s="11" t="s">
        <v>109</v>
      </c>
      <c r="FP20" s="11" t="s">
        <v>110</v>
      </c>
      <c r="FQ20" s="11" t="s">
        <v>27</v>
      </c>
      <c r="FR20" s="11" t="s">
        <v>109</v>
      </c>
      <c r="FS20" s="11" t="s">
        <v>110</v>
      </c>
      <c r="FT20" s="11" t="s">
        <v>27</v>
      </c>
      <c r="FU20" s="11" t="s">
        <v>109</v>
      </c>
      <c r="FV20" s="11" t="s">
        <v>110</v>
      </c>
      <c r="FW20" s="11" t="s">
        <v>27</v>
      </c>
      <c r="FX20" s="11" t="s">
        <v>109</v>
      </c>
      <c r="FY20" s="11" t="s">
        <v>110</v>
      </c>
      <c r="FZ20" s="11" t="s">
        <v>27</v>
      </c>
      <c r="GA20" s="11" t="s">
        <v>109</v>
      </c>
      <c r="GB20" s="11" t="s">
        <v>110</v>
      </c>
      <c r="GC20" s="11" t="s">
        <v>27</v>
      </c>
      <c r="GD20" s="11" t="s">
        <v>109</v>
      </c>
      <c r="GE20" s="11" t="s">
        <v>110</v>
      </c>
      <c r="GF20" s="11" t="s">
        <v>27</v>
      </c>
      <c r="GG20" s="11" t="s">
        <v>109</v>
      </c>
      <c r="GH20" s="11" t="s">
        <v>110</v>
      </c>
      <c r="GI20" s="11" t="s">
        <v>27</v>
      </c>
      <c r="GJ20" s="11" t="s">
        <v>109</v>
      </c>
      <c r="GK20" s="11" t="s">
        <v>110</v>
      </c>
    </row>
    <row r="21" spans="1:195" ht="18.75" customHeight="1" x14ac:dyDescent="0.3">
      <c r="A21" s="20" t="s">
        <v>47</v>
      </c>
      <c r="B21" s="132">
        <f>SUM(C21:D21)</f>
        <v>5329.4276743749997</v>
      </c>
      <c r="C21" s="132">
        <f>SUM(C10*C27)</f>
        <v>5329.4276743749997</v>
      </c>
      <c r="D21" s="132"/>
      <c r="E21" s="132">
        <f>SUM(F21:G21)</f>
        <v>5647.8579250000003</v>
      </c>
      <c r="F21" s="133">
        <v>5647.8579250000003</v>
      </c>
      <c r="G21" s="133"/>
      <c r="H21" s="132">
        <f>SUM(I21:J21)</f>
        <v>5599.5919999999996</v>
      </c>
      <c r="I21" s="134">
        <v>5599.5919999999996</v>
      </c>
      <c r="J21" s="133"/>
      <c r="K21" s="132">
        <f>SUM(L21:M21)</f>
        <v>5329.4276743749997</v>
      </c>
      <c r="L21" s="132">
        <f>SUM(L10*L27)</f>
        <v>5329.4276743749997</v>
      </c>
      <c r="M21" s="132"/>
      <c r="N21" s="132">
        <f>SUM(O21:P21)</f>
        <v>5561.2929999999997</v>
      </c>
      <c r="O21" s="133">
        <v>5561.2929999999997</v>
      </c>
      <c r="P21" s="133"/>
      <c r="Q21" s="132">
        <f>SUM(R21:S21)</f>
        <v>5249.5959999999995</v>
      </c>
      <c r="R21" s="134">
        <v>5249.5959999999995</v>
      </c>
      <c r="S21" s="133"/>
      <c r="T21" s="132">
        <f>SUM(U21:V21)</f>
        <v>5329.4276743749997</v>
      </c>
      <c r="U21" s="132">
        <f>SUM(U10*U27)</f>
        <v>5329.4276743749997</v>
      </c>
      <c r="V21" s="132"/>
      <c r="W21" s="132">
        <f>SUM(X21:Y21)</f>
        <v>5429.0020000000004</v>
      </c>
      <c r="X21" s="133">
        <v>5429.0020000000004</v>
      </c>
      <c r="Y21" s="133"/>
      <c r="Z21" s="132">
        <f>SUM(AA21:AB21)</f>
        <v>5229.6109999999999</v>
      </c>
      <c r="AA21" s="134">
        <v>5229.6109999999999</v>
      </c>
      <c r="AB21" s="133"/>
      <c r="AC21" s="135">
        <f t="shared" ref="AC21:AK25" si="115">SUM(B21+K21+T21)</f>
        <v>15988.283023124999</v>
      </c>
      <c r="AD21" s="135">
        <f t="shared" si="115"/>
        <v>15988.283023124999</v>
      </c>
      <c r="AE21" s="135">
        <f t="shared" si="115"/>
        <v>0</v>
      </c>
      <c r="AF21" s="136">
        <f t="shared" si="115"/>
        <v>16638.152925000002</v>
      </c>
      <c r="AG21" s="136">
        <f t="shared" si="115"/>
        <v>16638.152925000002</v>
      </c>
      <c r="AH21" s="136">
        <f t="shared" si="115"/>
        <v>0</v>
      </c>
      <c r="AI21" s="135">
        <f t="shared" si="115"/>
        <v>16078.798999999999</v>
      </c>
      <c r="AJ21" s="135">
        <f t="shared" si="115"/>
        <v>16078.798999999999</v>
      </c>
      <c r="AK21" s="135">
        <f t="shared" si="115"/>
        <v>0</v>
      </c>
      <c r="AL21" s="91">
        <f t="shared" ref="AL21:AN30" si="116">SUM(AF21-AC21)</f>
        <v>649.86990187500305</v>
      </c>
      <c r="AM21" s="91">
        <f t="shared" si="116"/>
        <v>649.86990187500305</v>
      </c>
      <c r="AN21" s="91">
        <f t="shared" si="116"/>
        <v>0</v>
      </c>
      <c r="AO21" s="132">
        <f>SUM(AP21:AQ21)</f>
        <v>5329.4276743749997</v>
      </c>
      <c r="AP21" s="132">
        <f>SUM(AP10*AP27)</f>
        <v>5329.4276743749997</v>
      </c>
      <c r="AQ21" s="132"/>
      <c r="AR21" s="132">
        <f>SUM(AS21:AT21)</f>
        <v>6566.83</v>
      </c>
      <c r="AS21" s="133">
        <v>6566.83</v>
      </c>
      <c r="AT21" s="133"/>
      <c r="AU21" s="132">
        <f>SUM(AV21:AW21)</f>
        <v>5541.72</v>
      </c>
      <c r="AV21" s="134">
        <v>5541.72</v>
      </c>
      <c r="AW21" s="133"/>
      <c r="AX21" s="132">
        <f>SUM(AY21:AZ21)</f>
        <v>5329.4276743749997</v>
      </c>
      <c r="AY21" s="132">
        <f>SUM(AY10*AY27)</f>
        <v>5329.4276743749997</v>
      </c>
      <c r="AZ21" s="132"/>
      <c r="BA21" s="132">
        <f>SUM(BB21:BC21)</f>
        <v>5589.1379999999999</v>
      </c>
      <c r="BB21" s="133">
        <v>5589.1379999999999</v>
      </c>
      <c r="BC21" s="133"/>
      <c r="BD21" s="132">
        <f>SUM(BE21:BF21)</f>
        <v>5433.4070000000002</v>
      </c>
      <c r="BE21" s="134">
        <v>5433.4070000000002</v>
      </c>
      <c r="BF21" s="133"/>
      <c r="BG21" s="132">
        <f>SUM(BH21:BI21)</f>
        <v>5329.4276743749997</v>
      </c>
      <c r="BH21" s="132">
        <f>SUM(BH10*BH27)</f>
        <v>5329.4276743749997</v>
      </c>
      <c r="BI21" s="132"/>
      <c r="BJ21" s="132">
        <f>SUM(BK21:BL21)</f>
        <v>5279.3050000000003</v>
      </c>
      <c r="BK21" s="133">
        <v>5279.3050000000003</v>
      </c>
      <c r="BL21" s="133"/>
      <c r="BM21" s="132">
        <f>SUM(BN21:BO21)</f>
        <v>5354.2629999999999</v>
      </c>
      <c r="BN21" s="134">
        <v>5354.2629999999999</v>
      </c>
      <c r="BO21" s="133"/>
      <c r="BP21" s="135">
        <f t="shared" ref="BP21:BX25" si="117">SUM(AO21+AX21+BG21)</f>
        <v>15988.283023124999</v>
      </c>
      <c r="BQ21" s="135">
        <f t="shared" si="117"/>
        <v>15988.283023124999</v>
      </c>
      <c r="BR21" s="135">
        <f t="shared" si="117"/>
        <v>0</v>
      </c>
      <c r="BS21" s="135">
        <f t="shared" si="117"/>
        <v>17435.273000000001</v>
      </c>
      <c r="BT21" s="135">
        <f t="shared" si="117"/>
        <v>17435.273000000001</v>
      </c>
      <c r="BU21" s="135">
        <f t="shared" si="117"/>
        <v>0</v>
      </c>
      <c r="BV21" s="135">
        <f t="shared" si="117"/>
        <v>16329.39</v>
      </c>
      <c r="BW21" s="135">
        <f t="shared" si="117"/>
        <v>16329.39</v>
      </c>
      <c r="BX21" s="135">
        <f t="shared" si="117"/>
        <v>0</v>
      </c>
      <c r="BY21" s="91">
        <f t="shared" ref="BY21:CA30" si="118">SUM(BS21-BP21)</f>
        <v>1446.989976875002</v>
      </c>
      <c r="BZ21" s="91">
        <f t="shared" si="118"/>
        <v>1446.989976875002</v>
      </c>
      <c r="CA21" s="91">
        <f t="shared" si="118"/>
        <v>0</v>
      </c>
      <c r="CB21" s="135">
        <f t="shared" ref="CB21:CJ25" si="119">SUM(AC21+BP21)</f>
        <v>31976.566046249998</v>
      </c>
      <c r="CC21" s="135">
        <f t="shared" si="119"/>
        <v>31976.566046249998</v>
      </c>
      <c r="CD21" s="135">
        <f t="shared" si="119"/>
        <v>0</v>
      </c>
      <c r="CE21" s="136">
        <f t="shared" si="119"/>
        <v>34073.425925000003</v>
      </c>
      <c r="CF21" s="135">
        <f t="shared" si="119"/>
        <v>34073.425925000003</v>
      </c>
      <c r="CG21" s="135">
        <f t="shared" si="119"/>
        <v>0</v>
      </c>
      <c r="CH21" s="135">
        <f t="shared" si="119"/>
        <v>32408.188999999998</v>
      </c>
      <c r="CI21" s="135">
        <f t="shared" si="119"/>
        <v>32408.188999999998</v>
      </c>
      <c r="CJ21" s="135">
        <f t="shared" si="119"/>
        <v>0</v>
      </c>
      <c r="CK21" s="91">
        <f t="shared" ref="CK21:CM30" si="120">SUM(CE21-CB21)</f>
        <v>2096.859878750005</v>
      </c>
      <c r="CL21" s="91">
        <f t="shared" si="120"/>
        <v>2096.859878750005</v>
      </c>
      <c r="CM21" s="91">
        <f t="shared" si="120"/>
        <v>0</v>
      </c>
      <c r="CN21" s="132">
        <f>SUM(CO21:CP21)</f>
        <v>5671.6844974999995</v>
      </c>
      <c r="CO21" s="132">
        <f>SUM(CO10*CO27)</f>
        <v>5671.6844974999995</v>
      </c>
      <c r="CP21" s="132"/>
      <c r="CQ21" s="132">
        <f>SUM(CR21:CS21)</f>
        <v>5479.3209999999999</v>
      </c>
      <c r="CR21" s="134">
        <v>5479.3209999999999</v>
      </c>
      <c r="CS21" s="134"/>
      <c r="CT21" s="132">
        <f>SUM(CU21:CV21)</f>
        <v>5123.4809999999998</v>
      </c>
      <c r="CU21" s="134">
        <v>5123.4809999999998</v>
      </c>
      <c r="CV21" s="133"/>
      <c r="CW21" s="132">
        <f>SUM(CX21:CY21)</f>
        <v>5671.6844974999995</v>
      </c>
      <c r="CX21" s="132">
        <f>SUM(CX10*CX27)</f>
        <v>5671.6844974999995</v>
      </c>
      <c r="CY21" s="132"/>
      <c r="CZ21" s="132">
        <f>SUM(DA21:DB21)</f>
        <v>5752.8710000000001</v>
      </c>
      <c r="DA21" s="134">
        <v>5752.8710000000001</v>
      </c>
      <c r="DB21" s="133"/>
      <c r="DC21" s="132">
        <f>SUM(DD21:DE21)</f>
        <v>5290.5029999999997</v>
      </c>
      <c r="DD21" s="134">
        <v>5290.5029999999997</v>
      </c>
      <c r="DE21" s="133"/>
      <c r="DF21" s="132">
        <f>SUM(DG21:DH21)</f>
        <v>5671.6844974999995</v>
      </c>
      <c r="DG21" s="132">
        <f>SUM(DG10*DG27)</f>
        <v>5671.6844974999995</v>
      </c>
      <c r="DH21" s="132"/>
      <c r="DI21" s="137">
        <f>SUM(DJ21:DK21)</f>
        <v>5795.6629999999996</v>
      </c>
      <c r="DJ21" s="134">
        <v>5795.6629999999996</v>
      </c>
      <c r="DK21" s="134"/>
      <c r="DL21" s="132">
        <f>SUM(DM21:DN21)</f>
        <v>5138.6899999999996</v>
      </c>
      <c r="DM21" s="133">
        <v>5138.6899999999996</v>
      </c>
      <c r="DN21" s="133"/>
      <c r="DO21" s="135">
        <f t="shared" ref="DO21:DW25" si="121">SUM(CN21+CW21+DF21)</f>
        <v>17015.053492499999</v>
      </c>
      <c r="DP21" s="135">
        <f t="shared" si="121"/>
        <v>17015.053492499999</v>
      </c>
      <c r="DQ21" s="135">
        <f t="shared" si="121"/>
        <v>0</v>
      </c>
      <c r="DR21" s="135">
        <f t="shared" si="121"/>
        <v>17027.855</v>
      </c>
      <c r="DS21" s="135">
        <f t="shared" si="121"/>
        <v>17027.855</v>
      </c>
      <c r="DT21" s="135">
        <f t="shared" si="121"/>
        <v>0</v>
      </c>
      <c r="DU21" s="135">
        <f t="shared" si="121"/>
        <v>15552.673999999999</v>
      </c>
      <c r="DV21" s="135">
        <f t="shared" si="121"/>
        <v>15552.673999999999</v>
      </c>
      <c r="DW21" s="135">
        <f t="shared" si="121"/>
        <v>0</v>
      </c>
      <c r="DX21" s="91">
        <f t="shared" ref="DX21:DZ30" si="122">SUM(DR21-DO21)</f>
        <v>12.801507500000298</v>
      </c>
      <c r="DY21" s="91">
        <f t="shared" si="122"/>
        <v>12.801507500000298</v>
      </c>
      <c r="DZ21" s="91">
        <f t="shared" si="122"/>
        <v>0</v>
      </c>
      <c r="EA21" s="135">
        <f t="shared" ref="EA21:EI25" si="123">SUM(CB21+DO21)</f>
        <v>48991.619538749997</v>
      </c>
      <c r="EB21" s="135">
        <f t="shared" si="123"/>
        <v>48991.619538749997</v>
      </c>
      <c r="EC21" s="135">
        <f t="shared" si="123"/>
        <v>0</v>
      </c>
      <c r="ED21" s="136">
        <f t="shared" si="123"/>
        <v>51101.280924999999</v>
      </c>
      <c r="EE21" s="136">
        <f t="shared" si="123"/>
        <v>51101.280924999999</v>
      </c>
      <c r="EF21" s="136">
        <f t="shared" si="123"/>
        <v>0</v>
      </c>
      <c r="EG21" s="135">
        <f t="shared" si="123"/>
        <v>47960.862999999998</v>
      </c>
      <c r="EH21" s="135">
        <f t="shared" si="123"/>
        <v>47960.862999999998</v>
      </c>
      <c r="EI21" s="135">
        <f t="shared" si="123"/>
        <v>0</v>
      </c>
      <c r="EJ21" s="91">
        <f t="shared" ref="EJ21:EL30" si="124">SUM(ED21-EA21)</f>
        <v>2109.6613862500017</v>
      </c>
      <c r="EK21" s="91">
        <f t="shared" si="124"/>
        <v>2109.6613862500017</v>
      </c>
      <c r="EL21" s="91">
        <f t="shared" si="124"/>
        <v>0</v>
      </c>
      <c r="EM21" s="132">
        <f>SUM(EN21:EO21)</f>
        <v>5671.6844974999995</v>
      </c>
      <c r="EN21" s="132">
        <f>SUM(EN10*EN27)</f>
        <v>5671.6844974999995</v>
      </c>
      <c r="EO21" s="132"/>
      <c r="EP21" s="132">
        <f>SUM(EQ21:ER21)</f>
        <v>5774.5540000000001</v>
      </c>
      <c r="EQ21" s="133">
        <v>5774.5540000000001</v>
      </c>
      <c r="ER21" s="133"/>
      <c r="ES21" s="132">
        <f>SUM(ET21:EU21)</f>
        <v>5316.2560000000003</v>
      </c>
      <c r="ET21" s="133">
        <v>5316.2560000000003</v>
      </c>
      <c r="EU21" s="133"/>
      <c r="EV21" s="132">
        <f>SUM(EW21:EX21)</f>
        <v>5671.6844974999995</v>
      </c>
      <c r="EW21" s="132">
        <f>SUM(EW10*EW27)</f>
        <v>5671.6844974999995</v>
      </c>
      <c r="EX21" s="132"/>
      <c r="EY21" s="132">
        <f>SUM(EZ21:FA21)</f>
        <v>5929.159275</v>
      </c>
      <c r="EZ21" s="133">
        <v>5929.159275</v>
      </c>
      <c r="FA21" s="133"/>
      <c r="FB21" s="132">
        <f>SUM(FC21:FD21)</f>
        <v>5402.1220000000003</v>
      </c>
      <c r="FC21" s="133">
        <v>5402.1220000000003</v>
      </c>
      <c r="FD21" s="133"/>
      <c r="FE21" s="132">
        <f>SUM(FF21:FG21)</f>
        <v>5671.6844974999995</v>
      </c>
      <c r="FF21" s="132">
        <f>SUM(FF10*FF27)</f>
        <v>5671.6844974999995</v>
      </c>
      <c r="FG21" s="132"/>
      <c r="FH21" s="132">
        <f>SUM(FI21:FJ21)</f>
        <v>6434.4571079999996</v>
      </c>
      <c r="FI21" s="133">
        <v>6434.4571079999996</v>
      </c>
      <c r="FJ21" s="133"/>
      <c r="FK21" s="132">
        <f>SUM(FL21:FM21)</f>
        <v>5507.08</v>
      </c>
      <c r="FL21" s="133">
        <v>5507.08</v>
      </c>
      <c r="FM21" s="133"/>
      <c r="FN21" s="135">
        <f t="shared" ref="FN21:FV25" si="125">SUM(EM21+EV21+FE21)</f>
        <v>17015.053492499999</v>
      </c>
      <c r="FO21" s="135">
        <f t="shared" si="125"/>
        <v>17015.053492499999</v>
      </c>
      <c r="FP21" s="135">
        <f t="shared" si="125"/>
        <v>0</v>
      </c>
      <c r="FQ21" s="135">
        <f t="shared" si="125"/>
        <v>18138.170383000001</v>
      </c>
      <c r="FR21" s="135">
        <f t="shared" si="125"/>
        <v>18138.170383000001</v>
      </c>
      <c r="FS21" s="135">
        <f t="shared" si="125"/>
        <v>0</v>
      </c>
      <c r="FT21" s="135">
        <f t="shared" si="125"/>
        <v>16225.458000000001</v>
      </c>
      <c r="FU21" s="135">
        <f t="shared" si="125"/>
        <v>16225.458000000001</v>
      </c>
      <c r="FV21" s="135">
        <f t="shared" si="125"/>
        <v>0</v>
      </c>
      <c r="FW21" s="91">
        <f t="shared" ref="FW21:FY30" si="126">SUM(FQ21-FN21)</f>
        <v>1123.1168905000013</v>
      </c>
      <c r="FX21" s="91">
        <f t="shared" si="126"/>
        <v>1123.1168905000013</v>
      </c>
      <c r="FY21" s="91">
        <f t="shared" si="126"/>
        <v>0</v>
      </c>
      <c r="FZ21" s="135">
        <f t="shared" ref="FZ21:GH25" si="127">SUM(EA21+FN21)</f>
        <v>66006.67303125</v>
      </c>
      <c r="GA21" s="135">
        <f t="shared" si="127"/>
        <v>66006.67303125</v>
      </c>
      <c r="GB21" s="135">
        <f t="shared" si="127"/>
        <v>0</v>
      </c>
      <c r="GC21" s="136">
        <f t="shared" si="127"/>
        <v>69239.451308000003</v>
      </c>
      <c r="GD21" s="135">
        <f t="shared" si="127"/>
        <v>69239.451308000003</v>
      </c>
      <c r="GE21" s="135">
        <f t="shared" si="127"/>
        <v>0</v>
      </c>
      <c r="GF21" s="135">
        <f t="shared" si="127"/>
        <v>64186.320999999996</v>
      </c>
      <c r="GG21" s="135">
        <f t="shared" si="127"/>
        <v>64186.320999999996</v>
      </c>
      <c r="GH21" s="135">
        <f t="shared" si="127"/>
        <v>0</v>
      </c>
      <c r="GI21" s="91">
        <f t="shared" ref="GI21:GK30" si="128">SUM(GC21-FZ21)</f>
        <v>3232.778276750003</v>
      </c>
      <c r="GJ21" s="91">
        <f t="shared" si="128"/>
        <v>3232.778276750003</v>
      </c>
      <c r="GK21" s="91">
        <f t="shared" si="128"/>
        <v>0</v>
      </c>
      <c r="GM21" s="19">
        <f t="shared" ref="GM21:GM25" si="129">SUM(B21+K21+T21+AO21+AX21+BG21+CN21+CW21+DF21+EM21+EV21+FE21)</f>
        <v>66006.67303125</v>
      </c>
    </row>
    <row r="22" spans="1:195" ht="18.75" customHeight="1" x14ac:dyDescent="0.3">
      <c r="A22" s="20" t="s">
        <v>48</v>
      </c>
      <c r="B22" s="132">
        <f t="shared" ref="B22:B25" si="130">SUM(C22:D22)</f>
        <v>1402.4815795199634</v>
      </c>
      <c r="C22" s="132">
        <f>SUM(C10*C28)</f>
        <v>1402.4815795199634</v>
      </c>
      <c r="D22" s="132"/>
      <c r="E22" s="132">
        <f t="shared" ref="E22:E25" si="131">SUM(F22:G22)</f>
        <v>1486.06</v>
      </c>
      <c r="F22" s="133">
        <v>1486.06</v>
      </c>
      <c r="G22" s="133"/>
      <c r="H22" s="132">
        <f t="shared" ref="H22:H24" si="132">SUM(I22:J22)</f>
        <v>1413.74271</v>
      </c>
      <c r="I22" s="133">
        <v>1413.74271</v>
      </c>
      <c r="J22" s="133"/>
      <c r="K22" s="132">
        <f t="shared" ref="K22:K25" si="133">SUM(L22:M22)</f>
        <v>1402.4815795199634</v>
      </c>
      <c r="L22" s="132">
        <f>SUM(L10*L28)</f>
        <v>1402.4815795199634</v>
      </c>
      <c r="M22" s="132"/>
      <c r="N22" s="132">
        <f t="shared" ref="N22:N25" si="134">SUM(O22:P22)</f>
        <v>1463.2829999999999</v>
      </c>
      <c r="O22" s="133">
        <v>1463.2829999999999</v>
      </c>
      <c r="P22" s="133"/>
      <c r="Q22" s="132">
        <f t="shared" ref="Q22:Q24" si="135">SUM(R22:S22)</f>
        <v>1325.3779999999999</v>
      </c>
      <c r="R22" s="133">
        <v>1325.3779999999999</v>
      </c>
      <c r="S22" s="133"/>
      <c r="T22" s="132">
        <f t="shared" ref="T22:T25" si="136">SUM(U22:V22)</f>
        <v>1402.4815795199634</v>
      </c>
      <c r="U22" s="132">
        <f>SUM(U10*U28)</f>
        <v>1402.4815795199634</v>
      </c>
      <c r="V22" s="132"/>
      <c r="W22" s="132">
        <f t="shared" ref="W22:W25" si="137">SUM(X22:Y22)</f>
        <v>1428.4749999999999</v>
      </c>
      <c r="X22" s="133">
        <v>1428.4749999999999</v>
      </c>
      <c r="Y22" s="133"/>
      <c r="Z22" s="132">
        <f t="shared" ref="Z22:Z24" si="138">SUM(AA22:AB22)</f>
        <v>1320.3330000000001</v>
      </c>
      <c r="AA22" s="133">
        <v>1320.3330000000001</v>
      </c>
      <c r="AB22" s="133"/>
      <c r="AC22" s="135">
        <f t="shared" si="115"/>
        <v>4207.4447385598905</v>
      </c>
      <c r="AD22" s="135">
        <f t="shared" si="115"/>
        <v>4207.4447385598905</v>
      </c>
      <c r="AE22" s="135">
        <f t="shared" si="115"/>
        <v>0</v>
      </c>
      <c r="AF22" s="136">
        <f t="shared" si="115"/>
        <v>4377.8179999999993</v>
      </c>
      <c r="AG22" s="136">
        <f t="shared" si="115"/>
        <v>4377.8179999999993</v>
      </c>
      <c r="AH22" s="136">
        <f t="shared" si="115"/>
        <v>0</v>
      </c>
      <c r="AI22" s="135">
        <f t="shared" si="115"/>
        <v>4059.4537100000002</v>
      </c>
      <c r="AJ22" s="135">
        <f t="shared" si="115"/>
        <v>4059.4537100000002</v>
      </c>
      <c r="AK22" s="135">
        <f t="shared" si="115"/>
        <v>0</v>
      </c>
      <c r="AL22" s="91">
        <f t="shared" si="116"/>
        <v>170.37326144010876</v>
      </c>
      <c r="AM22" s="91">
        <f t="shared" si="116"/>
        <v>170.37326144010876</v>
      </c>
      <c r="AN22" s="91">
        <f t="shared" si="116"/>
        <v>0</v>
      </c>
      <c r="AO22" s="132">
        <f t="shared" ref="AO22:AO25" si="139">SUM(AP22:AQ22)</f>
        <v>1402.4815795199634</v>
      </c>
      <c r="AP22" s="132">
        <f>SUM(AP10*AP28)</f>
        <v>1402.4815795199634</v>
      </c>
      <c r="AQ22" s="132"/>
      <c r="AR22" s="132">
        <f t="shared" ref="AR22:AR25" si="140">SUM(AS22:AT22)</f>
        <v>1727.8579999999999</v>
      </c>
      <c r="AS22" s="133">
        <v>1727.8579999999999</v>
      </c>
      <c r="AT22" s="133"/>
      <c r="AU22" s="132">
        <f t="shared" ref="AU22:AU24" si="141">SUM(AV22:AW22)</f>
        <v>1399.1315099999999</v>
      </c>
      <c r="AV22" s="133">
        <v>1399.1315099999999</v>
      </c>
      <c r="AW22" s="133"/>
      <c r="AX22" s="132">
        <f t="shared" ref="AX22:AX25" si="142">SUM(AY22:AZ22)</f>
        <v>1402.4815795199634</v>
      </c>
      <c r="AY22" s="132">
        <f>SUM(AY10*AY28)</f>
        <v>1402.4815795199634</v>
      </c>
      <c r="AZ22" s="132"/>
      <c r="BA22" s="132">
        <f t="shared" ref="BA22:BA25" si="143">SUM(BB22:BC22)</f>
        <v>1470.6079999999999</v>
      </c>
      <c r="BB22" s="133">
        <v>1470.6079999999999</v>
      </c>
      <c r="BC22" s="133"/>
      <c r="BD22" s="132">
        <f t="shared" ref="BD22:BD24" si="144">SUM(BE22:BF22)</f>
        <v>1371.7860000000001</v>
      </c>
      <c r="BE22" s="133">
        <v>1371.7860000000001</v>
      </c>
      <c r="BF22" s="133"/>
      <c r="BG22" s="132">
        <f t="shared" ref="BG22:BG25" si="145">SUM(BH22:BI22)</f>
        <v>1402.4815795199634</v>
      </c>
      <c r="BH22" s="132">
        <f>SUM(BH10*BH28)</f>
        <v>1402.4815795199634</v>
      </c>
      <c r="BI22" s="132"/>
      <c r="BJ22" s="132">
        <f t="shared" ref="BJ22:BJ25" si="146">SUM(BK22:BL22)</f>
        <v>1389.085</v>
      </c>
      <c r="BK22" s="133">
        <v>1389.085</v>
      </c>
      <c r="BL22" s="133"/>
      <c r="BM22" s="132">
        <f t="shared" ref="BM22:BM24" si="147">SUM(BN22:BO22)</f>
        <v>1351.8040000000001</v>
      </c>
      <c r="BN22" s="133">
        <v>1351.8040000000001</v>
      </c>
      <c r="BO22" s="133"/>
      <c r="BP22" s="135">
        <f t="shared" si="117"/>
        <v>4207.4447385598905</v>
      </c>
      <c r="BQ22" s="135">
        <f t="shared" si="117"/>
        <v>4207.4447385598905</v>
      </c>
      <c r="BR22" s="135">
        <f t="shared" si="117"/>
        <v>0</v>
      </c>
      <c r="BS22" s="135">
        <f t="shared" si="117"/>
        <v>4587.5509999999995</v>
      </c>
      <c r="BT22" s="135">
        <f t="shared" si="117"/>
        <v>4587.5509999999995</v>
      </c>
      <c r="BU22" s="135">
        <f t="shared" si="117"/>
        <v>0</v>
      </c>
      <c r="BV22" s="135">
        <f t="shared" si="117"/>
        <v>4122.7215100000003</v>
      </c>
      <c r="BW22" s="135">
        <f t="shared" si="117"/>
        <v>4122.7215100000003</v>
      </c>
      <c r="BX22" s="135">
        <f t="shared" si="117"/>
        <v>0</v>
      </c>
      <c r="BY22" s="91">
        <f t="shared" si="118"/>
        <v>380.10626144010894</v>
      </c>
      <c r="BZ22" s="91">
        <f t="shared" si="118"/>
        <v>380.10626144010894</v>
      </c>
      <c r="CA22" s="91">
        <f t="shared" si="118"/>
        <v>0</v>
      </c>
      <c r="CB22" s="135">
        <f t="shared" si="119"/>
        <v>8414.8894771197811</v>
      </c>
      <c r="CC22" s="135">
        <f t="shared" si="119"/>
        <v>8414.8894771197811</v>
      </c>
      <c r="CD22" s="135">
        <f t="shared" si="119"/>
        <v>0</v>
      </c>
      <c r="CE22" s="136">
        <f t="shared" si="119"/>
        <v>8965.3689999999988</v>
      </c>
      <c r="CF22" s="135">
        <f t="shared" si="119"/>
        <v>8965.3689999999988</v>
      </c>
      <c r="CG22" s="135">
        <f t="shared" si="119"/>
        <v>0</v>
      </c>
      <c r="CH22" s="135">
        <f t="shared" si="119"/>
        <v>8182.175220000001</v>
      </c>
      <c r="CI22" s="135">
        <f t="shared" si="119"/>
        <v>8182.175220000001</v>
      </c>
      <c r="CJ22" s="135">
        <f t="shared" si="119"/>
        <v>0</v>
      </c>
      <c r="CK22" s="91">
        <f t="shared" si="120"/>
        <v>550.4795228802177</v>
      </c>
      <c r="CL22" s="91">
        <f t="shared" si="120"/>
        <v>550.4795228802177</v>
      </c>
      <c r="CM22" s="91">
        <f t="shared" si="120"/>
        <v>0</v>
      </c>
      <c r="CN22" s="132">
        <f t="shared" ref="CN22:CN25" si="148">SUM(CO22:CP22)</f>
        <v>1081.0504777801414</v>
      </c>
      <c r="CO22" s="132">
        <f>SUM(CO10*CO28)</f>
        <v>1081.0504777801414</v>
      </c>
      <c r="CP22" s="132"/>
      <c r="CQ22" s="132">
        <f t="shared" ref="CQ22:CQ25" si="149">SUM(CR22:CS22)</f>
        <v>1044.8499999999999</v>
      </c>
      <c r="CR22" s="134">
        <v>1044.8499999999999</v>
      </c>
      <c r="CS22" s="134"/>
      <c r="CT22" s="132">
        <f t="shared" ref="CT22:CT24" si="150">SUM(CU22:CV22)</f>
        <v>1451.8679999999999</v>
      </c>
      <c r="CU22" s="133">
        <v>1451.8679999999999</v>
      </c>
      <c r="CV22" s="133"/>
      <c r="CW22" s="132">
        <f t="shared" ref="CW22:CW25" si="151">SUM(CX22:CY22)</f>
        <v>1081.0504777801414</v>
      </c>
      <c r="CX22" s="132">
        <f>SUM(CX10*CX28)</f>
        <v>1081.0504777801414</v>
      </c>
      <c r="CY22" s="132"/>
      <c r="CZ22" s="132">
        <f t="shared" ref="CZ22:CZ25" si="152">SUM(DA22:DB22)</f>
        <v>1097.0139999999999</v>
      </c>
      <c r="DA22" s="134">
        <v>1097.0139999999999</v>
      </c>
      <c r="DB22" s="133"/>
      <c r="DC22" s="132">
        <f t="shared" ref="DC22:DC24" si="153">SUM(DD22:DE22)</f>
        <v>1392.0329999999999</v>
      </c>
      <c r="DD22" s="134">
        <v>1392.0329999999999</v>
      </c>
      <c r="DE22" s="133"/>
      <c r="DF22" s="132">
        <f t="shared" ref="DF22:DF25" si="154">SUM(DG22:DH22)</f>
        <v>1081.0504777801414</v>
      </c>
      <c r="DG22" s="132">
        <f>SUM(DG10*DG28)</f>
        <v>1081.0504777801414</v>
      </c>
      <c r="DH22" s="132"/>
      <c r="DI22" s="137">
        <f t="shared" ref="DI22:DI25" si="155">SUM(DJ22:DK22)</f>
        <v>1105.174</v>
      </c>
      <c r="DJ22" s="134">
        <v>1105.174</v>
      </c>
      <c r="DK22" s="134"/>
      <c r="DL22" s="132">
        <f t="shared" ref="DL22:DL24" si="156">SUM(DM22:DN22)</f>
        <v>1352.088</v>
      </c>
      <c r="DM22" s="133">
        <v>1352.088</v>
      </c>
      <c r="DN22" s="133"/>
      <c r="DO22" s="135">
        <f t="shared" si="121"/>
        <v>3243.1514333404239</v>
      </c>
      <c r="DP22" s="135">
        <f t="shared" si="121"/>
        <v>3243.1514333404239</v>
      </c>
      <c r="DQ22" s="135">
        <f t="shared" si="121"/>
        <v>0</v>
      </c>
      <c r="DR22" s="135">
        <f t="shared" si="121"/>
        <v>3247.0379999999996</v>
      </c>
      <c r="DS22" s="135">
        <f t="shared" si="121"/>
        <v>3247.0379999999996</v>
      </c>
      <c r="DT22" s="135">
        <f t="shared" si="121"/>
        <v>0</v>
      </c>
      <c r="DU22" s="135">
        <f t="shared" si="121"/>
        <v>4195.9889999999996</v>
      </c>
      <c r="DV22" s="135">
        <f t="shared" si="121"/>
        <v>4195.9889999999996</v>
      </c>
      <c r="DW22" s="135">
        <f t="shared" si="121"/>
        <v>0</v>
      </c>
      <c r="DX22" s="91">
        <f t="shared" si="122"/>
        <v>3.886566659575692</v>
      </c>
      <c r="DY22" s="91">
        <f t="shared" si="122"/>
        <v>3.886566659575692</v>
      </c>
      <c r="DZ22" s="91">
        <f t="shared" si="122"/>
        <v>0</v>
      </c>
      <c r="EA22" s="135">
        <f t="shared" si="123"/>
        <v>11658.040910460204</v>
      </c>
      <c r="EB22" s="135">
        <f t="shared" si="123"/>
        <v>11658.040910460204</v>
      </c>
      <c r="EC22" s="135">
        <f t="shared" si="123"/>
        <v>0</v>
      </c>
      <c r="ED22" s="136">
        <f t="shared" si="123"/>
        <v>12212.406999999999</v>
      </c>
      <c r="EE22" s="136">
        <f t="shared" si="123"/>
        <v>12212.406999999999</v>
      </c>
      <c r="EF22" s="136">
        <f t="shared" si="123"/>
        <v>0</v>
      </c>
      <c r="EG22" s="135">
        <f t="shared" si="123"/>
        <v>12378.164220000001</v>
      </c>
      <c r="EH22" s="135">
        <f t="shared" si="123"/>
        <v>12378.164220000001</v>
      </c>
      <c r="EI22" s="135">
        <f t="shared" si="123"/>
        <v>0</v>
      </c>
      <c r="EJ22" s="91">
        <f t="shared" si="124"/>
        <v>554.36608953979521</v>
      </c>
      <c r="EK22" s="91">
        <f t="shared" si="124"/>
        <v>554.36608953979521</v>
      </c>
      <c r="EL22" s="91">
        <f t="shared" si="124"/>
        <v>0</v>
      </c>
      <c r="EM22" s="132">
        <f t="shared" ref="EM22:EM25" si="157">SUM(EN22:EO22)</f>
        <v>1081.0504777801414</v>
      </c>
      <c r="EN22" s="132">
        <f>SUM(EN10*EN28)</f>
        <v>1081.0504777801414</v>
      </c>
      <c r="EO22" s="132"/>
      <c r="EP22" s="132">
        <f t="shared" ref="EP22:EP25" si="158">SUM(EQ22:ER22)</f>
        <v>1101.1479999999999</v>
      </c>
      <c r="EQ22" s="133">
        <v>1101.1479999999999</v>
      </c>
      <c r="ER22" s="133"/>
      <c r="ES22" s="132">
        <f t="shared" ref="ES22:ES24" si="159">SUM(ET22:EU22)</f>
        <v>1295.028</v>
      </c>
      <c r="ET22" s="133">
        <v>1295.028</v>
      </c>
      <c r="EU22" s="133"/>
      <c r="EV22" s="132">
        <f t="shared" ref="EV22:EV25" si="160">SUM(EW22:EX22)</f>
        <v>1081.0504777801414</v>
      </c>
      <c r="EW22" s="132">
        <f>SUM(EW10*EW28)</f>
        <v>1081.0504777801414</v>
      </c>
      <c r="EX22" s="132"/>
      <c r="EY22" s="132">
        <f t="shared" ref="EY22:EY25" si="161">SUM(EZ22:FA22)</f>
        <v>1130.62977</v>
      </c>
      <c r="EZ22" s="133">
        <v>1130.62977</v>
      </c>
      <c r="FA22" s="133"/>
      <c r="FB22" s="132">
        <f t="shared" ref="FB22:FB24" si="162">SUM(FC22:FD22)</f>
        <v>1421.402</v>
      </c>
      <c r="FC22" s="133">
        <v>1421.402</v>
      </c>
      <c r="FD22" s="133"/>
      <c r="FE22" s="132">
        <f t="shared" ref="FE22:FE25" si="163">SUM(FF22:FG22)</f>
        <v>1081.0504777801414</v>
      </c>
      <c r="FF22" s="132">
        <f>SUM(FF10*FF28)</f>
        <v>1081.0504777801414</v>
      </c>
      <c r="FG22" s="132"/>
      <c r="FH22" s="132">
        <f t="shared" ref="FH22:FH24" si="164">SUM(FI22:FJ22)</f>
        <v>1850.5629799999999</v>
      </c>
      <c r="FI22" s="133">
        <v>1850.5629799999999</v>
      </c>
      <c r="FJ22" s="133"/>
      <c r="FK22" s="132">
        <f t="shared" ref="FK22:FK24" si="165">SUM(FL22:FM22)</f>
        <v>1449.0170000000001</v>
      </c>
      <c r="FL22" s="133">
        <v>1449.0170000000001</v>
      </c>
      <c r="FM22" s="133"/>
      <c r="FN22" s="135">
        <f t="shared" si="125"/>
        <v>3243.1514333404239</v>
      </c>
      <c r="FO22" s="135">
        <f t="shared" si="125"/>
        <v>3243.1514333404239</v>
      </c>
      <c r="FP22" s="135">
        <f t="shared" si="125"/>
        <v>0</v>
      </c>
      <c r="FQ22" s="135">
        <f t="shared" si="125"/>
        <v>4082.3407499999994</v>
      </c>
      <c r="FR22" s="135">
        <f t="shared" si="125"/>
        <v>4082.3407499999994</v>
      </c>
      <c r="FS22" s="135">
        <f t="shared" si="125"/>
        <v>0</v>
      </c>
      <c r="FT22" s="135">
        <f t="shared" si="125"/>
        <v>4165.4470000000001</v>
      </c>
      <c r="FU22" s="135">
        <f t="shared" si="125"/>
        <v>4165.4470000000001</v>
      </c>
      <c r="FV22" s="135">
        <f t="shared" si="125"/>
        <v>0</v>
      </c>
      <c r="FW22" s="91">
        <f t="shared" si="126"/>
        <v>839.18931665957552</v>
      </c>
      <c r="FX22" s="91">
        <f t="shared" si="126"/>
        <v>839.18931665957552</v>
      </c>
      <c r="FY22" s="91">
        <f t="shared" si="126"/>
        <v>0</v>
      </c>
      <c r="FZ22" s="135">
        <f t="shared" si="127"/>
        <v>14901.192343800627</v>
      </c>
      <c r="GA22" s="135">
        <f t="shared" si="127"/>
        <v>14901.192343800627</v>
      </c>
      <c r="GB22" s="135">
        <f t="shared" si="127"/>
        <v>0</v>
      </c>
      <c r="GC22" s="136">
        <f t="shared" si="127"/>
        <v>16294.747749999999</v>
      </c>
      <c r="GD22" s="136">
        <f t="shared" si="127"/>
        <v>16294.747749999999</v>
      </c>
      <c r="GE22" s="135">
        <f t="shared" si="127"/>
        <v>0</v>
      </c>
      <c r="GF22" s="135">
        <f t="shared" si="127"/>
        <v>16543.611219999999</v>
      </c>
      <c r="GG22" s="135">
        <f t="shared" si="127"/>
        <v>16543.611219999999</v>
      </c>
      <c r="GH22" s="135">
        <f t="shared" si="127"/>
        <v>0</v>
      </c>
      <c r="GI22" s="91">
        <f t="shared" si="128"/>
        <v>1393.5554061993716</v>
      </c>
      <c r="GJ22" s="91">
        <f t="shared" si="128"/>
        <v>1393.5554061993716</v>
      </c>
      <c r="GK22" s="91">
        <f t="shared" si="128"/>
        <v>0</v>
      </c>
      <c r="GM22" s="19">
        <f t="shared" si="129"/>
        <v>14901.192343800629</v>
      </c>
    </row>
    <row r="23" spans="1:195" ht="18.75" customHeight="1" x14ac:dyDescent="0.3">
      <c r="A23" s="20" t="s">
        <v>115</v>
      </c>
      <c r="B23" s="132">
        <f t="shared" si="130"/>
        <v>24.613000072469383</v>
      </c>
      <c r="C23" s="132"/>
      <c r="D23" s="132">
        <f>SUM(D11*D29)</f>
        <v>24.613000072469383</v>
      </c>
      <c r="E23" s="132">
        <f t="shared" si="131"/>
        <v>4.4865170000000001</v>
      </c>
      <c r="F23" s="133"/>
      <c r="G23" s="134">
        <v>4.4865170000000001</v>
      </c>
      <c r="H23" s="132">
        <f t="shared" si="132"/>
        <v>3.081</v>
      </c>
      <c r="I23" s="133"/>
      <c r="J23" s="134">
        <v>3.081</v>
      </c>
      <c r="K23" s="132">
        <f t="shared" si="133"/>
        <v>24.613000072469383</v>
      </c>
      <c r="L23" s="132"/>
      <c r="M23" s="132">
        <f>SUM(M11*M29)</f>
        <v>24.613000072469383</v>
      </c>
      <c r="N23" s="132">
        <f t="shared" si="134"/>
        <v>5.01</v>
      </c>
      <c r="O23" s="133"/>
      <c r="P23" s="134">
        <v>5.01</v>
      </c>
      <c r="Q23" s="132">
        <f t="shared" si="135"/>
        <v>3.4660000000000002</v>
      </c>
      <c r="R23" s="133"/>
      <c r="S23" s="134">
        <v>3.4660000000000002</v>
      </c>
      <c r="T23" s="132">
        <f t="shared" si="136"/>
        <v>24.613000072469383</v>
      </c>
      <c r="U23" s="132"/>
      <c r="V23" s="132">
        <f>SUM(V11*V29)</f>
        <v>24.613000072469383</v>
      </c>
      <c r="W23" s="132">
        <f t="shared" si="137"/>
        <v>47.936</v>
      </c>
      <c r="X23" s="133"/>
      <c r="Y23" s="134">
        <v>47.936</v>
      </c>
      <c r="Z23" s="132">
        <f t="shared" si="138"/>
        <v>42.344999999999999</v>
      </c>
      <c r="AA23" s="133"/>
      <c r="AB23" s="134">
        <v>42.344999999999999</v>
      </c>
      <c r="AC23" s="135">
        <f t="shared" si="115"/>
        <v>73.839000217408142</v>
      </c>
      <c r="AD23" s="135">
        <f t="shared" si="115"/>
        <v>0</v>
      </c>
      <c r="AE23" s="135">
        <f t="shared" si="115"/>
        <v>73.839000217408142</v>
      </c>
      <c r="AF23" s="136">
        <f t="shared" si="115"/>
        <v>57.432517000000004</v>
      </c>
      <c r="AG23" s="136">
        <f t="shared" si="115"/>
        <v>0</v>
      </c>
      <c r="AH23" s="136">
        <f t="shared" si="115"/>
        <v>57.432517000000004</v>
      </c>
      <c r="AI23" s="135">
        <f t="shared" si="115"/>
        <v>48.891999999999996</v>
      </c>
      <c r="AJ23" s="135">
        <f t="shared" si="115"/>
        <v>0</v>
      </c>
      <c r="AK23" s="135">
        <f t="shared" si="115"/>
        <v>48.891999999999996</v>
      </c>
      <c r="AL23" s="91">
        <f t="shared" si="116"/>
        <v>-16.406483217408137</v>
      </c>
      <c r="AM23" s="91">
        <f t="shared" si="116"/>
        <v>0</v>
      </c>
      <c r="AN23" s="91">
        <f t="shared" si="116"/>
        <v>-16.406483217408137</v>
      </c>
      <c r="AO23" s="132">
        <f t="shared" si="139"/>
        <v>24.613000072469383</v>
      </c>
      <c r="AP23" s="132"/>
      <c r="AQ23" s="132">
        <f>SUM(AQ11*AQ29)</f>
        <v>24.613000072469383</v>
      </c>
      <c r="AR23" s="132">
        <f t="shared" si="140"/>
        <v>11.416</v>
      </c>
      <c r="AS23" s="133">
        <v>0</v>
      </c>
      <c r="AT23" s="133">
        <v>11.416</v>
      </c>
      <c r="AU23" s="132">
        <f t="shared" si="141"/>
        <v>10.763999999999999</v>
      </c>
      <c r="AV23" s="133"/>
      <c r="AW23" s="134">
        <v>10.763999999999999</v>
      </c>
      <c r="AX23" s="132">
        <f t="shared" si="142"/>
        <v>24.613000072469383</v>
      </c>
      <c r="AY23" s="132"/>
      <c r="AZ23" s="132">
        <f>SUM(AZ11*AZ29)</f>
        <v>24.613000072469383</v>
      </c>
      <c r="BA23" s="132">
        <f t="shared" si="143"/>
        <v>11.141</v>
      </c>
      <c r="BB23" s="133">
        <v>0</v>
      </c>
      <c r="BC23" s="134">
        <v>11.141</v>
      </c>
      <c r="BD23" s="132">
        <f t="shared" si="144"/>
        <v>3.9390000000000001</v>
      </c>
      <c r="BE23" s="133"/>
      <c r="BF23" s="134">
        <v>3.9390000000000001</v>
      </c>
      <c r="BG23" s="132">
        <f t="shared" si="145"/>
        <v>24.613000072469383</v>
      </c>
      <c r="BH23" s="132"/>
      <c r="BI23" s="132">
        <f>SUM(BI11*BI29)</f>
        <v>24.613000072469383</v>
      </c>
      <c r="BJ23" s="132">
        <f t="shared" si="146"/>
        <v>57.432000000000002</v>
      </c>
      <c r="BK23" s="133">
        <v>0</v>
      </c>
      <c r="BL23" s="133">
        <v>57.432000000000002</v>
      </c>
      <c r="BM23" s="132">
        <f t="shared" si="147"/>
        <v>45.44</v>
      </c>
      <c r="BN23" s="133"/>
      <c r="BO23" s="134">
        <v>45.44</v>
      </c>
      <c r="BP23" s="135">
        <f t="shared" si="117"/>
        <v>73.839000217408142</v>
      </c>
      <c r="BQ23" s="135">
        <f t="shared" si="117"/>
        <v>0</v>
      </c>
      <c r="BR23" s="135">
        <f t="shared" si="117"/>
        <v>73.839000217408142</v>
      </c>
      <c r="BS23" s="135">
        <f t="shared" si="117"/>
        <v>79.989000000000004</v>
      </c>
      <c r="BT23" s="135">
        <f t="shared" si="117"/>
        <v>0</v>
      </c>
      <c r="BU23" s="135">
        <f t="shared" si="117"/>
        <v>79.989000000000004</v>
      </c>
      <c r="BV23" s="135">
        <f t="shared" si="117"/>
        <v>60.143000000000001</v>
      </c>
      <c r="BW23" s="135">
        <f t="shared" si="117"/>
        <v>0</v>
      </c>
      <c r="BX23" s="135">
        <f t="shared" si="117"/>
        <v>60.143000000000001</v>
      </c>
      <c r="BY23" s="91">
        <f t="shared" si="118"/>
        <v>6.1499997825918626</v>
      </c>
      <c r="BZ23" s="91">
        <f t="shared" si="118"/>
        <v>0</v>
      </c>
      <c r="CA23" s="91">
        <f t="shared" si="118"/>
        <v>6.1499997825918626</v>
      </c>
      <c r="CB23" s="135">
        <f t="shared" si="119"/>
        <v>147.67800043481628</v>
      </c>
      <c r="CC23" s="135">
        <f t="shared" si="119"/>
        <v>0</v>
      </c>
      <c r="CD23" s="135">
        <f t="shared" si="119"/>
        <v>147.67800043481628</v>
      </c>
      <c r="CE23" s="136">
        <f t="shared" si="119"/>
        <v>137.42151699999999</v>
      </c>
      <c r="CF23" s="135">
        <f t="shared" si="119"/>
        <v>0</v>
      </c>
      <c r="CG23" s="136">
        <f t="shared" si="119"/>
        <v>137.42151699999999</v>
      </c>
      <c r="CH23" s="135">
        <f t="shared" si="119"/>
        <v>109.035</v>
      </c>
      <c r="CI23" s="135">
        <f t="shared" si="119"/>
        <v>0</v>
      </c>
      <c r="CJ23" s="135">
        <f t="shared" si="119"/>
        <v>109.035</v>
      </c>
      <c r="CK23" s="91">
        <f t="shared" si="120"/>
        <v>-10.256483434816289</v>
      </c>
      <c r="CL23" s="91">
        <f t="shared" si="120"/>
        <v>0</v>
      </c>
      <c r="CM23" s="91">
        <f t="shared" si="120"/>
        <v>-10.256483434816289</v>
      </c>
      <c r="CN23" s="132">
        <f t="shared" si="148"/>
        <v>24.725525580573191</v>
      </c>
      <c r="CO23" s="132"/>
      <c r="CP23" s="132">
        <f>SUM(CP11*CP29)</f>
        <v>24.725525580573191</v>
      </c>
      <c r="CQ23" s="132">
        <f t="shared" si="149"/>
        <v>6.6849999999999996</v>
      </c>
      <c r="CR23" s="134">
        <v>0</v>
      </c>
      <c r="CS23" s="134">
        <v>6.6849999999999996</v>
      </c>
      <c r="CT23" s="132">
        <f t="shared" si="150"/>
        <v>9.2919999999999998</v>
      </c>
      <c r="CU23" s="133"/>
      <c r="CV23" s="134">
        <v>9.2919999999999998</v>
      </c>
      <c r="CW23" s="132">
        <f t="shared" si="151"/>
        <v>24.725525580573191</v>
      </c>
      <c r="CX23" s="132"/>
      <c r="CY23" s="132">
        <f>SUM(CY11*CY29)</f>
        <v>24.725525580573191</v>
      </c>
      <c r="CZ23" s="132">
        <f t="shared" si="152"/>
        <v>7.9370000000000003</v>
      </c>
      <c r="DA23" s="134">
        <v>0</v>
      </c>
      <c r="DB23" s="134">
        <v>7.9370000000000003</v>
      </c>
      <c r="DC23" s="132">
        <f t="shared" si="153"/>
        <v>16.245999999999999</v>
      </c>
      <c r="DD23" s="133">
        <v>0</v>
      </c>
      <c r="DE23" s="134">
        <v>16.245999999999999</v>
      </c>
      <c r="DF23" s="132">
        <f t="shared" si="154"/>
        <v>24.725525580573191</v>
      </c>
      <c r="DG23" s="132"/>
      <c r="DH23" s="132">
        <f>SUM(DH11*DH29)</f>
        <v>24.725525580573191</v>
      </c>
      <c r="DI23" s="137">
        <f t="shared" si="155"/>
        <v>57.165616999999997</v>
      </c>
      <c r="DJ23" s="134">
        <v>0</v>
      </c>
      <c r="DK23" s="134">
        <v>57.165616999999997</v>
      </c>
      <c r="DL23" s="132">
        <f t="shared" si="156"/>
        <v>57.735999999999997</v>
      </c>
      <c r="DM23" s="133">
        <v>0</v>
      </c>
      <c r="DN23" s="133">
        <v>57.735999999999997</v>
      </c>
      <c r="DO23" s="135">
        <f t="shared" si="121"/>
        <v>74.176576741719572</v>
      </c>
      <c r="DP23" s="135">
        <f t="shared" si="121"/>
        <v>0</v>
      </c>
      <c r="DQ23" s="135">
        <f t="shared" si="121"/>
        <v>74.176576741719572</v>
      </c>
      <c r="DR23" s="135">
        <f t="shared" si="121"/>
        <v>71.787616999999997</v>
      </c>
      <c r="DS23" s="135">
        <f t="shared" si="121"/>
        <v>0</v>
      </c>
      <c r="DT23" s="135">
        <f t="shared" si="121"/>
        <v>71.787616999999997</v>
      </c>
      <c r="DU23" s="135">
        <f t="shared" si="121"/>
        <v>83.274000000000001</v>
      </c>
      <c r="DV23" s="135">
        <f t="shared" si="121"/>
        <v>0</v>
      </c>
      <c r="DW23" s="135">
        <f t="shared" si="121"/>
        <v>83.274000000000001</v>
      </c>
      <c r="DX23" s="91">
        <f t="shared" si="122"/>
        <v>-2.3889597417195745</v>
      </c>
      <c r="DY23" s="91">
        <f t="shared" si="122"/>
        <v>0</v>
      </c>
      <c r="DZ23" s="91">
        <f t="shared" si="122"/>
        <v>-2.3889597417195745</v>
      </c>
      <c r="EA23" s="135">
        <f t="shared" si="123"/>
        <v>221.85457717653586</v>
      </c>
      <c r="EB23" s="135">
        <f t="shared" si="123"/>
        <v>0</v>
      </c>
      <c r="EC23" s="135">
        <f t="shared" si="123"/>
        <v>221.85457717653586</v>
      </c>
      <c r="ED23" s="136">
        <f t="shared" si="123"/>
        <v>209.20913400000001</v>
      </c>
      <c r="EE23" s="136">
        <f t="shared" si="123"/>
        <v>0</v>
      </c>
      <c r="EF23" s="136">
        <f t="shared" si="123"/>
        <v>209.20913400000001</v>
      </c>
      <c r="EG23" s="135">
        <f t="shared" si="123"/>
        <v>192.309</v>
      </c>
      <c r="EH23" s="135">
        <f t="shared" si="123"/>
        <v>0</v>
      </c>
      <c r="EI23" s="135">
        <f t="shared" si="123"/>
        <v>192.309</v>
      </c>
      <c r="EJ23" s="91">
        <f t="shared" si="124"/>
        <v>-12.645443176535849</v>
      </c>
      <c r="EK23" s="91">
        <f t="shared" si="124"/>
        <v>0</v>
      </c>
      <c r="EL23" s="91">
        <f t="shared" si="124"/>
        <v>-12.645443176535849</v>
      </c>
      <c r="EM23" s="132">
        <f t="shared" si="157"/>
        <v>24.725525580573191</v>
      </c>
      <c r="EN23" s="132"/>
      <c r="EO23" s="132">
        <f>SUM(EO11*EO29)</f>
        <v>24.725525580573191</v>
      </c>
      <c r="EP23" s="132">
        <f t="shared" si="158"/>
        <v>12.894</v>
      </c>
      <c r="EQ23" s="133">
        <v>0</v>
      </c>
      <c r="ER23" s="133">
        <v>12.894</v>
      </c>
      <c r="ES23" s="132">
        <f t="shared" si="159"/>
        <v>22.507000000000001</v>
      </c>
      <c r="ET23" s="133">
        <v>0</v>
      </c>
      <c r="EU23" s="133">
        <v>22.507000000000001</v>
      </c>
      <c r="EV23" s="132">
        <f t="shared" si="160"/>
        <v>24.725525580573191</v>
      </c>
      <c r="EW23" s="132"/>
      <c r="EX23" s="132">
        <f>SUM(EX11*EX29)</f>
        <v>24.725525580573191</v>
      </c>
      <c r="EY23" s="132">
        <f t="shared" si="161"/>
        <v>11.767633</v>
      </c>
      <c r="EZ23" s="133">
        <v>0</v>
      </c>
      <c r="FA23" s="133">
        <v>11.767633</v>
      </c>
      <c r="FB23" s="132">
        <f t="shared" si="162"/>
        <v>5.907</v>
      </c>
      <c r="FC23" s="133"/>
      <c r="FD23" s="133">
        <v>5.907</v>
      </c>
      <c r="FE23" s="132">
        <f t="shared" si="163"/>
        <v>24.725525580573191</v>
      </c>
      <c r="FF23" s="132"/>
      <c r="FG23" s="132">
        <f>SUM(FG11*FG29)</f>
        <v>24.725525580573191</v>
      </c>
      <c r="FH23" s="132">
        <f t="shared" si="164"/>
        <v>70.999258299999994</v>
      </c>
      <c r="FI23" s="133"/>
      <c r="FJ23" s="133">
        <v>70.999258299999994</v>
      </c>
      <c r="FK23" s="132">
        <f t="shared" si="165"/>
        <v>63.47</v>
      </c>
      <c r="FL23" s="133">
        <v>0</v>
      </c>
      <c r="FM23" s="133">
        <v>63.47</v>
      </c>
      <c r="FN23" s="135">
        <f t="shared" si="125"/>
        <v>74.176576741719572</v>
      </c>
      <c r="FO23" s="135">
        <f t="shared" si="125"/>
        <v>0</v>
      </c>
      <c r="FP23" s="135">
        <f t="shared" si="125"/>
        <v>74.176576741719572</v>
      </c>
      <c r="FQ23" s="135">
        <f t="shared" si="125"/>
        <v>95.660891300000003</v>
      </c>
      <c r="FR23" s="135">
        <f t="shared" si="125"/>
        <v>0</v>
      </c>
      <c r="FS23" s="135">
        <f t="shared" si="125"/>
        <v>95.660891300000003</v>
      </c>
      <c r="FT23" s="135">
        <f t="shared" si="125"/>
        <v>91.884</v>
      </c>
      <c r="FU23" s="135">
        <f t="shared" si="125"/>
        <v>0</v>
      </c>
      <c r="FV23" s="135">
        <f t="shared" si="125"/>
        <v>91.884</v>
      </c>
      <c r="FW23" s="91">
        <f t="shared" si="126"/>
        <v>21.484314558280431</v>
      </c>
      <c r="FX23" s="91">
        <f t="shared" si="126"/>
        <v>0</v>
      </c>
      <c r="FY23" s="91">
        <f t="shared" si="126"/>
        <v>21.484314558280431</v>
      </c>
      <c r="FZ23" s="135">
        <f t="shared" si="127"/>
        <v>296.03115391825543</v>
      </c>
      <c r="GA23" s="135">
        <f t="shared" si="127"/>
        <v>0</v>
      </c>
      <c r="GB23" s="135">
        <f t="shared" si="127"/>
        <v>296.03115391825543</v>
      </c>
      <c r="GC23" s="136">
        <f t="shared" si="127"/>
        <v>304.87002530000001</v>
      </c>
      <c r="GD23" s="135">
        <f t="shared" si="127"/>
        <v>0</v>
      </c>
      <c r="GE23" s="136">
        <f t="shared" si="127"/>
        <v>304.87002530000001</v>
      </c>
      <c r="GF23" s="135">
        <f t="shared" si="127"/>
        <v>284.19299999999998</v>
      </c>
      <c r="GG23" s="135">
        <f t="shared" si="127"/>
        <v>0</v>
      </c>
      <c r="GH23" s="135">
        <f t="shared" si="127"/>
        <v>284.19299999999998</v>
      </c>
      <c r="GI23" s="91">
        <f t="shared" si="128"/>
        <v>8.8388713817445819</v>
      </c>
      <c r="GJ23" s="91">
        <f t="shared" si="128"/>
        <v>0</v>
      </c>
      <c r="GK23" s="91">
        <f t="shared" si="128"/>
        <v>8.8388713817445819</v>
      </c>
      <c r="GM23" s="19">
        <f t="shared" si="129"/>
        <v>296.03115391825543</v>
      </c>
    </row>
    <row r="24" spans="1:195" ht="18.75" customHeight="1" x14ac:dyDescent="0.3">
      <c r="A24" s="20" t="s">
        <v>49</v>
      </c>
      <c r="B24" s="132">
        <f t="shared" si="130"/>
        <v>1823.2270166964784</v>
      </c>
      <c r="C24" s="132">
        <f>SUM(C12*C30)</f>
        <v>1823.2270166964784</v>
      </c>
      <c r="D24" s="132"/>
      <c r="E24" s="132">
        <f t="shared" si="131"/>
        <v>2389.806</v>
      </c>
      <c r="F24" s="133">
        <v>2389.806</v>
      </c>
      <c r="G24" s="133"/>
      <c r="H24" s="132">
        <f t="shared" si="132"/>
        <v>1638.1790000000001</v>
      </c>
      <c r="I24" s="134">
        <v>1638.1790000000001</v>
      </c>
      <c r="J24" s="133"/>
      <c r="K24" s="132">
        <f t="shared" si="133"/>
        <v>1823.2270166964784</v>
      </c>
      <c r="L24" s="132">
        <f>SUM(L12*L30)</f>
        <v>1823.2270166964784</v>
      </c>
      <c r="M24" s="132"/>
      <c r="N24" s="132">
        <f t="shared" si="134"/>
        <v>2545.9009999999998</v>
      </c>
      <c r="O24" s="133">
        <v>2545.9009999999998</v>
      </c>
      <c r="P24" s="133"/>
      <c r="Q24" s="132">
        <f t="shared" si="135"/>
        <v>2174.6570000000002</v>
      </c>
      <c r="R24" s="134">
        <v>2174.6570000000002</v>
      </c>
      <c r="S24" s="133"/>
      <c r="T24" s="132">
        <f t="shared" si="136"/>
        <v>1823.2270166964784</v>
      </c>
      <c r="U24" s="132">
        <f>SUM(U12*U30)</f>
        <v>1823.2270166964784</v>
      </c>
      <c r="V24" s="132"/>
      <c r="W24" s="132">
        <f t="shared" si="137"/>
        <v>2436.79</v>
      </c>
      <c r="X24" s="133">
        <v>2436.79</v>
      </c>
      <c r="Y24" s="133"/>
      <c r="Z24" s="132">
        <f t="shared" si="138"/>
        <v>2012.0840000000001</v>
      </c>
      <c r="AA24" s="134">
        <v>2012.0840000000001</v>
      </c>
      <c r="AB24" s="133"/>
      <c r="AC24" s="135">
        <f t="shared" si="115"/>
        <v>5469.6810500894353</v>
      </c>
      <c r="AD24" s="135">
        <f t="shared" si="115"/>
        <v>5469.6810500894353</v>
      </c>
      <c r="AE24" s="135">
        <f t="shared" si="115"/>
        <v>0</v>
      </c>
      <c r="AF24" s="136">
        <f t="shared" si="115"/>
        <v>7372.4970000000003</v>
      </c>
      <c r="AG24" s="136">
        <f t="shared" si="115"/>
        <v>7372.4970000000003</v>
      </c>
      <c r="AH24" s="136">
        <f t="shared" si="115"/>
        <v>0</v>
      </c>
      <c r="AI24" s="135">
        <f t="shared" si="115"/>
        <v>5824.92</v>
      </c>
      <c r="AJ24" s="135">
        <f t="shared" si="115"/>
        <v>5824.92</v>
      </c>
      <c r="AK24" s="135">
        <f t="shared" si="115"/>
        <v>0</v>
      </c>
      <c r="AL24" s="91">
        <f t="shared" si="116"/>
        <v>1902.815949910565</v>
      </c>
      <c r="AM24" s="91">
        <f t="shared" si="116"/>
        <v>1902.815949910565</v>
      </c>
      <c r="AN24" s="91">
        <f t="shared" si="116"/>
        <v>0</v>
      </c>
      <c r="AO24" s="132">
        <f t="shared" si="139"/>
        <v>1823.2270166964784</v>
      </c>
      <c r="AP24" s="132">
        <f>SUM(AP12*AP30)</f>
        <v>1823.2270166964784</v>
      </c>
      <c r="AQ24" s="132"/>
      <c r="AR24" s="132">
        <f t="shared" si="140"/>
        <v>1926.144</v>
      </c>
      <c r="AS24" s="133">
        <v>1926.144</v>
      </c>
      <c r="AT24" s="133"/>
      <c r="AU24" s="132">
        <f t="shared" si="141"/>
        <v>2025.4580000000001</v>
      </c>
      <c r="AV24" s="134">
        <v>2025.4580000000001</v>
      </c>
      <c r="AW24" s="133"/>
      <c r="AX24" s="132">
        <f t="shared" si="142"/>
        <v>1823.2270166964784</v>
      </c>
      <c r="AY24" s="132">
        <f>SUM(AY12*AY30)</f>
        <v>1823.2270166964784</v>
      </c>
      <c r="AZ24" s="132"/>
      <c r="BA24" s="132">
        <f t="shared" si="143"/>
        <v>2071.335</v>
      </c>
      <c r="BB24" s="133">
        <v>2071.335</v>
      </c>
      <c r="BC24" s="133"/>
      <c r="BD24" s="132">
        <f t="shared" si="144"/>
        <v>1830.1289999999999</v>
      </c>
      <c r="BE24" s="134">
        <v>1830.1289999999999</v>
      </c>
      <c r="BF24" s="133"/>
      <c r="BG24" s="132">
        <f t="shared" si="145"/>
        <v>1823.2270166964784</v>
      </c>
      <c r="BH24" s="132">
        <f>SUM(BH12*BH30)</f>
        <v>1823.2270166964784</v>
      </c>
      <c r="BI24" s="132"/>
      <c r="BJ24" s="132">
        <f t="shared" si="146"/>
        <v>2233.5439999999999</v>
      </c>
      <c r="BK24" s="133">
        <v>2233.5439999999999</v>
      </c>
      <c r="BL24" s="133"/>
      <c r="BM24" s="132">
        <f t="shared" si="147"/>
        <v>2013.2940000000001</v>
      </c>
      <c r="BN24" s="134">
        <v>2013.2940000000001</v>
      </c>
      <c r="BO24" s="133"/>
      <c r="BP24" s="135">
        <f t="shared" si="117"/>
        <v>5469.6810500894353</v>
      </c>
      <c r="BQ24" s="135">
        <f t="shared" si="117"/>
        <v>5469.6810500894353</v>
      </c>
      <c r="BR24" s="135">
        <f t="shared" si="117"/>
        <v>0</v>
      </c>
      <c r="BS24" s="135">
        <f t="shared" si="117"/>
        <v>6231.0230000000001</v>
      </c>
      <c r="BT24" s="135">
        <f t="shared" si="117"/>
        <v>6231.0230000000001</v>
      </c>
      <c r="BU24" s="135">
        <f t="shared" si="117"/>
        <v>0</v>
      </c>
      <c r="BV24" s="135">
        <f t="shared" si="117"/>
        <v>5868.8810000000003</v>
      </c>
      <c r="BW24" s="135">
        <f t="shared" si="117"/>
        <v>5868.8810000000003</v>
      </c>
      <c r="BX24" s="135">
        <f t="shared" si="117"/>
        <v>0</v>
      </c>
      <c r="BY24" s="91">
        <f t="shared" si="118"/>
        <v>761.34194991056484</v>
      </c>
      <c r="BZ24" s="91">
        <f t="shared" si="118"/>
        <v>761.34194991056484</v>
      </c>
      <c r="CA24" s="91">
        <f t="shared" si="118"/>
        <v>0</v>
      </c>
      <c r="CB24" s="135">
        <f t="shared" si="119"/>
        <v>10939.362100178871</v>
      </c>
      <c r="CC24" s="135">
        <f t="shared" si="119"/>
        <v>10939.362100178871</v>
      </c>
      <c r="CD24" s="135">
        <f t="shared" si="119"/>
        <v>0</v>
      </c>
      <c r="CE24" s="136">
        <f t="shared" si="119"/>
        <v>13603.52</v>
      </c>
      <c r="CF24" s="136">
        <f t="shared" si="119"/>
        <v>13603.52</v>
      </c>
      <c r="CG24" s="135">
        <f t="shared" si="119"/>
        <v>0</v>
      </c>
      <c r="CH24" s="135">
        <f t="shared" si="119"/>
        <v>11693.800999999999</v>
      </c>
      <c r="CI24" s="135">
        <f t="shared" si="119"/>
        <v>11693.800999999999</v>
      </c>
      <c r="CJ24" s="135">
        <f t="shared" si="119"/>
        <v>0</v>
      </c>
      <c r="CK24" s="91">
        <f t="shared" si="120"/>
        <v>2664.1578998211298</v>
      </c>
      <c r="CL24" s="91">
        <f t="shared" si="120"/>
        <v>2664.1578998211298</v>
      </c>
      <c r="CM24" s="91">
        <f t="shared" si="120"/>
        <v>0</v>
      </c>
      <c r="CN24" s="132">
        <f t="shared" si="148"/>
        <v>1828.8673211687469</v>
      </c>
      <c r="CO24" s="132">
        <f>SUM(CO12*CO30)</f>
        <v>1828.8673211687469</v>
      </c>
      <c r="CP24" s="132"/>
      <c r="CQ24" s="132">
        <f t="shared" si="149"/>
        <v>2027.2370000000001</v>
      </c>
      <c r="CR24" s="134">
        <v>2027.2370000000001</v>
      </c>
      <c r="CS24" s="134"/>
      <c r="CT24" s="132">
        <f t="shared" si="150"/>
        <v>1706.394</v>
      </c>
      <c r="CU24" s="134">
        <v>1706.394</v>
      </c>
      <c r="CV24" s="133"/>
      <c r="CW24" s="132">
        <f t="shared" si="151"/>
        <v>1828.8673211687469</v>
      </c>
      <c r="CX24" s="132">
        <f>SUM(CX12*CX30)</f>
        <v>1828.8673211687469</v>
      </c>
      <c r="CY24" s="132"/>
      <c r="CZ24" s="132">
        <f t="shared" si="152"/>
        <v>1914.481</v>
      </c>
      <c r="DA24" s="134">
        <v>1914.481</v>
      </c>
      <c r="DB24" s="133"/>
      <c r="DC24" s="132">
        <f t="shared" si="153"/>
        <v>1947.4829999999999</v>
      </c>
      <c r="DD24" s="134">
        <v>1947.4829999999999</v>
      </c>
      <c r="DE24" s="133"/>
      <c r="DF24" s="132">
        <f t="shared" si="154"/>
        <v>1828.8673211687469</v>
      </c>
      <c r="DG24" s="132">
        <f>SUM(DG12*DG30)</f>
        <v>1828.8673211687469</v>
      </c>
      <c r="DH24" s="132"/>
      <c r="DI24" s="137">
        <f t="shared" si="155"/>
        <v>2235.4870000000001</v>
      </c>
      <c r="DJ24" s="134">
        <v>2235.4870000000001</v>
      </c>
      <c r="DK24" s="134"/>
      <c r="DL24" s="132">
        <f t="shared" si="156"/>
        <v>2103.7449999999999</v>
      </c>
      <c r="DM24" s="133">
        <v>2103.7449999999999</v>
      </c>
      <c r="DN24" s="133"/>
      <c r="DO24" s="135">
        <f t="shared" si="121"/>
        <v>5486.6019635062403</v>
      </c>
      <c r="DP24" s="135">
        <f t="shared" si="121"/>
        <v>5486.6019635062403</v>
      </c>
      <c r="DQ24" s="135">
        <f t="shared" si="121"/>
        <v>0</v>
      </c>
      <c r="DR24" s="135">
        <f t="shared" si="121"/>
        <v>6177.2049999999999</v>
      </c>
      <c r="DS24" s="135">
        <f t="shared" si="121"/>
        <v>6177.2049999999999</v>
      </c>
      <c r="DT24" s="135">
        <f t="shared" si="121"/>
        <v>0</v>
      </c>
      <c r="DU24" s="135">
        <f t="shared" si="121"/>
        <v>5757.6219999999994</v>
      </c>
      <c r="DV24" s="135">
        <f t="shared" si="121"/>
        <v>5757.6219999999994</v>
      </c>
      <c r="DW24" s="135">
        <f t="shared" si="121"/>
        <v>0</v>
      </c>
      <c r="DX24" s="91">
        <f t="shared" si="122"/>
        <v>690.60303649375965</v>
      </c>
      <c r="DY24" s="91">
        <f t="shared" si="122"/>
        <v>690.60303649375965</v>
      </c>
      <c r="DZ24" s="91">
        <f t="shared" si="122"/>
        <v>0</v>
      </c>
      <c r="EA24" s="135">
        <f t="shared" si="123"/>
        <v>16425.964063685111</v>
      </c>
      <c r="EB24" s="135">
        <f t="shared" si="123"/>
        <v>16425.964063685111</v>
      </c>
      <c r="EC24" s="135">
        <f t="shared" si="123"/>
        <v>0</v>
      </c>
      <c r="ED24" s="136">
        <f t="shared" si="123"/>
        <v>19780.724999999999</v>
      </c>
      <c r="EE24" s="136">
        <f t="shared" si="123"/>
        <v>19780.724999999999</v>
      </c>
      <c r="EF24" s="136">
        <f t="shared" si="123"/>
        <v>0</v>
      </c>
      <c r="EG24" s="135">
        <f t="shared" si="123"/>
        <v>17451.422999999999</v>
      </c>
      <c r="EH24" s="135">
        <f t="shared" si="123"/>
        <v>17451.422999999999</v>
      </c>
      <c r="EI24" s="135">
        <f t="shared" si="123"/>
        <v>0</v>
      </c>
      <c r="EJ24" s="91">
        <f t="shared" si="124"/>
        <v>3354.7609363148877</v>
      </c>
      <c r="EK24" s="91">
        <f t="shared" si="124"/>
        <v>3354.7609363148877</v>
      </c>
      <c r="EL24" s="91">
        <f t="shared" si="124"/>
        <v>0</v>
      </c>
      <c r="EM24" s="132">
        <f t="shared" si="157"/>
        <v>1828.8673211687469</v>
      </c>
      <c r="EN24" s="132">
        <f>SUM(EN12*EN30)</f>
        <v>1828.8673211687469</v>
      </c>
      <c r="EO24" s="132"/>
      <c r="EP24" s="132">
        <f t="shared" si="158"/>
        <v>2285.0239999999999</v>
      </c>
      <c r="EQ24" s="133">
        <v>2285.0239999999999</v>
      </c>
      <c r="ER24" s="133"/>
      <c r="ES24" s="132">
        <f t="shared" si="159"/>
        <v>2082.5659999999998</v>
      </c>
      <c r="ET24" s="133">
        <v>2082.5659999999998</v>
      </c>
      <c r="EU24" s="133"/>
      <c r="EV24" s="132">
        <f t="shared" si="160"/>
        <v>1828.8673211687469</v>
      </c>
      <c r="EW24" s="132">
        <f>SUM(EW12*EW30)</f>
        <v>1828.8673211687469</v>
      </c>
      <c r="EX24" s="132"/>
      <c r="EY24" s="132">
        <f t="shared" si="161"/>
        <v>2106.6550000000002</v>
      </c>
      <c r="EZ24" s="133">
        <v>2106.6550000000002</v>
      </c>
      <c r="FA24" s="133"/>
      <c r="FB24" s="132">
        <f t="shared" si="162"/>
        <v>1786.777</v>
      </c>
      <c r="FC24" s="133">
        <v>1786.777</v>
      </c>
      <c r="FD24" s="133"/>
      <c r="FE24" s="132">
        <f t="shared" si="163"/>
        <v>1828.8673211687469</v>
      </c>
      <c r="FF24" s="132">
        <f>SUM(FF12*FF30)</f>
        <v>1828.8673211687469</v>
      </c>
      <c r="FG24" s="132"/>
      <c r="FH24" s="132">
        <f t="shared" si="164"/>
        <v>2634.195158</v>
      </c>
      <c r="FI24" s="133">
        <v>2634.195158</v>
      </c>
      <c r="FJ24" s="133"/>
      <c r="FK24" s="132">
        <f t="shared" si="165"/>
        <v>2212.3449999999998</v>
      </c>
      <c r="FL24" s="133">
        <v>2212.3449999999998</v>
      </c>
      <c r="FM24" s="133"/>
      <c r="FN24" s="135">
        <f t="shared" si="125"/>
        <v>5486.6019635062403</v>
      </c>
      <c r="FO24" s="135">
        <f t="shared" si="125"/>
        <v>5486.6019635062403</v>
      </c>
      <c r="FP24" s="135">
        <f t="shared" si="125"/>
        <v>0</v>
      </c>
      <c r="FQ24" s="135">
        <f t="shared" si="125"/>
        <v>7025.8741580000005</v>
      </c>
      <c r="FR24" s="135">
        <f t="shared" si="125"/>
        <v>7025.8741580000005</v>
      </c>
      <c r="FS24" s="135">
        <f t="shared" si="125"/>
        <v>0</v>
      </c>
      <c r="FT24" s="135">
        <f t="shared" si="125"/>
        <v>6081.6880000000001</v>
      </c>
      <c r="FU24" s="135">
        <f t="shared" si="125"/>
        <v>6081.6880000000001</v>
      </c>
      <c r="FV24" s="135">
        <f t="shared" si="125"/>
        <v>0</v>
      </c>
      <c r="FW24" s="91">
        <f t="shared" si="126"/>
        <v>1539.2721944937603</v>
      </c>
      <c r="FX24" s="91">
        <f t="shared" si="126"/>
        <v>1539.2721944937603</v>
      </c>
      <c r="FY24" s="91">
        <f t="shared" si="126"/>
        <v>0</v>
      </c>
      <c r="FZ24" s="135">
        <f t="shared" si="127"/>
        <v>21912.566027191351</v>
      </c>
      <c r="GA24" s="135">
        <f t="shared" si="127"/>
        <v>21912.566027191351</v>
      </c>
      <c r="GB24" s="135">
        <f t="shared" si="127"/>
        <v>0</v>
      </c>
      <c r="GC24" s="136">
        <f t="shared" si="127"/>
        <v>26806.599157999997</v>
      </c>
      <c r="GD24" s="136">
        <f t="shared" si="127"/>
        <v>26806.599157999997</v>
      </c>
      <c r="GE24" s="135">
        <f t="shared" si="127"/>
        <v>0</v>
      </c>
      <c r="GF24" s="135">
        <f t="shared" si="127"/>
        <v>23533.110999999997</v>
      </c>
      <c r="GG24" s="135">
        <f t="shared" si="127"/>
        <v>23533.110999999997</v>
      </c>
      <c r="GH24" s="135">
        <f t="shared" si="127"/>
        <v>0</v>
      </c>
      <c r="GI24" s="91">
        <f t="shared" si="128"/>
        <v>4894.0331308086461</v>
      </c>
      <c r="GJ24" s="91">
        <f t="shared" si="128"/>
        <v>4894.0331308086461</v>
      </c>
      <c r="GK24" s="91">
        <f t="shared" si="128"/>
        <v>0</v>
      </c>
      <c r="GM24" s="19">
        <f t="shared" si="129"/>
        <v>21912.566027191348</v>
      </c>
    </row>
    <row r="25" spans="1:195" ht="18.75" customHeight="1" x14ac:dyDescent="0.3">
      <c r="A25" s="12" t="s">
        <v>52</v>
      </c>
      <c r="B25" s="138">
        <f t="shared" si="130"/>
        <v>8579.7492706639114</v>
      </c>
      <c r="C25" s="138">
        <f>SUM(C21:C24)</f>
        <v>8555.1362705914416</v>
      </c>
      <c r="D25" s="138">
        <f>SUM(D21:D24)</f>
        <v>24.613000072469383</v>
      </c>
      <c r="E25" s="138">
        <f t="shared" si="131"/>
        <v>9528.2104419999996</v>
      </c>
      <c r="F25" s="138">
        <f>SUM(F21:F24)</f>
        <v>9523.7239250000002</v>
      </c>
      <c r="G25" s="138">
        <f>SUM(G21:G24)</f>
        <v>4.4865170000000001</v>
      </c>
      <c r="H25" s="138">
        <f>SUM(H21:H24)</f>
        <v>8654.5947099999994</v>
      </c>
      <c r="I25" s="138">
        <f>SUM(I21:I24)</f>
        <v>8651.5137099999993</v>
      </c>
      <c r="J25" s="138">
        <f>SUM(J21:J24)</f>
        <v>3.081</v>
      </c>
      <c r="K25" s="138">
        <f t="shared" si="133"/>
        <v>8579.7492706639114</v>
      </c>
      <c r="L25" s="138">
        <f>SUM(L21:L24)</f>
        <v>8555.1362705914416</v>
      </c>
      <c r="M25" s="138">
        <f>SUM(M21:M24)</f>
        <v>24.613000072469383</v>
      </c>
      <c r="N25" s="138">
        <f t="shared" si="134"/>
        <v>9575.4869999999992</v>
      </c>
      <c r="O25" s="138">
        <f>SUM(O21:O24)</f>
        <v>9570.476999999999</v>
      </c>
      <c r="P25" s="138">
        <f>SUM(P21:P24)</f>
        <v>5.01</v>
      </c>
      <c r="Q25" s="138">
        <f>SUM(Q21:Q24)</f>
        <v>8753.0969999999998</v>
      </c>
      <c r="R25" s="138">
        <f>SUM(R21:R24)</f>
        <v>8749.6309999999994</v>
      </c>
      <c r="S25" s="138">
        <f>SUM(S21:S24)</f>
        <v>3.4660000000000002</v>
      </c>
      <c r="T25" s="138">
        <f t="shared" si="136"/>
        <v>8579.7492706639114</v>
      </c>
      <c r="U25" s="138">
        <f>SUM(U21:U24)</f>
        <v>8555.1362705914416</v>
      </c>
      <c r="V25" s="138">
        <f>SUM(V21:V24)</f>
        <v>24.613000072469383</v>
      </c>
      <c r="W25" s="138">
        <f t="shared" si="137"/>
        <v>9342.2029999999995</v>
      </c>
      <c r="X25" s="138">
        <f>SUM(X21:X24)</f>
        <v>9294.2669999999998</v>
      </c>
      <c r="Y25" s="138">
        <f>SUM(Y21:Y24)</f>
        <v>47.936</v>
      </c>
      <c r="Z25" s="138">
        <f>SUM(Z21:Z24)</f>
        <v>8604.3729999999996</v>
      </c>
      <c r="AA25" s="138">
        <f>SUM(AA21:AA24)</f>
        <v>8562.0280000000002</v>
      </c>
      <c r="AB25" s="138">
        <f>SUM(AB21:AB24)</f>
        <v>42.344999999999999</v>
      </c>
      <c r="AC25" s="104">
        <f t="shared" si="115"/>
        <v>25739.247811991736</v>
      </c>
      <c r="AD25" s="104">
        <f t="shared" si="115"/>
        <v>25665.408811774323</v>
      </c>
      <c r="AE25" s="104">
        <f t="shared" si="115"/>
        <v>73.839000217408142</v>
      </c>
      <c r="AF25" s="106">
        <f t="shared" si="115"/>
        <v>28445.900441999998</v>
      </c>
      <c r="AG25" s="106">
        <f t="shared" si="115"/>
        <v>28388.467924999997</v>
      </c>
      <c r="AH25" s="106">
        <f t="shared" si="115"/>
        <v>57.432517000000004</v>
      </c>
      <c r="AI25" s="104">
        <f t="shared" si="115"/>
        <v>26012.064709999999</v>
      </c>
      <c r="AJ25" s="104">
        <f t="shared" si="115"/>
        <v>25963.172709999999</v>
      </c>
      <c r="AK25" s="104">
        <f t="shared" si="115"/>
        <v>48.891999999999996</v>
      </c>
      <c r="AL25" s="108">
        <f t="shared" si="116"/>
        <v>2706.6526300082623</v>
      </c>
      <c r="AM25" s="108">
        <f t="shared" si="116"/>
        <v>2723.0591132256741</v>
      </c>
      <c r="AN25" s="108">
        <f t="shared" si="116"/>
        <v>-16.406483217408137</v>
      </c>
      <c r="AO25" s="138">
        <f t="shared" si="139"/>
        <v>8579.7492706639114</v>
      </c>
      <c r="AP25" s="138">
        <f>SUM(AP21:AP24)</f>
        <v>8555.1362705914416</v>
      </c>
      <c r="AQ25" s="138">
        <f>SUM(AQ21:AQ24)</f>
        <v>24.613000072469383</v>
      </c>
      <c r="AR25" s="138">
        <f t="shared" si="140"/>
        <v>10232.248</v>
      </c>
      <c r="AS25" s="138">
        <f>SUM(AS21:AS24)</f>
        <v>10220.832</v>
      </c>
      <c r="AT25" s="138">
        <f>SUM(AT21:AT24)</f>
        <v>11.416</v>
      </c>
      <c r="AU25" s="138">
        <f>SUM(AU21:AU24)</f>
        <v>8977.0735100000002</v>
      </c>
      <c r="AV25" s="138">
        <f>SUM(AV21:AV24)</f>
        <v>8966.309510000001</v>
      </c>
      <c r="AW25" s="138">
        <f>SUM(AW21:AW24)</f>
        <v>10.763999999999999</v>
      </c>
      <c r="AX25" s="138">
        <f t="shared" si="142"/>
        <v>8579.7492706639114</v>
      </c>
      <c r="AY25" s="138">
        <f>SUM(AY21:AY24)</f>
        <v>8555.1362705914416</v>
      </c>
      <c r="AZ25" s="138">
        <f>SUM(AZ21:AZ24)</f>
        <v>24.613000072469383</v>
      </c>
      <c r="BA25" s="139">
        <f t="shared" si="143"/>
        <v>9142.2219999999998</v>
      </c>
      <c r="BB25" s="138">
        <f>SUM(BB21:BB24)</f>
        <v>9131.0810000000001</v>
      </c>
      <c r="BC25" s="138">
        <f>SUM(BC21:BC24)</f>
        <v>11.141</v>
      </c>
      <c r="BD25" s="138">
        <f>SUM(BD21:BD24)</f>
        <v>8639.2610000000004</v>
      </c>
      <c r="BE25" s="138">
        <f>SUM(BE21:BE24)</f>
        <v>8635.3220000000001</v>
      </c>
      <c r="BF25" s="138">
        <f>SUM(BF21:BF24)</f>
        <v>3.9390000000000001</v>
      </c>
      <c r="BG25" s="138">
        <f t="shared" si="145"/>
        <v>8579.7492706639114</v>
      </c>
      <c r="BH25" s="138">
        <f>SUM(BH21:BH24)</f>
        <v>8555.1362705914416</v>
      </c>
      <c r="BI25" s="138">
        <f>SUM(BI21:BI24)</f>
        <v>24.613000072469383</v>
      </c>
      <c r="BJ25" s="138">
        <f t="shared" si="146"/>
        <v>8959.3660000000018</v>
      </c>
      <c r="BK25" s="138">
        <f>SUM(BK21:BK24)</f>
        <v>8901.9340000000011</v>
      </c>
      <c r="BL25" s="138">
        <f>SUM(BL21:BL24)</f>
        <v>57.432000000000002</v>
      </c>
      <c r="BM25" s="138">
        <f>SUM(BM21:BM24)</f>
        <v>8764.8009999999995</v>
      </c>
      <c r="BN25" s="138">
        <f>SUM(BN21:BN24)</f>
        <v>8719.3610000000008</v>
      </c>
      <c r="BO25" s="138">
        <f>SUM(BO21:BO24)</f>
        <v>45.44</v>
      </c>
      <c r="BP25" s="104">
        <f t="shared" si="117"/>
        <v>25739.247811991736</v>
      </c>
      <c r="BQ25" s="104">
        <f t="shared" si="117"/>
        <v>25665.408811774323</v>
      </c>
      <c r="BR25" s="104">
        <f t="shared" si="117"/>
        <v>73.839000217408142</v>
      </c>
      <c r="BS25" s="104">
        <f t="shared" si="117"/>
        <v>28333.836000000003</v>
      </c>
      <c r="BT25" s="104">
        <f t="shared" si="117"/>
        <v>28253.847000000002</v>
      </c>
      <c r="BU25" s="104">
        <f t="shared" si="117"/>
        <v>79.989000000000004</v>
      </c>
      <c r="BV25" s="104">
        <f t="shared" si="117"/>
        <v>26381.13551</v>
      </c>
      <c r="BW25" s="104">
        <f t="shared" si="117"/>
        <v>26320.99251</v>
      </c>
      <c r="BX25" s="104">
        <f t="shared" si="117"/>
        <v>60.143000000000001</v>
      </c>
      <c r="BY25" s="108">
        <f t="shared" si="118"/>
        <v>2594.588188008267</v>
      </c>
      <c r="BZ25" s="108">
        <f t="shared" si="118"/>
        <v>2588.4381882256785</v>
      </c>
      <c r="CA25" s="108">
        <f t="shared" si="118"/>
        <v>6.1499997825918626</v>
      </c>
      <c r="CB25" s="104">
        <f t="shared" si="119"/>
        <v>51478.495623983472</v>
      </c>
      <c r="CC25" s="104">
        <f t="shared" si="119"/>
        <v>51330.817623548646</v>
      </c>
      <c r="CD25" s="104">
        <f t="shared" si="119"/>
        <v>147.67800043481628</v>
      </c>
      <c r="CE25" s="106">
        <f t="shared" si="119"/>
        <v>56779.736442000001</v>
      </c>
      <c r="CF25" s="104">
        <f t="shared" si="119"/>
        <v>56642.314924999999</v>
      </c>
      <c r="CG25" s="104">
        <f t="shared" si="119"/>
        <v>137.42151699999999</v>
      </c>
      <c r="CH25" s="104">
        <f t="shared" si="119"/>
        <v>52393.200219999999</v>
      </c>
      <c r="CI25" s="104">
        <f t="shared" si="119"/>
        <v>52284.165219999995</v>
      </c>
      <c r="CJ25" s="104">
        <f t="shared" si="119"/>
        <v>109.035</v>
      </c>
      <c r="CK25" s="108">
        <f t="shared" si="120"/>
        <v>5301.2408180165294</v>
      </c>
      <c r="CL25" s="108">
        <f t="shared" si="120"/>
        <v>5311.4973014513525</v>
      </c>
      <c r="CM25" s="108">
        <f t="shared" si="120"/>
        <v>-10.256483434816289</v>
      </c>
      <c r="CN25" s="138">
        <f t="shared" si="148"/>
        <v>8606.3278220294615</v>
      </c>
      <c r="CO25" s="138">
        <f>SUM(CO21:CO24)</f>
        <v>8581.6022964488875</v>
      </c>
      <c r="CP25" s="138">
        <f>SUM(CP21:CP24)</f>
        <v>24.725525580573191</v>
      </c>
      <c r="CQ25" s="138">
        <f t="shared" si="149"/>
        <v>8558.0929999999989</v>
      </c>
      <c r="CR25" s="138">
        <f>SUM(CR21:CR24)</f>
        <v>8551.4079999999994</v>
      </c>
      <c r="CS25" s="138">
        <f>SUM(CS21:CS24)</f>
        <v>6.6849999999999996</v>
      </c>
      <c r="CT25" s="138">
        <f>SUM(CT21:CT24)</f>
        <v>8291.0349999999999</v>
      </c>
      <c r="CU25" s="138">
        <f>SUM(CU21:CU24)</f>
        <v>8281.7430000000004</v>
      </c>
      <c r="CV25" s="138">
        <f>SUM(CV21:CV24)</f>
        <v>9.2919999999999998</v>
      </c>
      <c r="CW25" s="138">
        <f t="shared" si="151"/>
        <v>8606.3278220294615</v>
      </c>
      <c r="CX25" s="138">
        <f>SUM(CX21:CX24)</f>
        <v>8581.6022964488875</v>
      </c>
      <c r="CY25" s="138">
        <f>SUM(CY21:CY24)</f>
        <v>24.725525580573191</v>
      </c>
      <c r="CZ25" s="139">
        <f t="shared" si="152"/>
        <v>8772.3029999999999</v>
      </c>
      <c r="DA25" s="138">
        <f>SUM(DA21:DA24)</f>
        <v>8764.366</v>
      </c>
      <c r="DB25" s="138">
        <f>SUM(DB21:DB24)</f>
        <v>7.9370000000000003</v>
      </c>
      <c r="DC25" s="138">
        <f>SUM(DC21:DC24)</f>
        <v>8646.2649999999994</v>
      </c>
      <c r="DD25" s="138">
        <f>SUM(DD21:DD24)</f>
        <v>8630.0190000000002</v>
      </c>
      <c r="DE25" s="138">
        <f>SUM(DE21:DE24)</f>
        <v>16.245999999999999</v>
      </c>
      <c r="DF25" s="138">
        <f t="shared" si="154"/>
        <v>8606.3278220294615</v>
      </c>
      <c r="DG25" s="138">
        <f>SUM(DG21:DG24)</f>
        <v>8581.6022964488875</v>
      </c>
      <c r="DH25" s="138">
        <f>SUM(DH21:DH24)</f>
        <v>24.725525580573191</v>
      </c>
      <c r="DI25" s="139">
        <f t="shared" si="155"/>
        <v>9193.4896170000011</v>
      </c>
      <c r="DJ25" s="139">
        <f>SUM(DJ21:DJ24)</f>
        <v>9136.3240000000005</v>
      </c>
      <c r="DK25" s="139">
        <f>SUM(DK21:DK24)</f>
        <v>57.165616999999997</v>
      </c>
      <c r="DL25" s="138">
        <f>SUM(DL21:DL24)</f>
        <v>8652.2589999999982</v>
      </c>
      <c r="DM25" s="138">
        <f>SUM(DM21:DM24)</f>
        <v>8594.5229999999992</v>
      </c>
      <c r="DN25" s="138">
        <f>SUM(DN21:DN24)</f>
        <v>57.735999999999997</v>
      </c>
      <c r="DO25" s="104">
        <f t="shared" si="121"/>
        <v>25818.983466088386</v>
      </c>
      <c r="DP25" s="104">
        <f t="shared" si="121"/>
        <v>25744.806889346663</v>
      </c>
      <c r="DQ25" s="104">
        <f t="shared" si="121"/>
        <v>74.176576741719572</v>
      </c>
      <c r="DR25" s="104">
        <f t="shared" si="121"/>
        <v>26523.885617</v>
      </c>
      <c r="DS25" s="104">
        <f t="shared" si="121"/>
        <v>26452.097999999998</v>
      </c>
      <c r="DT25" s="104">
        <f t="shared" si="121"/>
        <v>71.787616999999997</v>
      </c>
      <c r="DU25" s="104">
        <f t="shared" si="121"/>
        <v>25589.558999999997</v>
      </c>
      <c r="DV25" s="104">
        <f t="shared" si="121"/>
        <v>25506.285000000003</v>
      </c>
      <c r="DW25" s="104">
        <f t="shared" si="121"/>
        <v>83.274000000000001</v>
      </c>
      <c r="DX25" s="108">
        <f t="shared" si="122"/>
        <v>704.90215091161372</v>
      </c>
      <c r="DY25" s="108">
        <f t="shared" si="122"/>
        <v>707.29111065333564</v>
      </c>
      <c r="DZ25" s="108">
        <f t="shared" si="122"/>
        <v>-2.3889597417195745</v>
      </c>
      <c r="EA25" s="104">
        <f t="shared" si="123"/>
        <v>77297.479090071865</v>
      </c>
      <c r="EB25" s="104">
        <f t="shared" si="123"/>
        <v>77075.624512895301</v>
      </c>
      <c r="EC25" s="104">
        <f t="shared" si="123"/>
        <v>221.85457717653586</v>
      </c>
      <c r="ED25" s="106">
        <f t="shared" si="123"/>
        <v>83303.622059000001</v>
      </c>
      <c r="EE25" s="106">
        <f t="shared" si="123"/>
        <v>83094.412924999997</v>
      </c>
      <c r="EF25" s="106">
        <f t="shared" si="123"/>
        <v>209.20913400000001</v>
      </c>
      <c r="EG25" s="104">
        <f t="shared" si="123"/>
        <v>77982.759219999993</v>
      </c>
      <c r="EH25" s="104">
        <f t="shared" si="123"/>
        <v>77790.450219999999</v>
      </c>
      <c r="EI25" s="104">
        <f t="shared" si="123"/>
        <v>192.309</v>
      </c>
      <c r="EJ25" s="108">
        <f t="shared" si="124"/>
        <v>6006.1429689281358</v>
      </c>
      <c r="EK25" s="108">
        <f t="shared" si="124"/>
        <v>6018.7884121046955</v>
      </c>
      <c r="EL25" s="108">
        <f t="shared" si="124"/>
        <v>-12.645443176535849</v>
      </c>
      <c r="EM25" s="138">
        <f t="shared" si="157"/>
        <v>8606.3278220294615</v>
      </c>
      <c r="EN25" s="138">
        <f>SUM(EN21:EN24)</f>
        <v>8581.6022964488875</v>
      </c>
      <c r="EO25" s="138">
        <f>SUM(EO21:EO24)</f>
        <v>24.725525580573191</v>
      </c>
      <c r="EP25" s="138">
        <f t="shared" si="158"/>
        <v>9173.6200000000008</v>
      </c>
      <c r="EQ25" s="138">
        <f>SUM(EQ21:EQ24)</f>
        <v>9160.7260000000006</v>
      </c>
      <c r="ER25" s="138">
        <f>SUM(ER21:ER24)</f>
        <v>12.894</v>
      </c>
      <c r="ES25" s="138">
        <f>SUM(ES21:ES24)</f>
        <v>8716.357</v>
      </c>
      <c r="ET25" s="138">
        <f>SUM(ET21:ET24)</f>
        <v>8693.85</v>
      </c>
      <c r="EU25" s="138">
        <f>SUM(EU21:EU24)</f>
        <v>22.507000000000001</v>
      </c>
      <c r="EV25" s="138">
        <f t="shared" si="160"/>
        <v>8606.3278220294615</v>
      </c>
      <c r="EW25" s="138">
        <f>SUM(EW21:EW24)</f>
        <v>8581.6022964488875</v>
      </c>
      <c r="EX25" s="138">
        <f>SUM(EX21:EX24)</f>
        <v>24.725525580573191</v>
      </c>
      <c r="EY25" s="138">
        <f t="shared" si="161"/>
        <v>9178.2116779999997</v>
      </c>
      <c r="EZ25" s="138">
        <f>SUM(EZ21:EZ24)</f>
        <v>9166.4440450000002</v>
      </c>
      <c r="FA25" s="138">
        <f>SUM(FA21:FA24)</f>
        <v>11.767633</v>
      </c>
      <c r="FB25" s="138">
        <f>SUM(FB21:FB24)</f>
        <v>8616.2080000000005</v>
      </c>
      <c r="FC25" s="138">
        <f>SUM(FC21:FC24)</f>
        <v>8610.3009999999995</v>
      </c>
      <c r="FD25" s="138">
        <f>SUM(FD21:FD24)</f>
        <v>5.907</v>
      </c>
      <c r="FE25" s="138">
        <f t="shared" si="163"/>
        <v>8606.3278220294615</v>
      </c>
      <c r="FF25" s="138">
        <f>SUM(FF21:FF24)</f>
        <v>8581.6022964488875</v>
      </c>
      <c r="FG25" s="138">
        <f>SUM(FG21:FG24)</f>
        <v>24.725525580573191</v>
      </c>
      <c r="FH25" s="138">
        <f t="shared" ref="FH25" si="166">SUM(FI25:FJ25)</f>
        <v>10990.2145043</v>
      </c>
      <c r="FI25" s="138">
        <f>SUM(FI21:FI24)</f>
        <v>10919.215246</v>
      </c>
      <c r="FJ25" s="138">
        <f>SUM(FJ21:FJ24)</f>
        <v>70.999258299999994</v>
      </c>
      <c r="FK25" s="138">
        <f>SUM(FK21:FK24)</f>
        <v>9231.9120000000003</v>
      </c>
      <c r="FL25" s="138">
        <f>SUM(FL21:FL24)</f>
        <v>9168.4419999999991</v>
      </c>
      <c r="FM25" s="138">
        <f>SUM(FM21:FM24)</f>
        <v>63.47</v>
      </c>
      <c r="FN25" s="104">
        <f t="shared" si="125"/>
        <v>25818.983466088386</v>
      </c>
      <c r="FO25" s="104">
        <f t="shared" si="125"/>
        <v>25744.806889346663</v>
      </c>
      <c r="FP25" s="104">
        <f t="shared" si="125"/>
        <v>74.176576741719572</v>
      </c>
      <c r="FQ25" s="104">
        <f t="shared" si="125"/>
        <v>29342.046182300001</v>
      </c>
      <c r="FR25" s="104">
        <f t="shared" si="125"/>
        <v>29246.385290999999</v>
      </c>
      <c r="FS25" s="104">
        <f t="shared" si="125"/>
        <v>95.660891300000003</v>
      </c>
      <c r="FT25" s="104">
        <f t="shared" si="125"/>
        <v>26564.477000000003</v>
      </c>
      <c r="FU25" s="104">
        <f t="shared" si="125"/>
        <v>26472.592999999997</v>
      </c>
      <c r="FV25" s="104">
        <f t="shared" si="125"/>
        <v>91.884</v>
      </c>
      <c r="FW25" s="108">
        <f t="shared" si="126"/>
        <v>3523.0627162116143</v>
      </c>
      <c r="FX25" s="108">
        <f t="shared" si="126"/>
        <v>3501.5784016533362</v>
      </c>
      <c r="FY25" s="108">
        <f t="shared" si="126"/>
        <v>21.484314558280431</v>
      </c>
      <c r="FZ25" s="104">
        <f t="shared" si="127"/>
        <v>103116.46255616026</v>
      </c>
      <c r="GA25" s="104">
        <f t="shared" si="127"/>
        <v>102820.43140224196</v>
      </c>
      <c r="GB25" s="104">
        <f t="shared" si="127"/>
        <v>296.03115391825543</v>
      </c>
      <c r="GC25" s="106">
        <f t="shared" si="127"/>
        <v>112645.66824130001</v>
      </c>
      <c r="GD25" s="106">
        <f t="shared" si="127"/>
        <v>112340.798216</v>
      </c>
      <c r="GE25" s="106">
        <f t="shared" si="127"/>
        <v>304.87002530000001</v>
      </c>
      <c r="GF25" s="104">
        <f t="shared" si="127"/>
        <v>104547.23621999999</v>
      </c>
      <c r="GG25" s="104">
        <f t="shared" si="127"/>
        <v>104263.04321999999</v>
      </c>
      <c r="GH25" s="104">
        <f t="shared" si="127"/>
        <v>284.19299999999998</v>
      </c>
      <c r="GI25" s="108">
        <f t="shared" si="128"/>
        <v>9529.2056851397501</v>
      </c>
      <c r="GJ25" s="108">
        <f t="shared" si="128"/>
        <v>9520.3668137580389</v>
      </c>
      <c r="GK25" s="108">
        <f t="shared" si="128"/>
        <v>8.8388713817445819</v>
      </c>
      <c r="GM25" s="19">
        <f t="shared" si="129"/>
        <v>103116.46255616023</v>
      </c>
    </row>
    <row r="26" spans="1:195" ht="18.75" customHeight="1" x14ac:dyDescent="0.3">
      <c r="A26" s="12" t="s">
        <v>53</v>
      </c>
      <c r="B26" s="66">
        <f>SUM(B25/B9)</f>
        <v>34.349499094356446</v>
      </c>
      <c r="C26" s="66">
        <f t="shared" ref="C26:D26" si="167">SUM(C25/C9)</f>
        <v>34.421055763769402</v>
      </c>
      <c r="D26" s="66">
        <f t="shared" si="167"/>
        <v>19.940682207252802</v>
      </c>
      <c r="E26" s="66">
        <f>SUM(E25/E9)</f>
        <v>34.408181664542077</v>
      </c>
      <c r="F26" s="66">
        <f t="shared" ref="F26:G26" si="168">SUM(F25/F9)</f>
        <v>34.419946818122675</v>
      </c>
      <c r="G26" s="66">
        <f t="shared" si="168"/>
        <v>19.940075555555556</v>
      </c>
      <c r="H26" s="66">
        <f>SUM(H25/H9)</f>
        <v>33.123704785269496</v>
      </c>
      <c r="I26" s="66">
        <f t="shared" ref="I26:J26" si="169">SUM(I25/I9)</f>
        <v>33.138547406644165</v>
      </c>
      <c r="J26" s="66">
        <f t="shared" si="169"/>
        <v>14.671428571428573</v>
      </c>
      <c r="K26" s="66">
        <f>SUM(K25/K9)</f>
        <v>34.349499094356446</v>
      </c>
      <c r="L26" s="66">
        <f t="shared" ref="L26:M26" si="170">SUM(L25/L9)</f>
        <v>34.421055763769402</v>
      </c>
      <c r="M26" s="66">
        <f t="shared" si="170"/>
        <v>19.940682207252802</v>
      </c>
      <c r="N26" s="66">
        <f>SUM(N25/N9)</f>
        <v>34.407037004098989</v>
      </c>
      <c r="O26" s="66">
        <f t="shared" ref="O26:P26" si="171">SUM(O25/O9)</f>
        <v>34.420109405176781</v>
      </c>
      <c r="P26" s="66">
        <f t="shared" si="171"/>
        <v>19.940298507462689</v>
      </c>
      <c r="Q26" s="66">
        <f>SUM(Q25/Q9)</f>
        <v>33.122297230820465</v>
      </c>
      <c r="R26" s="66">
        <f t="shared" ref="R26:S26" si="172">SUM(R25/R9)</f>
        <v>33.138775896678411</v>
      </c>
      <c r="S26" s="66">
        <f t="shared" si="172"/>
        <v>14.686440677966104</v>
      </c>
      <c r="T26" s="66">
        <f>SUM(T25/T9)</f>
        <v>34.349499094356446</v>
      </c>
      <c r="U26" s="66">
        <f t="shared" ref="U26:V26" si="173">SUM(U25/U9)</f>
        <v>34.421055763769402</v>
      </c>
      <c r="V26" s="66">
        <f t="shared" si="173"/>
        <v>19.940682207252802</v>
      </c>
      <c r="W26" s="66">
        <f>SUM(W25/W9)</f>
        <v>34.292248622576885</v>
      </c>
      <c r="X26" s="66">
        <f t="shared" ref="X26:Y26" si="174">SUM(X25/X9)</f>
        <v>34.420024071845198</v>
      </c>
      <c r="Y26" s="66">
        <f t="shared" si="174"/>
        <v>19.940099833610649</v>
      </c>
      <c r="Z26" s="66">
        <f>SUM(Z25/Z9)</f>
        <v>32.934579618114761</v>
      </c>
      <c r="AA26" s="66">
        <f t="shared" ref="AA26:BX26" si="175">SUM(AA25/AA9)</f>
        <v>33.138630645972832</v>
      </c>
      <c r="AB26" s="66">
        <f t="shared" si="175"/>
        <v>14.670015589814655</v>
      </c>
      <c r="AC26" s="140">
        <f t="shared" si="175"/>
        <v>34.349499094356446</v>
      </c>
      <c r="AD26" s="140">
        <f t="shared" si="175"/>
        <v>34.421055763769395</v>
      </c>
      <c r="AE26" s="140">
        <f t="shared" si="175"/>
        <v>19.940682207252802</v>
      </c>
      <c r="AF26" s="140">
        <f t="shared" si="175"/>
        <v>34.369636112046656</v>
      </c>
      <c r="AG26" s="140">
        <f t="shared" si="175"/>
        <v>34.420026922787791</v>
      </c>
      <c r="AH26" s="140">
        <f t="shared" si="175"/>
        <v>19.940115267771898</v>
      </c>
      <c r="AI26" s="140">
        <f t="shared" si="175"/>
        <v>33.060433399190522</v>
      </c>
      <c r="AJ26" s="140">
        <f t="shared" si="175"/>
        <v>33.138651858205343</v>
      </c>
      <c r="AK26" s="140">
        <f t="shared" si="175"/>
        <v>14.67126781695424</v>
      </c>
      <c r="AL26" s="108">
        <f t="shared" si="116"/>
        <v>2.0137017690210257E-2</v>
      </c>
      <c r="AM26" s="108">
        <f t="shared" si="116"/>
        <v>-1.0288409816041622E-3</v>
      </c>
      <c r="AN26" s="108">
        <f t="shared" si="116"/>
        <v>-5.6693948090469348E-4</v>
      </c>
      <c r="AO26" s="66">
        <f>SUM(AO25/AO9)</f>
        <v>34.349499094356446</v>
      </c>
      <c r="AP26" s="66">
        <f t="shared" ref="AP26:AQ26" si="176">SUM(AP25/AP9)</f>
        <v>34.421055763769402</v>
      </c>
      <c r="AQ26" s="66">
        <f t="shared" si="176"/>
        <v>19.940682207252802</v>
      </c>
      <c r="AR26" s="66">
        <f>SUM(AR25/AR9)</f>
        <v>34.392087860377963</v>
      </c>
      <c r="AS26" s="66">
        <f t="shared" ref="AS26:AT26" si="177">SUM(AS25/AS9)</f>
        <v>34.41994982235768</v>
      </c>
      <c r="AT26" s="66">
        <f t="shared" si="177"/>
        <v>19.940611353711791</v>
      </c>
      <c r="AU26" s="66">
        <f>SUM(AU25/AU9)</f>
        <v>33.088889069090051</v>
      </c>
      <c r="AV26" s="66">
        <f t="shared" ref="AV26:AW26" si="178">SUM(AV25/AV9)</f>
        <v>33.138839441471283</v>
      </c>
      <c r="AW26" s="66">
        <f t="shared" si="178"/>
        <v>14.669846678023848</v>
      </c>
      <c r="AX26" s="66">
        <f>SUM(AX25/AX9)</f>
        <v>34.349499094356446</v>
      </c>
      <c r="AY26" s="66">
        <f t="shared" ref="AY26:AZ26" si="179">SUM(AY25/AY9)</f>
        <v>34.421055763769402</v>
      </c>
      <c r="AZ26" s="66">
        <f t="shared" si="179"/>
        <v>19.940682207252802</v>
      </c>
      <c r="BA26" s="66">
        <f>SUM(BA25/BA9)</f>
        <v>34.38955323254703</v>
      </c>
      <c r="BB26" s="66">
        <f t="shared" ref="BB26:BC26" si="180">SUM(BB25/BB9)</f>
        <v>34.420021561797924</v>
      </c>
      <c r="BC26" s="66">
        <f t="shared" si="180"/>
        <v>19.930232558139533</v>
      </c>
      <c r="BD26" s="66">
        <f>SUM(BD25/BD9)</f>
        <v>33.119714624716551</v>
      </c>
      <c r="BE26" s="66">
        <f t="shared" ref="BE26:BF26" si="181">SUM(BE25/BE9)</f>
        <v>33.138724619216291</v>
      </c>
      <c r="BF26" s="66">
        <f t="shared" si="181"/>
        <v>14.670391061452513</v>
      </c>
      <c r="BG26" s="66">
        <f>SUM(BG25/BG9)</f>
        <v>34.349499094356446</v>
      </c>
      <c r="BH26" s="66">
        <f t="shared" ref="BH26:BI26" si="182">SUM(BH25/BH9)</f>
        <v>34.421055763769402</v>
      </c>
      <c r="BI26" s="66">
        <f t="shared" si="182"/>
        <v>19.940682207252802</v>
      </c>
      <c r="BJ26" s="66">
        <f>SUM(BJ25/BJ9)</f>
        <v>34.260487997942704</v>
      </c>
      <c r="BK26" s="66">
        <f t="shared" ref="BK26:BL26" si="183">SUM(BK25/BK9)</f>
        <v>34.41997161935916</v>
      </c>
      <c r="BL26" s="66">
        <f t="shared" si="183"/>
        <v>19.939935769464455</v>
      </c>
      <c r="BM26" s="66">
        <f>SUM(BM25/BM9)</f>
        <v>32.923892056766356</v>
      </c>
      <c r="BN26" s="66">
        <f t="shared" ref="BN26:BO26" si="184">SUM(BN25/BN9)</f>
        <v>33.138721557330008</v>
      </c>
      <c r="BO26" s="66">
        <f t="shared" si="184"/>
        <v>14.672263480787858</v>
      </c>
      <c r="BP26" s="140">
        <f t="shared" si="175"/>
        <v>34.349499094356446</v>
      </c>
      <c r="BQ26" s="140">
        <f t="shared" si="175"/>
        <v>34.421055763769395</v>
      </c>
      <c r="BR26" s="140">
        <f t="shared" si="175"/>
        <v>19.940682207252802</v>
      </c>
      <c r="BS26" s="140">
        <f t="shared" si="175"/>
        <v>34.349549973313906</v>
      </c>
      <c r="BT26" s="140">
        <f t="shared" si="175"/>
        <v>34.419979874667419</v>
      </c>
      <c r="BU26" s="140">
        <f t="shared" si="175"/>
        <v>19.938680127126567</v>
      </c>
      <c r="BV26" s="140">
        <f t="shared" si="175"/>
        <v>33.043942618995501</v>
      </c>
      <c r="BW26" s="140">
        <f t="shared" si="175"/>
        <v>33.138762719290511</v>
      </c>
      <c r="BX26" s="140">
        <f t="shared" si="175"/>
        <v>14.671708239312071</v>
      </c>
      <c r="BY26" s="108">
        <f t="shared" si="118"/>
        <v>5.0878957459588037E-5</v>
      </c>
      <c r="BZ26" s="108">
        <f t="shared" si="118"/>
        <v>-1.0758891019762018E-3</v>
      </c>
      <c r="CA26" s="108">
        <f t="shared" si="118"/>
        <v>-2.0020801262354837E-3</v>
      </c>
      <c r="CB26" s="140">
        <f t="shared" ref="CB26:CJ26" si="185">SUM(CB25/CB9)</f>
        <v>34.349499094356446</v>
      </c>
      <c r="CC26" s="140">
        <f t="shared" si="185"/>
        <v>34.421055763769395</v>
      </c>
      <c r="CD26" s="140">
        <f t="shared" si="185"/>
        <v>19.940682207252802</v>
      </c>
      <c r="CE26" s="140">
        <f t="shared" si="185"/>
        <v>34.359609928872011</v>
      </c>
      <c r="CF26" s="140">
        <f t="shared" si="185"/>
        <v>34.420003454620804</v>
      </c>
      <c r="CG26" s="140">
        <f t="shared" si="185"/>
        <v>19.939279889727221</v>
      </c>
      <c r="CH26" s="140">
        <f t="shared" si="185"/>
        <v>33.052127869666869</v>
      </c>
      <c r="CI26" s="140">
        <f t="shared" si="185"/>
        <v>33.138707668008031</v>
      </c>
      <c r="CJ26" s="140">
        <f t="shared" si="185"/>
        <v>14.671510747805026</v>
      </c>
      <c r="CK26" s="108">
        <f t="shared" si="120"/>
        <v>1.0110834515565159E-2</v>
      </c>
      <c r="CL26" s="108">
        <f t="shared" si="120"/>
        <v>-1.0523091485907798E-3</v>
      </c>
      <c r="CM26" s="108">
        <f t="shared" si="120"/>
        <v>-1.402317525581509E-3</v>
      </c>
      <c r="CN26" s="66">
        <f>SUM(CN25/CN9)</f>
        <v>34.455907789676004</v>
      </c>
      <c r="CO26" s="66">
        <f t="shared" ref="CO26:CP26" si="186">SUM(CO25/CO9)</f>
        <v>34.527540163674999</v>
      </c>
      <c r="CP26" s="66">
        <f t="shared" si="186"/>
        <v>20.031846851574951</v>
      </c>
      <c r="CQ26" s="66">
        <f>SUM(CQ25/CQ9)</f>
        <v>34.510526846381829</v>
      </c>
      <c r="CR26" s="66">
        <f t="shared" ref="CR26:CS26" si="187">SUM(CR25/CR9)</f>
        <v>34.530076599731068</v>
      </c>
      <c r="CS26" s="66">
        <f t="shared" si="187"/>
        <v>20.014970059880238</v>
      </c>
      <c r="CT26" s="66">
        <f>SUM(CT25/CT9)</f>
        <v>34.827647767990285</v>
      </c>
      <c r="CU26" s="66">
        <f t="shared" ref="CU26:CV26" si="188">SUM(CU25/CU9)</f>
        <v>34.856847634400005</v>
      </c>
      <c r="CV26" s="66">
        <f t="shared" si="188"/>
        <v>19.939914163090126</v>
      </c>
      <c r="CW26" s="66">
        <f>SUM(CW25/CW9)</f>
        <v>34.455907789676004</v>
      </c>
      <c r="CX26" s="66">
        <f t="shared" ref="CX26:CY26" si="189">SUM(CX25/CX9)</f>
        <v>34.527540163674999</v>
      </c>
      <c r="CY26" s="66">
        <f t="shared" si="189"/>
        <v>20.031846851574951</v>
      </c>
      <c r="CZ26" s="66">
        <f>SUM(CZ25/CZ9)</f>
        <v>34.507552691826575</v>
      </c>
      <c r="DA26" s="66">
        <f t="shared" ref="DA26:DB26" si="190">SUM(DA25/DA9)</f>
        <v>34.530120007249288</v>
      </c>
      <c r="DB26" s="66">
        <f t="shared" si="190"/>
        <v>20.042929292929294</v>
      </c>
      <c r="DC26" s="66">
        <f>SUM(DC25/DC9)</f>
        <v>34.373047045821373</v>
      </c>
      <c r="DD26" s="66">
        <f t="shared" ref="DD26:DE26" si="191">SUM(DD25/DD9)</f>
        <v>34.419982690336504</v>
      </c>
      <c r="DE26" s="66">
        <f t="shared" si="191"/>
        <v>19.933742331288343</v>
      </c>
      <c r="DF26" s="66">
        <f>SUM(DF25/DF9)</f>
        <v>34.455907789676004</v>
      </c>
      <c r="DG26" s="66">
        <f t="shared" ref="DG26:DH26" si="192">SUM(DG25/DG9)</f>
        <v>34.527540163674999</v>
      </c>
      <c r="DH26" s="66">
        <f t="shared" si="192"/>
        <v>20.031846851574951</v>
      </c>
      <c r="DI26" s="66">
        <f>SUM(DI25/DI9)</f>
        <v>34.375712415804188</v>
      </c>
      <c r="DJ26" s="66">
        <f t="shared" ref="DJ26:DK26" si="193">SUM(DJ25/DJ9)</f>
        <v>34.530453956413986</v>
      </c>
      <c r="DK26" s="66">
        <f t="shared" si="193"/>
        <v>20.029998948843726</v>
      </c>
      <c r="DL26" s="66">
        <f>SUM(DL25/DL9)</f>
        <v>34.254298484890469</v>
      </c>
      <c r="DM26" s="66">
        <f t="shared" ref="DM26:FV26" si="194">SUM(DM25/DM9)</f>
        <v>34.42036020232846</v>
      </c>
      <c r="DN26" s="66">
        <f t="shared" si="194"/>
        <v>19.936464088397791</v>
      </c>
      <c r="DO26" s="140">
        <f t="shared" si="194"/>
        <v>34.455907789676004</v>
      </c>
      <c r="DP26" s="140">
        <f t="shared" si="194"/>
        <v>34.527540163674992</v>
      </c>
      <c r="DQ26" s="140">
        <f t="shared" si="194"/>
        <v>20.031846851574954</v>
      </c>
      <c r="DR26" s="140">
        <f t="shared" si="194"/>
        <v>34.462697971733888</v>
      </c>
      <c r="DS26" s="140">
        <f t="shared" si="194"/>
        <v>34.530221316803569</v>
      </c>
      <c r="DT26" s="140">
        <f t="shared" si="194"/>
        <v>20.030027064732142</v>
      </c>
      <c r="DU26" s="140">
        <f t="shared" si="194"/>
        <v>34.478447567334513</v>
      </c>
      <c r="DV26" s="140">
        <f t="shared" si="194"/>
        <v>34.56075299486595</v>
      </c>
      <c r="DW26" s="140">
        <f t="shared" si="194"/>
        <v>19.936317931529807</v>
      </c>
      <c r="DX26" s="108">
        <f t="shared" si="122"/>
        <v>6.7901820578839533E-3</v>
      </c>
      <c r="DY26" s="108">
        <f t="shared" si="122"/>
        <v>2.6811531285773071E-3</v>
      </c>
      <c r="DZ26" s="108">
        <f t="shared" si="122"/>
        <v>-1.8197868428124764E-3</v>
      </c>
      <c r="EA26" s="140">
        <f t="shared" si="194"/>
        <v>34.38496865946297</v>
      </c>
      <c r="EB26" s="140">
        <f t="shared" si="194"/>
        <v>34.456550563737927</v>
      </c>
      <c r="EC26" s="140">
        <f t="shared" si="194"/>
        <v>19.971070422026852</v>
      </c>
      <c r="ED26" s="140">
        <f t="shared" si="194"/>
        <v>34.392366191029666</v>
      </c>
      <c r="EE26" s="140">
        <f t="shared" si="194"/>
        <v>34.455013554153659</v>
      </c>
      <c r="EF26" s="140">
        <f t="shared" si="194"/>
        <v>19.970325887743417</v>
      </c>
      <c r="EG26" s="140">
        <f t="shared" si="194"/>
        <v>33.506978337568285</v>
      </c>
      <c r="EH26" s="140">
        <f t="shared" si="194"/>
        <v>33.591903366080103</v>
      </c>
      <c r="EI26" s="140">
        <f t="shared" si="194"/>
        <v>16.565866264671048</v>
      </c>
      <c r="EJ26" s="108">
        <f t="shared" si="124"/>
        <v>7.3975315666956476E-3</v>
      </c>
      <c r="EK26" s="108">
        <f t="shared" si="124"/>
        <v>-1.5370095842683895E-3</v>
      </c>
      <c r="EL26" s="108">
        <f t="shared" si="124"/>
        <v>-7.4453428343446149E-4</v>
      </c>
      <c r="EM26" s="66">
        <f>SUM(EM25/EM9)</f>
        <v>34.455907789676004</v>
      </c>
      <c r="EN26" s="66">
        <f t="shared" ref="EN26:EO26" si="195">SUM(EN25/EN9)</f>
        <v>34.527540163674999</v>
      </c>
      <c r="EO26" s="66">
        <f t="shared" si="195"/>
        <v>20.031846851574951</v>
      </c>
      <c r="EP26" s="66">
        <f>SUM(EP25/EP9)</f>
        <v>34.494944367359679</v>
      </c>
      <c r="EQ26" s="66">
        <f t="shared" ref="EQ26:ER26" si="196">SUM(EQ25/EQ9)</f>
        <v>34.530077611130167</v>
      </c>
      <c r="ER26" s="66">
        <f t="shared" si="196"/>
        <v>20.021739130434781</v>
      </c>
      <c r="ES26" s="66">
        <f>SUM(ES25/ES9)</f>
        <v>33.951983827115292</v>
      </c>
      <c r="ET26" s="66">
        <f t="shared" ref="ET26:EU26" si="197">SUM(ET25/ET9)</f>
        <v>34.013896876723905</v>
      </c>
      <c r="EU26" s="66">
        <f t="shared" si="197"/>
        <v>19.935341009743137</v>
      </c>
      <c r="EV26" s="66">
        <f>SUM(EV25/EV9)</f>
        <v>34.455907789676004</v>
      </c>
      <c r="EW26" s="66">
        <f t="shared" ref="EW26:EX26" si="198">SUM(EW25/EW9)</f>
        <v>34.527540163674999</v>
      </c>
      <c r="EX26" s="66">
        <f t="shared" si="198"/>
        <v>20.031846851574951</v>
      </c>
      <c r="EY26" s="66">
        <f>SUM(EY25/EY9)</f>
        <v>34.49810247898219</v>
      </c>
      <c r="EZ26" s="66">
        <f t="shared" ref="EZ26:FA26" si="199">SUM(EZ25/EZ9)</f>
        <v>34.530122105419935</v>
      </c>
      <c r="FA26" s="66">
        <f t="shared" si="199"/>
        <v>20.030013617021275</v>
      </c>
      <c r="FB26" s="66">
        <f>SUM(FB25/FB9)</f>
        <v>34.402632041269385</v>
      </c>
      <c r="FC26" s="66">
        <f t="shared" ref="FC26:FD26" si="200">SUM(FC25/FC9)</f>
        <v>34.419726090919262</v>
      </c>
      <c r="FD26" s="66">
        <f t="shared" si="200"/>
        <v>19.956081081081081</v>
      </c>
      <c r="FE26" s="66">
        <f>SUM(FE25/FE9)</f>
        <v>34.455907789676004</v>
      </c>
      <c r="FF26" s="66">
        <f t="shared" ref="FF26:FG26" si="201">SUM(FF25/FF9)</f>
        <v>34.527540163674999</v>
      </c>
      <c r="FG26" s="66">
        <f t="shared" si="201"/>
        <v>20.031846851574951</v>
      </c>
      <c r="FH26" s="66">
        <f>SUM(FH25/FH9)</f>
        <v>40.492181161430146</v>
      </c>
      <c r="FI26" s="66">
        <f t="shared" ref="FI26:FJ26" si="202">SUM(FI25/FI9)</f>
        <v>40.698265622380461</v>
      </c>
      <c r="FJ26" s="66">
        <f t="shared" si="202"/>
        <v>22.764198371220619</v>
      </c>
      <c r="FK26" s="66">
        <f>SUM(FK25/FK9)</f>
        <v>34.248840677563678</v>
      </c>
      <c r="FL26" s="66">
        <f t="shared" ref="FL26:FM26" si="203">SUM(FL25/FL9)</f>
        <v>34.419949694034607</v>
      </c>
      <c r="FM26" s="66">
        <f t="shared" si="203"/>
        <v>19.934045226130653</v>
      </c>
      <c r="FN26" s="140">
        <f t="shared" si="194"/>
        <v>34.455907789676004</v>
      </c>
      <c r="FO26" s="140">
        <f t="shared" si="194"/>
        <v>34.527540163674992</v>
      </c>
      <c r="FP26" s="140">
        <f t="shared" si="194"/>
        <v>20.031846851574954</v>
      </c>
      <c r="FQ26" s="140">
        <f t="shared" si="194"/>
        <v>36.522043488412315</v>
      </c>
      <c r="FR26" s="140">
        <f t="shared" si="194"/>
        <v>36.60116760591697</v>
      </c>
      <c r="FS26" s="140">
        <f t="shared" si="194"/>
        <v>21.988987518389113</v>
      </c>
      <c r="FT26" s="140">
        <f t="shared" si="194"/>
        <v>34.200312334241417</v>
      </c>
      <c r="FU26" s="140">
        <f t="shared" si="194"/>
        <v>34.285460995204126</v>
      </c>
      <c r="FV26" s="140">
        <f t="shared" si="194"/>
        <v>19.935777825992623</v>
      </c>
      <c r="FW26" s="108">
        <f t="shared" si="126"/>
        <v>2.0661356987363106</v>
      </c>
      <c r="FX26" s="108">
        <f t="shared" si="126"/>
        <v>2.0736274422419783</v>
      </c>
      <c r="FY26" s="108">
        <f t="shared" si="126"/>
        <v>1.9571406668141584</v>
      </c>
      <c r="FZ26" s="140">
        <f t="shared" ref="FZ26:GH26" si="204">SUM(FZ25/FZ9)</f>
        <v>34.402703442016232</v>
      </c>
      <c r="GA26" s="140">
        <f t="shared" si="204"/>
        <v>34.474297963722194</v>
      </c>
      <c r="GB26" s="140">
        <f t="shared" si="204"/>
        <v>19.986264529413877</v>
      </c>
      <c r="GC26" s="140">
        <f t="shared" si="204"/>
        <v>34.922815492788985</v>
      </c>
      <c r="GD26" s="140">
        <f t="shared" si="204"/>
        <v>34.989127299694736</v>
      </c>
      <c r="GE26" s="140">
        <f t="shared" si="204"/>
        <v>20.562646718016513</v>
      </c>
      <c r="GF26" s="140">
        <f t="shared" si="204"/>
        <v>33.680470269756128</v>
      </c>
      <c r="GG26" s="140">
        <f t="shared" si="204"/>
        <v>33.765327531281237</v>
      </c>
      <c r="GH26" s="140">
        <f t="shared" si="204"/>
        <v>17.523577561622297</v>
      </c>
      <c r="GI26" s="108">
        <f t="shared" si="128"/>
        <v>0.52011205077275235</v>
      </c>
      <c r="GJ26" s="108">
        <f t="shared" si="128"/>
        <v>0.51482933597254288</v>
      </c>
      <c r="GK26" s="108">
        <f t="shared" si="128"/>
        <v>0.57638218860263635</v>
      </c>
      <c r="GM26" s="141">
        <f t="shared" ref="GM26" si="205">SUM(GM25/GM9)</f>
        <v>34.402703442016218</v>
      </c>
    </row>
    <row r="27" spans="1:195" ht="18.75" customHeight="1" x14ac:dyDescent="0.3">
      <c r="A27" s="56" t="s">
        <v>54</v>
      </c>
      <c r="B27" s="142">
        <f>SUM(C27)</f>
        <v>27.25</v>
      </c>
      <c r="C27" s="142">
        <f>SUM('[20]стоки 2019-2022'!AW46)</f>
        <v>27.25</v>
      </c>
      <c r="D27" s="142"/>
      <c r="E27" s="59">
        <f>SUM(E21/E10)</f>
        <v>27.249979132591275</v>
      </c>
      <c r="F27" s="59">
        <f>SUM(F21/F10)</f>
        <v>27.249979132591275</v>
      </c>
      <c r="G27" s="142"/>
      <c r="H27" s="59">
        <f>SUM(H21/H10)</f>
        <v>26.458348689743804</v>
      </c>
      <c r="I27" s="59">
        <f>SUM(I21/I10)</f>
        <v>26.458348689743804</v>
      </c>
      <c r="J27" s="142"/>
      <c r="K27" s="142">
        <f>SUM(L27)</f>
        <v>27.25</v>
      </c>
      <c r="L27" s="142">
        <f>SUM(C27)</f>
        <v>27.25</v>
      </c>
      <c r="M27" s="142"/>
      <c r="N27" s="59">
        <f>SUM(N21/N10)</f>
        <v>27.250019599772642</v>
      </c>
      <c r="O27" s="59">
        <f>SUM(O21/O10)</f>
        <v>27.250019599772642</v>
      </c>
      <c r="P27" s="142"/>
      <c r="Q27" s="59">
        <f>SUM(Q21/Q10)</f>
        <v>26.458323673201953</v>
      </c>
      <c r="R27" s="59">
        <f>SUM(R21/R10)</f>
        <v>26.458323673201953</v>
      </c>
      <c r="S27" s="142"/>
      <c r="T27" s="142">
        <f>SUM(U27)</f>
        <v>27.25</v>
      </c>
      <c r="U27" s="142">
        <f>SUM(C27)</f>
        <v>27.25</v>
      </c>
      <c r="V27" s="142"/>
      <c r="W27" s="59">
        <f>SUM(W21/W10)</f>
        <v>27.250058977357714</v>
      </c>
      <c r="X27" s="59">
        <f>SUM(X21/X10)</f>
        <v>27.250058977357714</v>
      </c>
      <c r="Y27" s="142"/>
      <c r="Z27" s="59">
        <f>SUM(Z21/Z10)</f>
        <v>26.458412174810526</v>
      </c>
      <c r="AA27" s="59">
        <f>SUM(AA21/AA10)</f>
        <v>26.458412174810526</v>
      </c>
      <c r="AB27" s="142"/>
      <c r="AC27" s="143">
        <f>SUM(AC21/AC10)</f>
        <v>27.25</v>
      </c>
      <c r="AD27" s="143">
        <f t="shared" ref="AD27" si="206">SUM(AD21/AD10)</f>
        <v>27.25</v>
      </c>
      <c r="AE27" s="143"/>
      <c r="AF27" s="143">
        <f>SUM(AF21/AF10)</f>
        <v>27.250018711900605</v>
      </c>
      <c r="AG27" s="143">
        <f t="shared" ref="AG27" si="207">SUM(AG21/AG10)</f>
        <v>27.250018711900605</v>
      </c>
      <c r="AH27" s="143"/>
      <c r="AI27" s="143">
        <f>SUM(AI21/AI10)</f>
        <v>26.458361170442089</v>
      </c>
      <c r="AJ27" s="143">
        <f t="shared" ref="AJ27" si="208">SUM(AJ21/AJ10)</f>
        <v>26.458361170442089</v>
      </c>
      <c r="AK27" s="143"/>
      <c r="AL27" s="32">
        <f t="shared" si="116"/>
        <v>1.8711900604984066E-5</v>
      </c>
      <c r="AM27" s="32">
        <f t="shared" si="116"/>
        <v>1.8711900604984066E-5</v>
      </c>
      <c r="AN27" s="32">
        <f t="shared" si="116"/>
        <v>0</v>
      </c>
      <c r="AO27" s="142">
        <f>SUM(AP27)</f>
        <v>27.25</v>
      </c>
      <c r="AP27" s="142">
        <f>SUM(C27)</f>
        <v>27.25</v>
      </c>
      <c r="AQ27" s="142"/>
      <c r="AR27" s="59">
        <f>SUM(AR21/AR10)</f>
        <v>27.249953316596468</v>
      </c>
      <c r="AS27" s="59">
        <f>SUM(AS21/AS10)</f>
        <v>27.249953316596468</v>
      </c>
      <c r="AT27" s="142"/>
      <c r="AU27" s="59">
        <f>SUM(AU21/AU10)</f>
        <v>26.458312445392959</v>
      </c>
      <c r="AV27" s="59">
        <f>SUM(AV21/AV10)</f>
        <v>26.458312445392959</v>
      </c>
      <c r="AW27" s="142"/>
      <c r="AX27" s="142">
        <f>SUM(AY27)</f>
        <v>27.25</v>
      </c>
      <c r="AY27" s="142">
        <f>SUM(L27)</f>
        <v>27.25</v>
      </c>
      <c r="AZ27" s="142"/>
      <c r="BA27" s="59">
        <f>SUM(BA21/BA10)</f>
        <v>27.249997562236114</v>
      </c>
      <c r="BB27" s="59">
        <f>SUM(BB21/BB10)</f>
        <v>27.249997562236114</v>
      </c>
      <c r="BC27" s="142"/>
      <c r="BD27" s="59">
        <f>SUM(BD21/BD10)</f>
        <v>26.45834814493784</v>
      </c>
      <c r="BE27" s="59">
        <f>SUM(BE21/BE10)</f>
        <v>26.45834814493784</v>
      </c>
      <c r="BF27" s="142"/>
      <c r="BG27" s="142">
        <f>SUM(BH27)</f>
        <v>27.25</v>
      </c>
      <c r="BH27" s="142">
        <f>SUM(C27)</f>
        <v>27.25</v>
      </c>
      <c r="BI27" s="142"/>
      <c r="BJ27" s="59">
        <f>SUM(BJ21/BJ10)</f>
        <v>27.249994838336708</v>
      </c>
      <c r="BK27" s="59">
        <f>SUM(BK21/BK10)</f>
        <v>27.249994838336708</v>
      </c>
      <c r="BL27" s="142"/>
      <c r="BM27" s="59">
        <f>SUM(BM21/BM10)</f>
        <v>26.458313155371947</v>
      </c>
      <c r="BN27" s="59">
        <f>SUM(BN21/BN10)</f>
        <v>26.458313155371947</v>
      </c>
      <c r="BO27" s="142"/>
      <c r="BP27" s="143">
        <f>SUM(BP21/BP10)</f>
        <v>27.25</v>
      </c>
      <c r="BQ27" s="143">
        <f t="shared" ref="BQ27" si="209">SUM(BQ21/BQ10)</f>
        <v>27.25</v>
      </c>
      <c r="BR27" s="143"/>
      <c r="BS27" s="143">
        <f>SUM(BS21/BS10)</f>
        <v>27.249980072738413</v>
      </c>
      <c r="BT27" s="143">
        <f t="shared" ref="BT27" si="210">SUM(BT21/BT10)</f>
        <v>27.249980072738413</v>
      </c>
      <c r="BU27" s="143"/>
      <c r="BV27" s="143">
        <f>SUM(BV21/BV10)</f>
        <v>26.458324556770052</v>
      </c>
      <c r="BW27" s="143">
        <f t="shared" ref="BW27" si="211">SUM(BW21/BW10)</f>
        <v>26.458324556770052</v>
      </c>
      <c r="BX27" s="143"/>
      <c r="BY27" s="32">
        <f t="shared" si="118"/>
        <v>-1.9927261586616396E-5</v>
      </c>
      <c r="BZ27" s="32">
        <f t="shared" si="118"/>
        <v>-1.9927261586616396E-5</v>
      </c>
      <c r="CA27" s="32">
        <f t="shared" si="118"/>
        <v>0</v>
      </c>
      <c r="CB27" s="143">
        <f>SUM(CB21/CB10)</f>
        <v>27.25</v>
      </c>
      <c r="CC27" s="143">
        <f t="shared" ref="CC27" si="212">SUM(CC21/CC10)</f>
        <v>27.25</v>
      </c>
      <c r="CD27" s="143"/>
      <c r="CE27" s="143">
        <f>SUM(CE21/CE10)</f>
        <v>27.249998940339939</v>
      </c>
      <c r="CF27" s="143">
        <f t="shared" ref="CF27" si="213">SUM(CF21/CF10)</f>
        <v>27.249998940339939</v>
      </c>
      <c r="CG27" s="143"/>
      <c r="CH27" s="143">
        <f>SUM(CH21/CH10)</f>
        <v>26.4583427220388</v>
      </c>
      <c r="CI27" s="143">
        <f t="shared" ref="CI27" si="214">SUM(CI21/CI10)</f>
        <v>26.4583427220388</v>
      </c>
      <c r="CJ27" s="143"/>
      <c r="CK27" s="32">
        <f t="shared" si="120"/>
        <v>-1.0596600610313089E-6</v>
      </c>
      <c r="CL27" s="32">
        <f t="shared" si="120"/>
        <v>-1.0596600610313089E-6</v>
      </c>
      <c r="CM27" s="32">
        <f t="shared" si="120"/>
        <v>0</v>
      </c>
      <c r="CN27" s="142">
        <f>SUM(CO27)</f>
        <v>29</v>
      </c>
      <c r="CO27" s="142">
        <f>SUM('[20]стоки 2019-2022'!AW47)</f>
        <v>29</v>
      </c>
      <c r="CP27" s="142"/>
      <c r="CQ27" s="59">
        <f>SUM(CQ21/CQ10)</f>
        <v>29.000015877888451</v>
      </c>
      <c r="CR27" s="59">
        <f>SUM(CR21/CR10)</f>
        <v>29.000015877888451</v>
      </c>
      <c r="CS27" s="142"/>
      <c r="CT27" s="59">
        <f>SUM(CT21/CT10)</f>
        <v>27.249949472922804</v>
      </c>
      <c r="CU27" s="59">
        <f>SUM(CU21/CU10)</f>
        <v>27.249949472922804</v>
      </c>
      <c r="CV27" s="142"/>
      <c r="CW27" s="142">
        <f>SUM(CX27)</f>
        <v>29</v>
      </c>
      <c r="CX27" s="142">
        <f>SUM(CO27)</f>
        <v>29</v>
      </c>
      <c r="CY27" s="142"/>
      <c r="CZ27" s="59">
        <f>SUM(CZ21/CZ10)</f>
        <v>28.999979836168873</v>
      </c>
      <c r="DA27" s="59">
        <f>SUM(DA21/DA10)</f>
        <v>28.999979836168873</v>
      </c>
      <c r="DB27" s="142"/>
      <c r="DC27" s="59">
        <f>SUM(DC21/DC10)</f>
        <v>27.249985835475179</v>
      </c>
      <c r="DD27" s="59">
        <f>SUM(DD21/DD10)</f>
        <v>27.249985835475179</v>
      </c>
      <c r="DE27" s="142"/>
      <c r="DF27" s="142">
        <f>SUM(DG27)</f>
        <v>29</v>
      </c>
      <c r="DG27" s="142">
        <f>SUM(CO27)</f>
        <v>29</v>
      </c>
      <c r="DH27" s="142"/>
      <c r="DI27" s="59">
        <f>SUM(DI21/DI10)</f>
        <v>29.000002942200354</v>
      </c>
      <c r="DJ27" s="59">
        <f>SUM(DJ21/DJ10)</f>
        <v>29.000002942200354</v>
      </c>
      <c r="DK27" s="142"/>
      <c r="DL27" s="59">
        <f>SUM(DL21/DL10)</f>
        <v>27.249968182589512</v>
      </c>
      <c r="DM27" s="59">
        <f>SUM(DM21/DM10)</f>
        <v>27.249968182589512</v>
      </c>
      <c r="DN27" s="142"/>
      <c r="DO27" s="143">
        <f>SUM(DO21/DO10)</f>
        <v>29</v>
      </c>
      <c r="DP27" s="143">
        <f t="shared" ref="DP27" si="215">SUM(DP21/DP10)</f>
        <v>29</v>
      </c>
      <c r="DQ27" s="143"/>
      <c r="DR27" s="143">
        <f t="shared" ref="DR27:DV27" si="216">SUM(DR21/DR10)</f>
        <v>28.999999298326202</v>
      </c>
      <c r="DS27" s="143">
        <f t="shared" si="216"/>
        <v>28.999999298326202</v>
      </c>
      <c r="DT27" s="143"/>
      <c r="DU27" s="143">
        <f t="shared" si="216"/>
        <v>27.249968024024906</v>
      </c>
      <c r="DV27" s="143">
        <f t="shared" si="216"/>
        <v>27.249968024024906</v>
      </c>
      <c r="DW27" s="143"/>
      <c r="DX27" s="32">
        <f t="shared" si="122"/>
        <v>-7.0167379817576148E-7</v>
      </c>
      <c r="DY27" s="32">
        <f t="shared" si="122"/>
        <v>-7.0167379817576148E-7</v>
      </c>
      <c r="DZ27" s="32">
        <f t="shared" si="122"/>
        <v>0</v>
      </c>
      <c r="EA27" s="143">
        <f>SUM(EA21/EA10)</f>
        <v>27.833333333333336</v>
      </c>
      <c r="EB27" s="143">
        <f t="shared" ref="EB27" si="217">SUM(EB21/EB10)</f>
        <v>27.833333333333336</v>
      </c>
      <c r="EC27" s="143"/>
      <c r="ED27" s="143">
        <f t="shared" ref="ED27:EH27" si="218">SUM(ED21/ED10)</f>
        <v>27.80918530507099</v>
      </c>
      <c r="EE27" s="143">
        <f t="shared" si="218"/>
        <v>27.80918530507099</v>
      </c>
      <c r="EF27" s="143"/>
      <c r="EG27" s="143">
        <f t="shared" si="218"/>
        <v>26.709962647936614</v>
      </c>
      <c r="EH27" s="143">
        <f t="shared" si="218"/>
        <v>26.709962647936614</v>
      </c>
      <c r="EI27" s="143"/>
      <c r="EJ27" s="32">
        <f t="shared" si="124"/>
        <v>-2.4148028262345633E-2</v>
      </c>
      <c r="EK27" s="32">
        <f t="shared" si="124"/>
        <v>-2.4148028262345633E-2</v>
      </c>
      <c r="EL27" s="32">
        <f t="shared" si="124"/>
        <v>0</v>
      </c>
      <c r="EM27" s="142">
        <f>SUM(EN27)</f>
        <v>29</v>
      </c>
      <c r="EN27" s="142">
        <f>SUM(CO27)</f>
        <v>29</v>
      </c>
      <c r="EO27" s="142"/>
      <c r="EP27" s="59">
        <f>SUM(EP21/EP10)</f>
        <v>29.000080352748565</v>
      </c>
      <c r="EQ27" s="59">
        <f>SUM(EQ21/EQ10)</f>
        <v>29.000080352748565</v>
      </c>
      <c r="ER27" s="142"/>
      <c r="ES27" s="59">
        <f>SUM(ES21/ES10)</f>
        <v>27.24999487421319</v>
      </c>
      <c r="ET27" s="59">
        <f>SUM(ET21/ET10)</f>
        <v>27.24999487421319</v>
      </c>
      <c r="EU27" s="142"/>
      <c r="EV27" s="142">
        <f>SUM(EW27)</f>
        <v>29</v>
      </c>
      <c r="EW27" s="142">
        <f>SUM(CO27)</f>
        <v>29</v>
      </c>
      <c r="EX27" s="142"/>
      <c r="EY27" s="59">
        <f>SUM(EY21/EY10)</f>
        <v>28.999988809210326</v>
      </c>
      <c r="EZ27" s="59">
        <f>SUM(EZ21/EZ10)</f>
        <v>28.999988809210326</v>
      </c>
      <c r="FA27" s="142"/>
      <c r="FB27" s="59">
        <f>SUM(FB21/FB10)</f>
        <v>27.250001261078577</v>
      </c>
      <c r="FC27" s="59">
        <f>SUM(FC21/FC10)</f>
        <v>27.250001261078577</v>
      </c>
      <c r="FD27" s="142"/>
      <c r="FE27" s="142">
        <f>SUM(FF27)</f>
        <v>29</v>
      </c>
      <c r="FF27" s="142">
        <f>SUM(CO27)</f>
        <v>29</v>
      </c>
      <c r="FG27" s="142"/>
      <c r="FH27" s="59">
        <f>SUM(FH21/FH10)</f>
        <v>31.606140547443907</v>
      </c>
      <c r="FI27" s="59">
        <f>SUM(FI21/FI10)</f>
        <v>31.606140547443907</v>
      </c>
      <c r="FJ27" s="142"/>
      <c r="FK27" s="59">
        <f>SUM(FK21/FK10)</f>
        <v>27.250091541559868</v>
      </c>
      <c r="FL27" s="59">
        <f>SUM(FL21/FL10)</f>
        <v>27.250091541559868</v>
      </c>
      <c r="FM27" s="142"/>
      <c r="FN27" s="143">
        <f>SUM(FN21/FN10)</f>
        <v>29</v>
      </c>
      <c r="FO27" s="143">
        <f t="shared" ref="FO27" si="219">SUM(FO21/FO10)</f>
        <v>29</v>
      </c>
      <c r="FP27" s="143"/>
      <c r="FQ27" s="143">
        <f t="shared" ref="FQ27:FU27" si="220">SUM(FQ21/FQ10)</f>
        <v>29.873871408705181</v>
      </c>
      <c r="FR27" s="143">
        <f t="shared" si="220"/>
        <v>29.873871408705181</v>
      </c>
      <c r="FS27" s="143"/>
      <c r="FT27" s="143">
        <f t="shared" si="220"/>
        <v>27.250029810439194</v>
      </c>
      <c r="FU27" s="143">
        <f t="shared" si="220"/>
        <v>27.250029810439194</v>
      </c>
      <c r="FV27" s="143"/>
      <c r="FW27" s="32">
        <f t="shared" si="126"/>
        <v>0.8738714087051811</v>
      </c>
      <c r="FX27" s="32">
        <f t="shared" si="126"/>
        <v>0.8738714087051811</v>
      </c>
      <c r="FY27" s="32">
        <f t="shared" si="126"/>
        <v>0</v>
      </c>
      <c r="FZ27" s="143">
        <f>SUM(FZ21/FZ10)</f>
        <v>28.125</v>
      </c>
      <c r="GA27" s="143">
        <f t="shared" ref="GA27" si="221">SUM(GA21/GA10)</f>
        <v>28.125</v>
      </c>
      <c r="GB27" s="143"/>
      <c r="GC27" s="143">
        <f t="shared" ref="GC27:GG27" si="222">SUM(GC21/GC10)</f>
        <v>28.321958926473492</v>
      </c>
      <c r="GD27" s="143">
        <f t="shared" si="222"/>
        <v>28.321958926473492</v>
      </c>
      <c r="GE27" s="143"/>
      <c r="GF27" s="143">
        <f t="shared" si="222"/>
        <v>26.844452595224009</v>
      </c>
      <c r="GG27" s="143">
        <f t="shared" si="222"/>
        <v>26.844452595224009</v>
      </c>
      <c r="GH27" s="143"/>
      <c r="GI27" s="32">
        <f t="shared" si="128"/>
        <v>0.19695892647349211</v>
      </c>
      <c r="GJ27" s="32">
        <f t="shared" si="128"/>
        <v>0.19695892647349211</v>
      </c>
      <c r="GK27" s="32">
        <f t="shared" si="128"/>
        <v>0</v>
      </c>
      <c r="GM27" s="144"/>
    </row>
    <row r="28" spans="1:195" ht="18.75" customHeight="1" x14ac:dyDescent="0.3">
      <c r="A28" s="56" t="s">
        <v>55</v>
      </c>
      <c r="B28" s="142">
        <f>SUM(C28)</f>
        <v>7.1710557637694023</v>
      </c>
      <c r="C28" s="142">
        <f>SUM(C30-C27)</f>
        <v>7.1710557637694023</v>
      </c>
      <c r="D28" s="142"/>
      <c r="E28" s="59">
        <f>SUM(E22/E10)</f>
        <v>7.1699933899768888</v>
      </c>
      <c r="F28" s="59">
        <f>SUM(F22/F10)</f>
        <v>7.1699933899768888</v>
      </c>
      <c r="G28" s="142"/>
      <c r="H28" s="59">
        <f>SUM(H22/H10)</f>
        <v>6.6800041107929573</v>
      </c>
      <c r="I28" s="59">
        <f>SUM(I22/I10)</f>
        <v>6.6800041107929573</v>
      </c>
      <c r="J28" s="142"/>
      <c r="K28" s="142">
        <f>SUM(L28)</f>
        <v>7.1710557637694023</v>
      </c>
      <c r="L28" s="142">
        <f t="shared" ref="L28:L30" si="223">SUM(C28)</f>
        <v>7.1710557637694023</v>
      </c>
      <c r="M28" s="142"/>
      <c r="N28" s="59">
        <f>SUM(N22/N10)</f>
        <v>7.170003527959075</v>
      </c>
      <c r="O28" s="59">
        <f>SUM(O22/O10)</f>
        <v>7.170003527959075</v>
      </c>
      <c r="P28" s="142"/>
      <c r="Q28" s="59">
        <f>SUM(Q22/Q10)</f>
        <v>6.6799959679451639</v>
      </c>
      <c r="R28" s="59">
        <f>SUM(R22/R10)</f>
        <v>6.6799959679451639</v>
      </c>
      <c r="S28" s="142"/>
      <c r="T28" s="142">
        <f>SUM(U28)</f>
        <v>7.1710557637694023</v>
      </c>
      <c r="U28" s="142">
        <f t="shared" ref="U28:U30" si="224">SUM(C28)</f>
        <v>7.1710557637694023</v>
      </c>
      <c r="V28" s="142"/>
      <c r="W28" s="59">
        <f>SUM(W22/W10)</f>
        <v>7.1700154094032484</v>
      </c>
      <c r="X28" s="59">
        <f>SUM(X22/X10)</f>
        <v>7.1700154094032484</v>
      </c>
      <c r="Y28" s="142"/>
      <c r="Z28" s="59">
        <f>SUM(Z22/Z10)</f>
        <v>6.680021654001437</v>
      </c>
      <c r="AA28" s="59">
        <f>SUM(AA22/AA10)</f>
        <v>6.680021654001437</v>
      </c>
      <c r="AB28" s="142"/>
      <c r="AC28" s="143">
        <f>SUM(AC22/AC10)</f>
        <v>7.1710557637694023</v>
      </c>
      <c r="AD28" s="143">
        <f t="shared" ref="AD28" si="225">SUM(AD22/AD10)</f>
        <v>7.1710557637694023</v>
      </c>
      <c r="AE28" s="143"/>
      <c r="AF28" s="143">
        <f>SUM(AF22/AF10)</f>
        <v>7.1700039634835395</v>
      </c>
      <c r="AG28" s="143">
        <f t="shared" ref="AG28" si="226">SUM(AG22/AG10)</f>
        <v>7.1700039634835395</v>
      </c>
      <c r="AH28" s="143"/>
      <c r="AI28" s="143">
        <f>SUM(AI22/AI10)</f>
        <v>6.6800071581136811</v>
      </c>
      <c r="AJ28" s="143">
        <f t="shared" ref="AJ28" si="227">SUM(AJ22/AJ10)</f>
        <v>6.6800071581136811</v>
      </c>
      <c r="AK28" s="143"/>
      <c r="AL28" s="32">
        <f t="shared" si="116"/>
        <v>-1.051800285862825E-3</v>
      </c>
      <c r="AM28" s="32">
        <f t="shared" si="116"/>
        <v>-1.051800285862825E-3</v>
      </c>
      <c r="AN28" s="32">
        <f t="shared" si="116"/>
        <v>0</v>
      </c>
      <c r="AO28" s="142">
        <f>SUM(AP28)</f>
        <v>7.1710557637694023</v>
      </c>
      <c r="AP28" s="142">
        <f t="shared" ref="AP28:AP30" si="228">SUM(C28)</f>
        <v>7.1710557637694023</v>
      </c>
      <c r="AQ28" s="142"/>
      <c r="AR28" s="59">
        <f>SUM(AR22/AR10)</f>
        <v>7.1699815341203808</v>
      </c>
      <c r="AS28" s="59">
        <f>SUM(AS22/AS10)</f>
        <v>7.1699815341203808</v>
      </c>
      <c r="AT28" s="142"/>
      <c r="AU28" s="59">
        <f>SUM(AU22/AU10)</f>
        <v>6.679994413967945</v>
      </c>
      <c r="AV28" s="59">
        <f>SUM(AV22/AV10)</f>
        <v>6.679994413967945</v>
      </c>
      <c r="AW28" s="142"/>
      <c r="AX28" s="142">
        <f>SUM(AY28)</f>
        <v>7.1710557637694023</v>
      </c>
      <c r="AY28" s="142">
        <f t="shared" ref="AY28" si="229">SUM(L28)</f>
        <v>7.1710557637694023</v>
      </c>
      <c r="AZ28" s="142"/>
      <c r="BA28" s="59">
        <f>SUM(BA22/BA10)</f>
        <v>7.1699901514338924</v>
      </c>
      <c r="BB28" s="59">
        <f>SUM(BB22/BB10)</f>
        <v>7.1699901514338924</v>
      </c>
      <c r="BC28" s="142"/>
      <c r="BD28" s="59">
        <f>SUM(BD22/BD10)</f>
        <v>6.6800060382650708</v>
      </c>
      <c r="BE28" s="59">
        <f>SUM(BE22/BE10)</f>
        <v>6.6800060382650708</v>
      </c>
      <c r="BF28" s="142"/>
      <c r="BG28" s="142">
        <f>SUM(BH28)</f>
        <v>7.1710557637694023</v>
      </c>
      <c r="BH28" s="142">
        <f t="shared" ref="BH28:BH30" si="230">SUM(C28)</f>
        <v>7.1710557637694023</v>
      </c>
      <c r="BI28" s="142"/>
      <c r="BJ28" s="59">
        <f>SUM(BJ22/BJ10)</f>
        <v>7.1699890572738161</v>
      </c>
      <c r="BK28" s="59">
        <f>SUM(BK22/BK10)</f>
        <v>7.1699890572738161</v>
      </c>
      <c r="BL28" s="142"/>
      <c r="BM28" s="59">
        <f>SUM(BM22/BM10)</f>
        <v>6.6799956514434244</v>
      </c>
      <c r="BN28" s="59">
        <f>SUM(BN22/BN10)</f>
        <v>6.6799956514434244</v>
      </c>
      <c r="BO28" s="142"/>
      <c r="BP28" s="143">
        <f>SUM(BP22/BP10)</f>
        <v>7.1710557637694023</v>
      </c>
      <c r="BQ28" s="143">
        <f t="shared" ref="BQ28" si="231">SUM(BQ22/BQ10)</f>
        <v>7.1710557637694023</v>
      </c>
      <c r="BR28" s="143"/>
      <c r="BS28" s="143">
        <f>SUM(BS22/BS10)</f>
        <v>7.1699865744959173</v>
      </c>
      <c r="BT28" s="143">
        <f t="shared" ref="BT28" si="232">SUM(BT22/BT10)</f>
        <v>7.1699865744959173</v>
      </c>
      <c r="BU28" s="143"/>
      <c r="BV28" s="143">
        <f>SUM(BV22/BV10)</f>
        <v>6.6799986875662301</v>
      </c>
      <c r="BW28" s="143">
        <f t="shared" ref="BW28" si="233">SUM(BW22/BW10)</f>
        <v>6.6799986875662301</v>
      </c>
      <c r="BX28" s="143"/>
      <c r="BY28" s="32">
        <f t="shared" si="118"/>
        <v>-1.0691892734850938E-3</v>
      </c>
      <c r="BZ28" s="32">
        <f t="shared" si="118"/>
        <v>-1.0691892734850938E-3</v>
      </c>
      <c r="CA28" s="32">
        <f t="shared" si="118"/>
        <v>0</v>
      </c>
      <c r="CB28" s="143">
        <f>SUM(CB22/CB10)</f>
        <v>7.1710557637694023</v>
      </c>
      <c r="CC28" s="143">
        <f t="shared" ref="CC28" si="234">SUM(CC22/CC10)</f>
        <v>7.1710557637694023</v>
      </c>
      <c r="CD28" s="143"/>
      <c r="CE28" s="143">
        <f>SUM(CE22/CE10)</f>
        <v>7.1699950655829596</v>
      </c>
      <c r="CF28" s="143">
        <f t="shared" ref="CF28" si="235">SUM(CF22/CF10)</f>
        <v>7.1699950655829596</v>
      </c>
      <c r="CG28" s="143"/>
      <c r="CH28" s="143">
        <f>SUM(CH22/CH10)</f>
        <v>6.6800028900884669</v>
      </c>
      <c r="CI28" s="143">
        <f t="shared" ref="CI28" si="236">SUM(CI22/CI10)</f>
        <v>6.6800028900884669</v>
      </c>
      <c r="CJ28" s="143"/>
      <c r="CK28" s="32">
        <f t="shared" si="120"/>
        <v>-1.0606981864427212E-3</v>
      </c>
      <c r="CL28" s="32">
        <f t="shared" si="120"/>
        <v>-1.0606981864427212E-3</v>
      </c>
      <c r="CM28" s="32">
        <f t="shared" si="120"/>
        <v>0</v>
      </c>
      <c r="CN28" s="142">
        <f>SUM(CO28)</f>
        <v>5.527540163674999</v>
      </c>
      <c r="CO28" s="142">
        <f>SUM(CO30-CO27)</f>
        <v>5.527540163674999</v>
      </c>
      <c r="CP28" s="142"/>
      <c r="CQ28" s="59">
        <f>SUM(CQ22/CQ10)</f>
        <v>5.5300039165458177</v>
      </c>
      <c r="CR28" s="59">
        <f>SUM(CR22/CR10)</f>
        <v>5.5300039165458177</v>
      </c>
      <c r="CS28" s="142"/>
      <c r="CT28" s="59">
        <f>SUM(CT22/CT10)</f>
        <v>7.7219627907966251</v>
      </c>
      <c r="CU28" s="59">
        <f>SUM(CU22/CU10)</f>
        <v>7.7219627907966251</v>
      </c>
      <c r="CV28" s="142"/>
      <c r="CW28" s="142">
        <f>SUM(CX28)</f>
        <v>5.527540163674999</v>
      </c>
      <c r="CX28" s="142">
        <f>SUM(CO28)</f>
        <v>5.527540163674999</v>
      </c>
      <c r="CY28" s="142"/>
      <c r="CZ28" s="59">
        <f>SUM(CZ22/CZ10)</f>
        <v>5.5300012602394446</v>
      </c>
      <c r="DA28" s="59">
        <f>SUM(DA22/DA10)</f>
        <v>5.5300012602394446</v>
      </c>
      <c r="DB28" s="142"/>
      <c r="DC28" s="59">
        <f>SUM(DC22/DC10)</f>
        <v>7.1699949007710648</v>
      </c>
      <c r="DD28" s="59">
        <f>SUM(DD22/DD10)</f>
        <v>7.1699949007710648</v>
      </c>
      <c r="DE28" s="142"/>
      <c r="DF28" s="142">
        <f>SUM(DG28)</f>
        <v>5.527540163674999</v>
      </c>
      <c r="DG28" s="142">
        <f t="shared" ref="DG28:DG30" si="237">SUM(CO28)</f>
        <v>5.527540163674999</v>
      </c>
      <c r="DH28" s="142"/>
      <c r="DI28" s="59">
        <f>SUM(DI22/DI10)</f>
        <v>5.5300056700403966</v>
      </c>
      <c r="DJ28" s="59">
        <f>SUM(DJ22/DJ10)</f>
        <v>5.5300056700403966</v>
      </c>
      <c r="DK28" s="142"/>
      <c r="DL28" s="59">
        <f>SUM(DL22/DL10)</f>
        <v>7.1699898184286441</v>
      </c>
      <c r="DM28" s="59">
        <f>SUM(DM22/DM10)</f>
        <v>7.1699898184286441</v>
      </c>
      <c r="DN28" s="142"/>
      <c r="DO28" s="143">
        <f>SUM(DO22/DO10)</f>
        <v>5.5275401636749981</v>
      </c>
      <c r="DP28" s="143">
        <f t="shared" ref="DP28" si="238">SUM(DP22/DP10)</f>
        <v>5.5275401636749981</v>
      </c>
      <c r="DQ28" s="143"/>
      <c r="DR28" s="143">
        <f>SUM(DR22/DR10)</f>
        <v>5.5300036159362707</v>
      </c>
      <c r="DS28" s="143">
        <f>SUM(DS22/DS10)</f>
        <v>5.5300036159362707</v>
      </c>
      <c r="DT28" s="143"/>
      <c r="DU28" s="143">
        <f>SUM(DU22/DU10)</f>
        <v>7.351826835639983</v>
      </c>
      <c r="DV28" s="143">
        <f>SUM(DV22/DV10)</f>
        <v>7.351826835639983</v>
      </c>
      <c r="DW28" s="143"/>
      <c r="DX28" s="32">
        <f t="shared" si="122"/>
        <v>2.4634522612725362E-3</v>
      </c>
      <c r="DY28" s="32">
        <f t="shared" si="122"/>
        <v>2.4634522612725362E-3</v>
      </c>
      <c r="DZ28" s="32">
        <f t="shared" si="122"/>
        <v>0</v>
      </c>
      <c r="EA28" s="143">
        <f>SUM(EA22/EA10)</f>
        <v>6.6232172304046006</v>
      </c>
      <c r="EB28" s="143">
        <f t="shared" ref="EB28" si="239">SUM(EB22/EB10)</f>
        <v>6.6232172304046006</v>
      </c>
      <c r="EC28" s="143"/>
      <c r="ED28" s="143">
        <f>SUM(ED22/ED10)</f>
        <v>6.645960397399687</v>
      </c>
      <c r="EE28" s="143">
        <f>SUM(EE22/EE10)</f>
        <v>6.645960397399687</v>
      </c>
      <c r="EF28" s="143"/>
      <c r="EG28" s="143">
        <f>SUM(EG22/EG10)</f>
        <v>6.8935436788580198</v>
      </c>
      <c r="EH28" s="143">
        <f>SUM(EH22/EH10)</f>
        <v>6.8935436788580198</v>
      </c>
      <c r="EI28" s="143"/>
      <c r="EJ28" s="32">
        <f t="shared" si="124"/>
        <v>2.2743166995086384E-2</v>
      </c>
      <c r="EK28" s="32">
        <f t="shared" si="124"/>
        <v>2.2743166995086384E-2</v>
      </c>
      <c r="EL28" s="32">
        <f t="shared" si="124"/>
        <v>0</v>
      </c>
      <c r="EM28" s="142">
        <f>SUM(EN28)</f>
        <v>5.527540163674999</v>
      </c>
      <c r="EN28" s="142">
        <f t="shared" ref="EN28:EN30" si="240">SUM(CO28)</f>
        <v>5.527540163674999</v>
      </c>
      <c r="EO28" s="142"/>
      <c r="EP28" s="59">
        <f>SUM(EP22/EP10)</f>
        <v>5.5300167736362624</v>
      </c>
      <c r="EQ28" s="59">
        <f>SUM(EQ22/EQ10)</f>
        <v>5.5300167736362624</v>
      </c>
      <c r="ER28" s="142"/>
      <c r="ES28" s="59">
        <f>SUM(ES22/ES10)</f>
        <v>6.6380374387468475</v>
      </c>
      <c r="ET28" s="59">
        <f>SUM(ET22/ET10)</f>
        <v>6.6380374387468475</v>
      </c>
      <c r="EU28" s="142"/>
      <c r="EV28" s="142">
        <f>SUM(EW28)</f>
        <v>5.527540163674999</v>
      </c>
      <c r="EW28" s="142">
        <f t="shared" ref="EW28:EW30" si="241">SUM(CO28)</f>
        <v>5.527540163674999</v>
      </c>
      <c r="EX28" s="142"/>
      <c r="EY28" s="59">
        <f>SUM(EY22/EY10)</f>
        <v>5.5299999808758793</v>
      </c>
      <c r="EZ28" s="59">
        <f>SUM(EZ22/EZ10)</f>
        <v>5.5299999808758793</v>
      </c>
      <c r="FA28" s="142"/>
      <c r="FB28" s="59">
        <f>SUM(FB22/FB10)</f>
        <v>7.1699984362625671</v>
      </c>
      <c r="FC28" s="59">
        <f>SUM(FC22/FC10)</f>
        <v>7.1699984362625671</v>
      </c>
      <c r="FD28" s="142"/>
      <c r="FE28" s="142">
        <f>SUM(FF28)</f>
        <v>5.527540163674999</v>
      </c>
      <c r="FF28" s="142">
        <f t="shared" ref="FF28:FF30" si="242">SUM(CO28)</f>
        <v>5.527540163674999</v>
      </c>
      <c r="FG28" s="142"/>
      <c r="FH28" s="59">
        <f>SUM(FH22/FH10)</f>
        <v>9.0899904461336298</v>
      </c>
      <c r="FI28" s="59">
        <f>SUM(FI22/FI10)</f>
        <v>9.0899904461336298</v>
      </c>
      <c r="FJ28" s="142"/>
      <c r="FK28" s="59">
        <f>SUM(FK22/FK10)</f>
        <v>7.1700149435411253</v>
      </c>
      <c r="FL28" s="59">
        <f>SUM(FL22/FL10)</f>
        <v>7.1700149435411253</v>
      </c>
      <c r="FM28" s="142"/>
      <c r="FN28" s="143">
        <f>SUM(FN22/FN10)</f>
        <v>5.5275401636749981</v>
      </c>
      <c r="FO28" s="143">
        <f t="shared" ref="FO28" si="243">SUM(FO22/FO10)</f>
        <v>5.5275401636749981</v>
      </c>
      <c r="FP28" s="143"/>
      <c r="FQ28" s="143">
        <f>SUM(FQ22/FQ10)</f>
        <v>6.7236838135735937</v>
      </c>
      <c r="FR28" s="143">
        <f>SUM(FR22/FR10)</f>
        <v>6.7236838135735937</v>
      </c>
      <c r="FS28" s="143"/>
      <c r="FT28" s="143">
        <f>SUM(FT22/FT10)</f>
        <v>6.9957072967557838</v>
      </c>
      <c r="FU28" s="143">
        <f>SUM(FU22/FU10)</f>
        <v>6.9957072967557838</v>
      </c>
      <c r="FV28" s="143"/>
      <c r="FW28" s="32">
        <f t="shared" si="126"/>
        <v>1.1961436498985956</v>
      </c>
      <c r="FX28" s="32">
        <f t="shared" si="126"/>
        <v>1.1961436498985956</v>
      </c>
      <c r="FY28" s="32">
        <f t="shared" si="126"/>
        <v>0</v>
      </c>
      <c r="FZ28" s="143">
        <f>SUM(FZ22/FZ10)</f>
        <v>6.3492979637221998</v>
      </c>
      <c r="GA28" s="143">
        <f t="shared" ref="GA28" si="244">SUM(GA22/GA10)</f>
        <v>6.3492979637221998</v>
      </c>
      <c r="GB28" s="143"/>
      <c r="GC28" s="143">
        <f>SUM(GC22/GC10)</f>
        <v>6.6652633401129249</v>
      </c>
      <c r="GD28" s="143">
        <f>SUM(GD22/GD10)</f>
        <v>6.6652633401129249</v>
      </c>
      <c r="GE28" s="143"/>
      <c r="GF28" s="143">
        <f>SUM(GF22/GF10)</f>
        <v>6.9189849212436716</v>
      </c>
      <c r="GG28" s="143">
        <f>SUM(GG22/GG10)</f>
        <v>6.9189849212436716</v>
      </c>
      <c r="GH28" s="143"/>
      <c r="GI28" s="32">
        <f t="shared" si="128"/>
        <v>0.31596537639072508</v>
      </c>
      <c r="GJ28" s="32">
        <f t="shared" si="128"/>
        <v>0.31596537639072508</v>
      </c>
      <c r="GK28" s="32">
        <f t="shared" si="128"/>
        <v>0</v>
      </c>
      <c r="GM28" s="144"/>
    </row>
    <row r="29" spans="1:195" ht="18.75" customHeight="1" x14ac:dyDescent="0.3">
      <c r="A29" s="56" t="s">
        <v>113</v>
      </c>
      <c r="B29" s="142">
        <f>SUM(D29)</f>
        <v>19.940682207252802</v>
      </c>
      <c r="C29" s="142"/>
      <c r="D29" s="142">
        <f>SUM('[20]очистка 2019-2022'!AU39)</f>
        <v>19.940682207252802</v>
      </c>
      <c r="E29" s="59">
        <f>SUM(E23/E11)</f>
        <v>19.940075555555556</v>
      </c>
      <c r="F29" s="59"/>
      <c r="G29" s="142">
        <f>SUM(G23/G11)</f>
        <v>19.940075555555556</v>
      </c>
      <c r="H29" s="59">
        <f>SUM(H23/H11)</f>
        <v>14.671428571428573</v>
      </c>
      <c r="I29" s="59"/>
      <c r="J29" s="142">
        <f>SUM(J23/J11)</f>
        <v>14.671428571428573</v>
      </c>
      <c r="K29" s="142">
        <f>SUM(M29)</f>
        <v>19.940682207252802</v>
      </c>
      <c r="L29" s="142"/>
      <c r="M29" s="142">
        <f>SUM(D29)</f>
        <v>19.940682207252802</v>
      </c>
      <c r="N29" s="59">
        <f>SUM(N23/N11)</f>
        <v>19.940298507462689</v>
      </c>
      <c r="O29" s="59"/>
      <c r="P29" s="142">
        <f>SUM(P23/P11)</f>
        <v>19.940298507462689</v>
      </c>
      <c r="Q29" s="59">
        <f>SUM(Q23/Q11)</f>
        <v>14.686440677966104</v>
      </c>
      <c r="R29" s="59"/>
      <c r="S29" s="142">
        <f>SUM(S23/S11)</f>
        <v>14.686440677966104</v>
      </c>
      <c r="T29" s="142">
        <f>SUM(V29)</f>
        <v>19.940682207252802</v>
      </c>
      <c r="U29" s="142"/>
      <c r="V29" s="142">
        <f>SUM(D29)</f>
        <v>19.940682207252802</v>
      </c>
      <c r="W29" s="59">
        <f>SUM(W23/W11)</f>
        <v>19.940099833610649</v>
      </c>
      <c r="X29" s="59"/>
      <c r="Y29" s="142">
        <f>SUM(Y23/Y11)</f>
        <v>19.940099833610649</v>
      </c>
      <c r="Z29" s="59">
        <f>SUM(Z23/Z11)</f>
        <v>14.670015589814655</v>
      </c>
      <c r="AA29" s="59"/>
      <c r="AB29" s="142">
        <f>SUM(AB23/AB11)</f>
        <v>14.670015589814655</v>
      </c>
      <c r="AC29" s="143">
        <f>SUM(AC23/AC11)</f>
        <v>19.940682207252802</v>
      </c>
      <c r="AD29" s="143"/>
      <c r="AE29" s="143">
        <f t="shared" ref="AE29" si="245">SUM(AE23/AE11)</f>
        <v>19.940682207252802</v>
      </c>
      <c r="AF29" s="143">
        <f>SUM(AF23/AF11)</f>
        <v>19.940115267771898</v>
      </c>
      <c r="AG29" s="143"/>
      <c r="AH29" s="143">
        <f t="shared" ref="AH29" si="246">SUM(AH23/AH11)</f>
        <v>19.940115267771898</v>
      </c>
      <c r="AI29" s="143">
        <f>SUM(AI23/AI11)</f>
        <v>14.67126781695424</v>
      </c>
      <c r="AJ29" s="143"/>
      <c r="AK29" s="143">
        <f>SUM(AK23/AK11)</f>
        <v>14.67126781695424</v>
      </c>
      <c r="AL29" s="32">
        <f t="shared" si="116"/>
        <v>-5.6693948090469348E-4</v>
      </c>
      <c r="AM29" s="32">
        <f t="shared" si="116"/>
        <v>0</v>
      </c>
      <c r="AN29" s="32">
        <f t="shared" si="116"/>
        <v>-5.6693948090469348E-4</v>
      </c>
      <c r="AO29" s="142">
        <f>SUM(AQ29)</f>
        <v>19.940682207252802</v>
      </c>
      <c r="AP29" s="142"/>
      <c r="AQ29" s="142">
        <f>SUM(D29)</f>
        <v>19.940682207252802</v>
      </c>
      <c r="AR29" s="59">
        <f>SUM(AR23/AR11)</f>
        <v>19.940611353711791</v>
      </c>
      <c r="AS29" s="59"/>
      <c r="AT29" s="142">
        <f>SUM(AT23/AT11)</f>
        <v>19.940611353711791</v>
      </c>
      <c r="AU29" s="59">
        <f>SUM(AU23/AU11)</f>
        <v>14.669846678023848</v>
      </c>
      <c r="AV29" s="59"/>
      <c r="AW29" s="142">
        <f>SUM(AW23/AW11)</f>
        <v>14.669846678023848</v>
      </c>
      <c r="AX29" s="142">
        <f>SUM(AZ29)</f>
        <v>19.940682207252802</v>
      </c>
      <c r="AY29" s="142"/>
      <c r="AZ29" s="142">
        <f>SUM(M29)</f>
        <v>19.940682207252802</v>
      </c>
      <c r="BA29" s="59">
        <f>SUM(BA23/BA11)</f>
        <v>19.930232558139533</v>
      </c>
      <c r="BB29" s="59"/>
      <c r="BC29" s="142">
        <f>SUM(BC23/BC11)</f>
        <v>19.930232558139533</v>
      </c>
      <c r="BD29" s="59">
        <f>SUM(BD23/BD11)</f>
        <v>14.670391061452513</v>
      </c>
      <c r="BE29" s="59"/>
      <c r="BF29" s="142">
        <f>SUM(BF23/BF11)</f>
        <v>14.670391061452513</v>
      </c>
      <c r="BG29" s="142">
        <f>SUM(BI29)</f>
        <v>19.940682207252802</v>
      </c>
      <c r="BH29" s="142"/>
      <c r="BI29" s="142">
        <f>SUM(D29)</f>
        <v>19.940682207252802</v>
      </c>
      <c r="BJ29" s="59">
        <f>SUM(BJ23/BJ11)</f>
        <v>19.939935769464455</v>
      </c>
      <c r="BK29" s="59"/>
      <c r="BL29" s="142">
        <f>SUM(BL23/BL11)</f>
        <v>19.939935769464455</v>
      </c>
      <c r="BM29" s="59">
        <f>SUM(BM23/BM11)</f>
        <v>14.672263480787858</v>
      </c>
      <c r="BN29" s="59"/>
      <c r="BO29" s="142">
        <f>SUM(BO23/BO11)</f>
        <v>14.672263480787858</v>
      </c>
      <c r="BP29" s="143">
        <f>SUM(BP23/BP11)</f>
        <v>19.940682207252802</v>
      </c>
      <c r="BQ29" s="143"/>
      <c r="BR29" s="143">
        <f t="shared" ref="BR29" si="247">SUM(BR23/BR11)</f>
        <v>19.940682207252802</v>
      </c>
      <c r="BS29" s="143">
        <f>SUM(BS23/BS11)</f>
        <v>19.938680127126567</v>
      </c>
      <c r="BT29" s="143"/>
      <c r="BU29" s="143">
        <f t="shared" ref="BU29" si="248">SUM(BU23/BU11)</f>
        <v>19.938680127126567</v>
      </c>
      <c r="BV29" s="143">
        <f>SUM(BV23/BV11)</f>
        <v>14.671708239312071</v>
      </c>
      <c r="BW29" s="143"/>
      <c r="BX29" s="143">
        <f t="shared" ref="BX29" si="249">SUM(BX23/BX11)</f>
        <v>14.671708239312071</v>
      </c>
      <c r="BY29" s="32">
        <f t="shared" si="118"/>
        <v>-2.0020801262354837E-3</v>
      </c>
      <c r="BZ29" s="32">
        <f t="shared" si="118"/>
        <v>0</v>
      </c>
      <c r="CA29" s="32">
        <f t="shared" si="118"/>
        <v>-2.0020801262354837E-3</v>
      </c>
      <c r="CB29" s="143">
        <f>SUM(CB23/CB11)</f>
        <v>19.940682207252802</v>
      </c>
      <c r="CC29" s="143"/>
      <c r="CD29" s="143">
        <f t="shared" ref="CD29" si="250">SUM(CD23/CD11)</f>
        <v>19.940682207252802</v>
      </c>
      <c r="CE29" s="143">
        <f>SUM(CE23/CE11)</f>
        <v>19.939279889727221</v>
      </c>
      <c r="CF29" s="143"/>
      <c r="CG29" s="143">
        <f t="shared" ref="CG29" si="251">SUM(CG23/CG11)</f>
        <v>19.939279889727221</v>
      </c>
      <c r="CH29" s="143">
        <f>SUM(CH23/CH11)</f>
        <v>14.671510747805026</v>
      </c>
      <c r="CI29" s="143"/>
      <c r="CJ29" s="143">
        <f t="shared" ref="CJ29" si="252">SUM(CJ23/CJ11)</f>
        <v>14.671510747805026</v>
      </c>
      <c r="CK29" s="32">
        <f t="shared" si="120"/>
        <v>-1.402317525581509E-3</v>
      </c>
      <c r="CL29" s="32">
        <f t="shared" si="120"/>
        <v>0</v>
      </c>
      <c r="CM29" s="32">
        <f t="shared" si="120"/>
        <v>-1.402317525581509E-3</v>
      </c>
      <c r="CN29" s="142">
        <f>SUM(CP29)</f>
        <v>20.031846851574951</v>
      </c>
      <c r="CO29" s="142"/>
      <c r="CP29" s="142">
        <f>SUM('[20]очистка 2019-2022'!AU40)</f>
        <v>20.031846851574951</v>
      </c>
      <c r="CQ29" s="59">
        <f>SUM(CQ23/CQ11)</f>
        <v>20.014970059880238</v>
      </c>
      <c r="CR29" s="59"/>
      <c r="CS29" s="142">
        <f>SUM(CS23/CS11)</f>
        <v>20.014970059880238</v>
      </c>
      <c r="CT29" s="59">
        <f>SUM(CT23/CT11)</f>
        <v>19.939914163090126</v>
      </c>
      <c r="CU29" s="59"/>
      <c r="CV29" s="142">
        <f>SUM(CV23/CV11)</f>
        <v>19.939914163090126</v>
      </c>
      <c r="CW29" s="142">
        <f>SUM(CY29)</f>
        <v>20.031846851574951</v>
      </c>
      <c r="CX29" s="142"/>
      <c r="CY29" s="142">
        <f>SUM(CP29)</f>
        <v>20.031846851574951</v>
      </c>
      <c r="CZ29" s="59">
        <f>SUM(CZ23/CZ11)</f>
        <v>20.042929292929294</v>
      </c>
      <c r="DA29" s="59"/>
      <c r="DB29" s="142">
        <f>SUM(DB23/DB11)</f>
        <v>20.042929292929294</v>
      </c>
      <c r="DC29" s="59">
        <f>SUM(DC23/DC11)</f>
        <v>19.933742331288343</v>
      </c>
      <c r="DD29" s="59"/>
      <c r="DE29" s="142">
        <f>SUM(DE23/DE11)</f>
        <v>19.933742331288343</v>
      </c>
      <c r="DF29" s="142">
        <f>SUM(DH29)</f>
        <v>20.031846851574951</v>
      </c>
      <c r="DG29" s="142"/>
      <c r="DH29" s="142">
        <f>SUM(CP29)</f>
        <v>20.031846851574951</v>
      </c>
      <c r="DI29" s="59">
        <f>SUM(DI23/DI11)</f>
        <v>20.029998948843726</v>
      </c>
      <c r="DJ29" s="59"/>
      <c r="DK29" s="142">
        <f>SUM(DK23/DK11)</f>
        <v>20.029998948843726</v>
      </c>
      <c r="DL29" s="59">
        <f>SUM(DL23/DL11)</f>
        <v>19.936464088397791</v>
      </c>
      <c r="DM29" s="59"/>
      <c r="DN29" s="142">
        <f>SUM(DN23/DN11)</f>
        <v>19.936464088397791</v>
      </c>
      <c r="DO29" s="143">
        <f>SUM(DO23/DO11)</f>
        <v>20.031846851574954</v>
      </c>
      <c r="DP29" s="143"/>
      <c r="DQ29" s="143">
        <f t="shared" ref="DQ29" si="253">SUM(DQ23/DQ11)</f>
        <v>20.031846851574954</v>
      </c>
      <c r="DR29" s="143">
        <f>SUM(DR23/DR11)</f>
        <v>20.030027064732142</v>
      </c>
      <c r="DS29" s="143"/>
      <c r="DT29" s="143">
        <f t="shared" ref="DT29" si="254">SUM(DT23/DT11)</f>
        <v>20.030027064732142</v>
      </c>
      <c r="DU29" s="143">
        <f>SUM(DU23/DU11)</f>
        <v>19.936317931529807</v>
      </c>
      <c r="DV29" s="143"/>
      <c r="DW29" s="143">
        <f t="shared" ref="DW29" si="255">SUM(DW23/DW11)</f>
        <v>19.936317931529807</v>
      </c>
      <c r="DX29" s="32">
        <f t="shared" si="122"/>
        <v>-1.8197868428124764E-3</v>
      </c>
      <c r="DY29" s="32">
        <f t="shared" si="122"/>
        <v>0</v>
      </c>
      <c r="DZ29" s="32">
        <f t="shared" si="122"/>
        <v>-1.8197868428124764E-3</v>
      </c>
      <c r="EA29" s="143">
        <f>SUM(EA23/EA11)</f>
        <v>19.971070422026852</v>
      </c>
      <c r="EB29" s="143"/>
      <c r="EC29" s="143">
        <f t="shared" ref="EC29" si="256">SUM(EC23/EC11)</f>
        <v>19.971070422026852</v>
      </c>
      <c r="ED29" s="143">
        <f>SUM(ED23/ED11)</f>
        <v>19.970325887743417</v>
      </c>
      <c r="EE29" s="143"/>
      <c r="EF29" s="143">
        <f t="shared" ref="EF29" si="257">SUM(EF23/EF11)</f>
        <v>19.970325887743417</v>
      </c>
      <c r="EG29" s="143">
        <f>SUM(EG23/EG11)</f>
        <v>16.565866264671048</v>
      </c>
      <c r="EH29" s="143"/>
      <c r="EI29" s="143">
        <f t="shared" ref="EI29" si="258">SUM(EI23/EI11)</f>
        <v>16.565866264671048</v>
      </c>
      <c r="EJ29" s="32">
        <f t="shared" si="124"/>
        <v>-7.4453428343446149E-4</v>
      </c>
      <c r="EK29" s="32">
        <f t="shared" si="124"/>
        <v>0</v>
      </c>
      <c r="EL29" s="32">
        <f t="shared" si="124"/>
        <v>-7.4453428343446149E-4</v>
      </c>
      <c r="EM29" s="142">
        <f>SUM(EO29)</f>
        <v>20.031846851574951</v>
      </c>
      <c r="EN29" s="142"/>
      <c r="EO29" s="142">
        <f>SUM(CP29)</f>
        <v>20.031846851574951</v>
      </c>
      <c r="EP29" s="59">
        <f>SUM(EP23/EP11)</f>
        <v>20.021739130434781</v>
      </c>
      <c r="EQ29" s="59"/>
      <c r="ER29" s="142">
        <f>SUM(ER23/ER11)</f>
        <v>20.021739130434781</v>
      </c>
      <c r="ES29" s="59">
        <f>SUM(ES23/ES11)</f>
        <v>19.935341009743137</v>
      </c>
      <c r="ET29" s="59"/>
      <c r="EU29" s="142">
        <f>SUM(EU23/EU11)</f>
        <v>19.935341009743137</v>
      </c>
      <c r="EV29" s="142">
        <f>SUM(EX29)</f>
        <v>20.031846851574951</v>
      </c>
      <c r="EW29" s="142"/>
      <c r="EX29" s="142">
        <f>SUM(CP29)</f>
        <v>20.031846851574951</v>
      </c>
      <c r="EY29" s="59">
        <f>SUM(EY23/EY11)</f>
        <v>20.030013617021275</v>
      </c>
      <c r="EZ29" s="59"/>
      <c r="FA29" s="142">
        <f>SUM(FA23/FA11)</f>
        <v>20.030013617021275</v>
      </c>
      <c r="FB29" s="59">
        <f>SUM(FB23/FB11)</f>
        <v>19.956081081081081</v>
      </c>
      <c r="FC29" s="59"/>
      <c r="FD29" s="142">
        <f>SUM(FD23/FD11)</f>
        <v>19.956081081081081</v>
      </c>
      <c r="FE29" s="142">
        <f>SUM(FG29)</f>
        <v>20.031846851574951</v>
      </c>
      <c r="FF29" s="142"/>
      <c r="FG29" s="142">
        <f>SUM(CP29)</f>
        <v>20.031846851574951</v>
      </c>
      <c r="FH29" s="59">
        <f>SUM(FH23/FH11)</f>
        <v>22.764198371220619</v>
      </c>
      <c r="FI29" s="59"/>
      <c r="FJ29" s="142">
        <f>SUM(FJ23/FJ11)</f>
        <v>22.764198371220619</v>
      </c>
      <c r="FK29" s="59">
        <f>SUM(FK23/FK11)</f>
        <v>19.934045226130653</v>
      </c>
      <c r="FL29" s="59"/>
      <c r="FM29" s="142">
        <f>SUM(FM23/FM11)</f>
        <v>19.934045226130653</v>
      </c>
      <c r="FN29" s="143">
        <f>SUM(FN23/FN11)</f>
        <v>20.031846851574954</v>
      </c>
      <c r="FO29" s="143"/>
      <c r="FP29" s="143">
        <f t="shared" ref="FP29" si="259">SUM(FP23/FP11)</f>
        <v>20.031846851574954</v>
      </c>
      <c r="FQ29" s="143">
        <f>SUM(FQ23/FQ11)</f>
        <v>21.988987518389113</v>
      </c>
      <c r="FR29" s="143"/>
      <c r="FS29" s="143">
        <f t="shared" ref="FS29" si="260">SUM(FS23/FS11)</f>
        <v>21.988987518389113</v>
      </c>
      <c r="FT29" s="143">
        <f>SUM(FT23/FT11)</f>
        <v>19.935777825992623</v>
      </c>
      <c r="FU29" s="143"/>
      <c r="FV29" s="143">
        <f t="shared" ref="FV29" si="261">SUM(FV23/FV11)</f>
        <v>19.935777825992623</v>
      </c>
      <c r="FW29" s="32">
        <f t="shared" si="126"/>
        <v>1.9571406668141584</v>
      </c>
      <c r="FX29" s="32">
        <f t="shared" si="126"/>
        <v>0</v>
      </c>
      <c r="FY29" s="32">
        <f t="shared" si="126"/>
        <v>1.9571406668141584</v>
      </c>
      <c r="FZ29" s="143">
        <f>SUM(FZ23/FZ11)</f>
        <v>19.986264529413877</v>
      </c>
      <c r="GA29" s="143"/>
      <c r="GB29" s="143">
        <f t="shared" ref="GB29" si="262">SUM(GB23/GB11)</f>
        <v>19.986264529413877</v>
      </c>
      <c r="GC29" s="143">
        <f>SUM(GC23/GC11)</f>
        <v>20.562646718016513</v>
      </c>
      <c r="GD29" s="143"/>
      <c r="GE29" s="143">
        <f t="shared" ref="GE29" si="263">SUM(GE23/GE11)</f>
        <v>20.562646718016513</v>
      </c>
      <c r="GF29" s="143">
        <f>SUM(GF23/GF11)</f>
        <v>17.523577561622297</v>
      </c>
      <c r="GG29" s="143"/>
      <c r="GH29" s="143">
        <f t="shared" ref="GH29" si="264">SUM(GH23/GH11)</f>
        <v>17.523577561622297</v>
      </c>
      <c r="GI29" s="32">
        <f t="shared" si="128"/>
        <v>0.57638218860263635</v>
      </c>
      <c r="GJ29" s="32">
        <f t="shared" si="128"/>
        <v>0</v>
      </c>
      <c r="GK29" s="32">
        <f t="shared" si="128"/>
        <v>0.57638218860263635</v>
      </c>
      <c r="GM29" s="144"/>
    </row>
    <row r="30" spans="1:195" ht="18.75" customHeight="1" x14ac:dyDescent="0.3">
      <c r="A30" s="56" t="s">
        <v>56</v>
      </c>
      <c r="B30" s="142">
        <f>SUM(C30)</f>
        <v>34.421055763769402</v>
      </c>
      <c r="C30" s="142">
        <f>SUM('[20]стоки 2019-2022'!AW40)</f>
        <v>34.421055763769402</v>
      </c>
      <c r="D30" s="142"/>
      <c r="E30" s="59">
        <f>SUM(E24/E12)</f>
        <v>34.419870086848817</v>
      </c>
      <c r="F30" s="59">
        <f>SUM(F24/F12)</f>
        <v>34.419870086848817</v>
      </c>
      <c r="G30" s="142"/>
      <c r="H30" s="59">
        <f>SUM(H24/H12)</f>
        <v>33.139380575728765</v>
      </c>
      <c r="I30" s="59">
        <f>SUM(I24/I12)</f>
        <v>33.139380575728765</v>
      </c>
      <c r="J30" s="142"/>
      <c r="K30" s="142">
        <f>SUM(L30)</f>
        <v>34.421055763769402</v>
      </c>
      <c r="L30" s="142">
        <f t="shared" si="223"/>
        <v>34.421055763769402</v>
      </c>
      <c r="M30" s="142"/>
      <c r="N30" s="59">
        <f>SUM(N24/N12)</f>
        <v>34.420347461637256</v>
      </c>
      <c r="O30" s="59">
        <f>SUM(O24/O12)</f>
        <v>34.420347461637256</v>
      </c>
      <c r="P30" s="142"/>
      <c r="Q30" s="59">
        <f>SUM(Q24/Q12)</f>
        <v>33.14015544041451</v>
      </c>
      <c r="R30" s="59">
        <f>SUM(R24/R12)</f>
        <v>33.14015544041451</v>
      </c>
      <c r="S30" s="142"/>
      <c r="T30" s="142">
        <f>SUM(U30)</f>
        <v>34.421055763769402</v>
      </c>
      <c r="U30" s="142">
        <f t="shared" si="224"/>
        <v>34.421055763769402</v>
      </c>
      <c r="V30" s="142"/>
      <c r="W30" s="59">
        <f>SUM(W24/W12)</f>
        <v>34.419882479236108</v>
      </c>
      <c r="X30" s="59">
        <f>SUM(X24/X12)</f>
        <v>34.419882479236108</v>
      </c>
      <c r="Y30" s="142"/>
      <c r="Z30" s="59">
        <f>SUM(Z24/Z12)</f>
        <v>33.139271361749785</v>
      </c>
      <c r="AA30" s="59">
        <f>SUM(AA24/AA12)</f>
        <v>33.139271361749785</v>
      </c>
      <c r="AB30" s="142"/>
      <c r="AC30" s="143">
        <f>SUM(AC24/AC12)</f>
        <v>34.421055763769402</v>
      </c>
      <c r="AD30" s="143">
        <f t="shared" ref="AD30" si="265">SUM(AD24/AD12)</f>
        <v>34.421055763769402</v>
      </c>
      <c r="AE30" s="143"/>
      <c r="AF30" s="143">
        <f>SUM(AF24/AF12)</f>
        <v>34.420039030402627</v>
      </c>
      <c r="AG30" s="143">
        <f t="shared" ref="AG30" si="266">SUM(AG24/AG12)</f>
        <v>34.420039030402627</v>
      </c>
      <c r="AH30" s="143"/>
      <c r="AI30" s="143">
        <f>SUM(AI24/AI12)</f>
        <v>33.139632130808046</v>
      </c>
      <c r="AJ30" s="143">
        <f>SUM(AJ24/AJ12)</f>
        <v>33.139632130808046</v>
      </c>
      <c r="AK30" s="143"/>
      <c r="AL30" s="32">
        <f t="shared" si="116"/>
        <v>-1.0167333667752132E-3</v>
      </c>
      <c r="AM30" s="32">
        <f t="shared" si="116"/>
        <v>-1.0167333667752132E-3</v>
      </c>
      <c r="AN30" s="32">
        <f t="shared" si="116"/>
        <v>0</v>
      </c>
      <c r="AO30" s="142">
        <f>SUM(AP30)</f>
        <v>34.421055763769402</v>
      </c>
      <c r="AP30" s="142">
        <f t="shared" si="228"/>
        <v>34.421055763769402</v>
      </c>
      <c r="AQ30" s="142"/>
      <c r="AR30" s="59">
        <f>SUM(AR24/AR12)</f>
        <v>34.420014295925661</v>
      </c>
      <c r="AS30" s="59">
        <f>SUM(AS24/AS12)</f>
        <v>34.420014295925661</v>
      </c>
      <c r="AT30" s="142"/>
      <c r="AU30" s="59">
        <f>SUM(AU24/AU12)</f>
        <v>33.140664626863234</v>
      </c>
      <c r="AV30" s="59">
        <f>SUM(AV24/AV12)</f>
        <v>33.140664626863234</v>
      </c>
      <c r="AW30" s="142"/>
      <c r="AX30" s="142">
        <f>SUM(AY30)</f>
        <v>34.421055763769402</v>
      </c>
      <c r="AY30" s="142">
        <f t="shared" ref="AY30" si="267">SUM(L30)</f>
        <v>34.421055763769402</v>
      </c>
      <c r="AZ30" s="142"/>
      <c r="BA30" s="59">
        <f>SUM(BA24/BA12)</f>
        <v>34.420136927116225</v>
      </c>
      <c r="BB30" s="59">
        <f>SUM(BB24/BB12)</f>
        <v>34.420136927116225</v>
      </c>
      <c r="BC30" s="142"/>
      <c r="BD30" s="59">
        <f>SUM(BD24/BD12)</f>
        <v>33.140102129508911</v>
      </c>
      <c r="BE30" s="59">
        <f>SUM(BE24/BE12)</f>
        <v>33.140102129508911</v>
      </c>
      <c r="BF30" s="142"/>
      <c r="BG30" s="142">
        <f>SUM(BH30)</f>
        <v>34.421055763769402</v>
      </c>
      <c r="BH30" s="142">
        <f t="shared" si="230"/>
        <v>34.421055763769402</v>
      </c>
      <c r="BI30" s="142"/>
      <c r="BJ30" s="59">
        <f>SUM(BJ24/BJ12)</f>
        <v>34.419934967869189</v>
      </c>
      <c r="BK30" s="59">
        <f>SUM(BK24/BK12)</f>
        <v>34.419934967869189</v>
      </c>
      <c r="BL30" s="142"/>
      <c r="BM30" s="59">
        <f>SUM(BM24/BM12)</f>
        <v>33.140096459317547</v>
      </c>
      <c r="BN30" s="59">
        <f>SUM(BN24/BN12)</f>
        <v>33.140096459317547</v>
      </c>
      <c r="BO30" s="142"/>
      <c r="BP30" s="143">
        <f>SUM(BP24/BP12)</f>
        <v>34.421055763769402</v>
      </c>
      <c r="BQ30" s="143">
        <f t="shared" ref="BQ30" si="268">SUM(BQ24/BQ12)</f>
        <v>34.421055763769402</v>
      </c>
      <c r="BR30" s="143"/>
      <c r="BS30" s="143">
        <f>SUM(BS24/BS12)</f>
        <v>34.420026625568283</v>
      </c>
      <c r="BT30" s="143">
        <f t="shared" ref="BT30" si="269">SUM(BT24/BT12)</f>
        <v>34.420026625568283</v>
      </c>
      <c r="BU30" s="143"/>
      <c r="BV30" s="143">
        <f>SUM(BV24/BV12)</f>
        <v>33.140294310301996</v>
      </c>
      <c r="BW30" s="143">
        <f t="shared" ref="BW30" si="270">SUM(BW24/BW12)</f>
        <v>33.140294310301996</v>
      </c>
      <c r="BX30" s="143"/>
      <c r="BY30" s="32">
        <f t="shared" si="118"/>
        <v>-1.0291382011189398E-3</v>
      </c>
      <c r="BZ30" s="32">
        <f t="shared" si="118"/>
        <v>-1.0291382011189398E-3</v>
      </c>
      <c r="CA30" s="32">
        <f t="shared" si="118"/>
        <v>0</v>
      </c>
      <c r="CB30" s="143">
        <f>SUM(CB24/CB12)</f>
        <v>34.421055763769402</v>
      </c>
      <c r="CC30" s="143">
        <f t="shared" ref="CC30" si="271">SUM(CC24/CC12)</f>
        <v>34.421055763769402</v>
      </c>
      <c r="CD30" s="143"/>
      <c r="CE30" s="143">
        <f>SUM(CE24/CE12)</f>
        <v>34.420033348430373</v>
      </c>
      <c r="CF30" s="143">
        <f t="shared" ref="CF30" si="272">SUM(CF24/CF12)</f>
        <v>34.420033348430373</v>
      </c>
      <c r="CG30" s="143"/>
      <c r="CH30" s="143">
        <f>SUM(CH24/CH12)</f>
        <v>33.139964461926937</v>
      </c>
      <c r="CI30" s="143">
        <f t="shared" ref="CI30" si="273">SUM(CI24/CI12)</f>
        <v>33.139964461926937</v>
      </c>
      <c r="CJ30" s="143"/>
      <c r="CK30" s="32">
        <f t="shared" si="120"/>
        <v>-1.0224153390296919E-3</v>
      </c>
      <c r="CL30" s="32">
        <f t="shared" si="120"/>
        <v>-1.0224153390296919E-3</v>
      </c>
      <c r="CM30" s="32">
        <f t="shared" si="120"/>
        <v>0</v>
      </c>
      <c r="CN30" s="142">
        <f>SUM(CO30)</f>
        <v>34.527540163674999</v>
      </c>
      <c r="CO30" s="142">
        <f>SUM('[20]стоки 2019-2022'!AW41)</f>
        <v>34.527540163674999</v>
      </c>
      <c r="CP30" s="142"/>
      <c r="CQ30" s="59">
        <f>SUM(CQ24/CQ12)</f>
        <v>34.530259415081161</v>
      </c>
      <c r="CR30" s="59">
        <f>SUM(CR24/CR12)</f>
        <v>34.530259415081161</v>
      </c>
      <c r="CS30" s="142"/>
      <c r="CT30" s="59">
        <f>SUM(CT24/CT12)</f>
        <v>34.420453857791223</v>
      </c>
      <c r="CU30" s="59">
        <f>SUM(CU24/CU12)</f>
        <v>34.420453857791223</v>
      </c>
      <c r="CV30" s="142"/>
      <c r="CW30" s="142">
        <f>SUM(CX30)</f>
        <v>34.527540163674999</v>
      </c>
      <c r="CX30" s="142">
        <f>SUM(CO30)</f>
        <v>34.527540163674999</v>
      </c>
      <c r="CY30" s="142"/>
      <c r="CZ30" s="59">
        <f>SUM(CZ24/CZ12)</f>
        <v>34.530617030102988</v>
      </c>
      <c r="DA30" s="59">
        <f>SUM(DA24/DA12)</f>
        <v>34.530617030102988</v>
      </c>
      <c r="DB30" s="142"/>
      <c r="DC30" s="59">
        <f>SUM(DC24/DC12)</f>
        <v>34.419989395546132</v>
      </c>
      <c r="DD30" s="59">
        <f>SUM(DD24/DD12)</f>
        <v>34.419989395546132</v>
      </c>
      <c r="DE30" s="142"/>
      <c r="DF30" s="142">
        <f>SUM(DG30)</f>
        <v>34.527540163674999</v>
      </c>
      <c r="DG30" s="142">
        <f t="shared" si="237"/>
        <v>34.527540163674999</v>
      </c>
      <c r="DH30" s="142"/>
      <c r="DI30" s="59">
        <f>SUM(DI24/DI12)</f>
        <v>34.53182878415744</v>
      </c>
      <c r="DJ30" s="59">
        <f>SUM(DJ24/DJ12)</f>
        <v>34.53182878415744</v>
      </c>
      <c r="DK30" s="142"/>
      <c r="DL30" s="59">
        <f>SUM(DL24/DL12)</f>
        <v>34.42160119115794</v>
      </c>
      <c r="DM30" s="59">
        <f>SUM(DM24/DM12)</f>
        <v>34.42160119115794</v>
      </c>
      <c r="DN30" s="142"/>
      <c r="DO30" s="143">
        <f>SUM(DO24/DO12)</f>
        <v>34.527540163674999</v>
      </c>
      <c r="DP30" s="143">
        <f t="shared" ref="DP30" si="274">SUM(DP24/DP12)</f>
        <v>34.527540163674999</v>
      </c>
      <c r="DQ30" s="143"/>
      <c r="DR30" s="143">
        <f>SUM(DR24/DR12)</f>
        <v>34.530938179541501</v>
      </c>
      <c r="DS30" s="143">
        <f>SUM(DS24/DS12)</f>
        <v>34.530938179541501</v>
      </c>
      <c r="DT30" s="143"/>
      <c r="DU30" s="143">
        <f>SUM(DU24/DU12)</f>
        <v>34.420715959634606</v>
      </c>
      <c r="DV30" s="143">
        <f>SUM(DV24/DV12)</f>
        <v>34.420715959634606</v>
      </c>
      <c r="DW30" s="143"/>
      <c r="DX30" s="32">
        <f t="shared" si="122"/>
        <v>3.3980158665016802E-3</v>
      </c>
      <c r="DY30" s="32">
        <f t="shared" si="122"/>
        <v>3.3980158665016802E-3</v>
      </c>
      <c r="DZ30" s="32">
        <f t="shared" si="122"/>
        <v>0</v>
      </c>
      <c r="EA30" s="143">
        <f>SUM(EA24/EA12)</f>
        <v>34.456550563737935</v>
      </c>
      <c r="EB30" s="143">
        <f t="shared" ref="EB30:EC30" si="275">SUM(EB24/EB12)</f>
        <v>34.456550563737935</v>
      </c>
      <c r="EC30" s="143" t="e">
        <f t="shared" si="275"/>
        <v>#DIV/0!</v>
      </c>
      <c r="ED30" s="143">
        <f>SUM(ED24/ED12)</f>
        <v>34.454590583686048</v>
      </c>
      <c r="EE30" s="143">
        <f>SUM(EE24/EE12)</f>
        <v>34.454590583686048</v>
      </c>
      <c r="EF30" s="143" t="e">
        <f>SUM(EF24/EF12)</f>
        <v>#DIV/0!</v>
      </c>
      <c r="EG30" s="143">
        <f>SUM(EG24/EG12)</f>
        <v>33.551847315974946</v>
      </c>
      <c r="EH30" s="143">
        <f>SUM(EH24/EH12)</f>
        <v>33.551847315974946</v>
      </c>
      <c r="EI30" s="143" t="e">
        <f>SUM(EI24/EI12)</f>
        <v>#DIV/0!</v>
      </c>
      <c r="EJ30" s="32">
        <f t="shared" si="124"/>
        <v>-1.9599800518861343E-3</v>
      </c>
      <c r="EK30" s="32">
        <f t="shared" si="124"/>
        <v>-1.9599800518861343E-3</v>
      </c>
      <c r="EL30" s="32" t="e">
        <f t="shared" si="124"/>
        <v>#DIV/0!</v>
      </c>
      <c r="EM30" s="142">
        <f>SUM(EN30)</f>
        <v>34.527540163674999</v>
      </c>
      <c r="EN30" s="142">
        <f t="shared" si="240"/>
        <v>34.527540163674999</v>
      </c>
      <c r="EO30" s="142"/>
      <c r="EP30" s="59">
        <f>SUM(EP24/EP12)</f>
        <v>34.53001888930865</v>
      </c>
      <c r="EQ30" s="59">
        <f>SUM(EQ24/EQ12)</f>
        <v>34.53001888930865</v>
      </c>
      <c r="ER30" s="142"/>
      <c r="ES30" s="59">
        <f>SUM(ES24/ES12)</f>
        <v>34.419733906288734</v>
      </c>
      <c r="ET30" s="59">
        <f>SUM(ET24/ET12)</f>
        <v>34.419733906288734</v>
      </c>
      <c r="EU30" s="142"/>
      <c r="EV30" s="142">
        <f>SUM(EW30)</f>
        <v>34.527540163674999</v>
      </c>
      <c r="EW30" s="142">
        <f t="shared" si="241"/>
        <v>34.527540163674999</v>
      </c>
      <c r="EX30" s="142"/>
      <c r="EY30" s="59">
        <f>SUM(EY24/EY12)</f>
        <v>34.530568877171312</v>
      </c>
      <c r="EZ30" s="59">
        <f>SUM(EZ24/EZ12)</f>
        <v>34.530568877171312</v>
      </c>
      <c r="FA30" s="142"/>
      <c r="FB30" s="59">
        <f>SUM(FB24/FB12)</f>
        <v>34.418681255176935</v>
      </c>
      <c r="FC30" s="59">
        <f>SUM(FC24/FC12)</f>
        <v>34.418681255176935</v>
      </c>
      <c r="FD30" s="142"/>
      <c r="FE30" s="142">
        <f>SUM(FF30)</f>
        <v>34.527540163674999</v>
      </c>
      <c r="FF30" s="142">
        <f t="shared" si="242"/>
        <v>34.527540163674999</v>
      </c>
      <c r="FG30" s="142"/>
      <c r="FH30" s="59">
        <f>SUM(FH24/FH12)</f>
        <v>40.704980875948323</v>
      </c>
      <c r="FI30" s="59">
        <f>SUM(FI24/FI12)</f>
        <v>40.704980875948323</v>
      </c>
      <c r="FJ30" s="142"/>
      <c r="FK30" s="59">
        <f>SUM(FK24/FK12)</f>
        <v>34.41945671790404</v>
      </c>
      <c r="FL30" s="59">
        <f>SUM(FL24/FL12)</f>
        <v>34.41945671790404</v>
      </c>
      <c r="FM30" s="142"/>
      <c r="FN30" s="143">
        <f>SUM(FN24/FN12)</f>
        <v>34.527540163674999</v>
      </c>
      <c r="FO30" s="143">
        <f t="shared" ref="FO30" si="276">SUM(FO24/FO12)</f>
        <v>34.527540163674999</v>
      </c>
      <c r="FP30" s="143"/>
      <c r="FQ30" s="143">
        <f>SUM(FQ24/FQ12)</f>
        <v>36.612597073648516</v>
      </c>
      <c r="FR30" s="143">
        <f>SUM(FR24/FR12)</f>
        <v>36.612597073648516</v>
      </c>
      <c r="FS30" s="143"/>
      <c r="FT30" s="143">
        <f>SUM(FT24/FT12)</f>
        <v>34.419323802732407</v>
      </c>
      <c r="FU30" s="143">
        <f>SUM(FU24/FU12)</f>
        <v>34.419323802732407</v>
      </c>
      <c r="FV30" s="143" t="e">
        <f>SUM(FV24/FV12)</f>
        <v>#DIV/0!</v>
      </c>
      <c r="FW30" s="32">
        <f t="shared" si="126"/>
        <v>2.0850569099735168</v>
      </c>
      <c r="FX30" s="32">
        <f t="shared" si="126"/>
        <v>2.0850569099735168</v>
      </c>
      <c r="FY30" s="32">
        <f t="shared" si="126"/>
        <v>0</v>
      </c>
      <c r="FZ30" s="143">
        <f>SUM(FZ24/FZ12)</f>
        <v>34.474297963722201</v>
      </c>
      <c r="GA30" s="143">
        <f t="shared" ref="GA30:GB30" si="277">SUM(GA24/GA12)</f>
        <v>34.474297963722201</v>
      </c>
      <c r="GB30" s="143" t="e">
        <f t="shared" si="277"/>
        <v>#DIV/0!</v>
      </c>
      <c r="GC30" s="143">
        <f>SUM(GC24/GC12)</f>
        <v>34.995207245474688</v>
      </c>
      <c r="GD30" s="143">
        <f>SUM(GD24/GD12)</f>
        <v>34.995207245474688</v>
      </c>
      <c r="GE30" s="143" t="e">
        <f>SUM(GE24/GE12)</f>
        <v>#DIV/0!</v>
      </c>
      <c r="GF30" s="143">
        <f>SUM(GF24/GF12)</f>
        <v>33.771812802890814</v>
      </c>
      <c r="GG30" s="143">
        <f>SUM(GG24/GG12)</f>
        <v>33.771812802890814</v>
      </c>
      <c r="GH30" s="143" t="e">
        <f>SUM(GH24/GH12)</f>
        <v>#DIV/0!</v>
      </c>
      <c r="GI30" s="32">
        <f t="shared" si="128"/>
        <v>0.52090928175248763</v>
      </c>
      <c r="GJ30" s="32">
        <f t="shared" si="128"/>
        <v>0.52090928175248763</v>
      </c>
      <c r="GK30" s="32" t="e">
        <f t="shared" si="128"/>
        <v>#DIV/0!</v>
      </c>
      <c r="GM30" s="144"/>
    </row>
    <row r="31" spans="1:195" ht="18.75" customHeight="1" x14ac:dyDescent="0.3">
      <c r="A31" s="6" t="s">
        <v>116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7"/>
      <c r="BN31" s="146"/>
      <c r="BO31" s="146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1"/>
    </row>
    <row r="32" spans="1:195" ht="19.5" customHeight="1" x14ac:dyDescent="0.2">
      <c r="A32" s="199" t="s">
        <v>3</v>
      </c>
      <c r="B32" s="196" t="s">
        <v>4</v>
      </c>
      <c r="C32" s="197"/>
      <c r="D32" s="197"/>
      <c r="E32" s="198"/>
      <c r="F32" s="198"/>
      <c r="G32" s="198"/>
      <c r="H32" s="198"/>
      <c r="I32" s="194"/>
      <c r="J32" s="195"/>
      <c r="K32" s="196" t="s">
        <v>5</v>
      </c>
      <c r="L32" s="197"/>
      <c r="M32" s="197"/>
      <c r="N32" s="198"/>
      <c r="O32" s="198"/>
      <c r="P32" s="198"/>
      <c r="Q32" s="198"/>
      <c r="R32" s="194"/>
      <c r="S32" s="195"/>
      <c r="T32" s="196" t="s">
        <v>6</v>
      </c>
      <c r="U32" s="197"/>
      <c r="V32" s="197"/>
      <c r="W32" s="198"/>
      <c r="X32" s="198"/>
      <c r="Y32" s="198"/>
      <c r="Z32" s="198"/>
      <c r="AA32" s="200"/>
      <c r="AB32" s="201"/>
      <c r="AC32" s="191" t="s">
        <v>7</v>
      </c>
      <c r="AD32" s="192"/>
      <c r="AE32" s="192"/>
      <c r="AF32" s="193"/>
      <c r="AG32" s="193"/>
      <c r="AH32" s="193"/>
      <c r="AI32" s="193"/>
      <c r="AJ32" s="193"/>
      <c r="AK32" s="193"/>
      <c r="AL32" s="193"/>
      <c r="AM32" s="193"/>
      <c r="AN32" s="193"/>
      <c r="AO32" s="196" t="s">
        <v>8</v>
      </c>
      <c r="AP32" s="197"/>
      <c r="AQ32" s="197"/>
      <c r="AR32" s="198"/>
      <c r="AS32" s="198"/>
      <c r="AT32" s="198"/>
      <c r="AU32" s="198"/>
      <c r="AV32" s="200"/>
      <c r="AW32" s="201"/>
      <c r="AX32" s="196" t="s">
        <v>9</v>
      </c>
      <c r="AY32" s="197"/>
      <c r="AZ32" s="197"/>
      <c r="BA32" s="198"/>
      <c r="BB32" s="198"/>
      <c r="BC32" s="198"/>
      <c r="BD32" s="198"/>
      <c r="BE32" s="194"/>
      <c r="BF32" s="195"/>
      <c r="BG32" s="196" t="s">
        <v>10</v>
      </c>
      <c r="BH32" s="197"/>
      <c r="BI32" s="197"/>
      <c r="BJ32" s="198"/>
      <c r="BK32" s="198"/>
      <c r="BL32" s="198"/>
      <c r="BM32" s="198"/>
      <c r="BN32" s="194"/>
      <c r="BO32" s="195"/>
      <c r="BP32" s="191" t="s">
        <v>11</v>
      </c>
      <c r="BQ32" s="192"/>
      <c r="BR32" s="192"/>
      <c r="BS32" s="193"/>
      <c r="BT32" s="193"/>
      <c r="BU32" s="193"/>
      <c r="BV32" s="193"/>
      <c r="BW32" s="193"/>
      <c r="BX32" s="193"/>
      <c r="BY32" s="194"/>
      <c r="BZ32" s="194"/>
      <c r="CA32" s="194"/>
      <c r="CB32" s="191" t="s">
        <v>12</v>
      </c>
      <c r="CC32" s="192"/>
      <c r="CD32" s="192"/>
      <c r="CE32" s="193"/>
      <c r="CF32" s="193"/>
      <c r="CG32" s="193"/>
      <c r="CH32" s="193"/>
      <c r="CI32" s="193"/>
      <c r="CJ32" s="193"/>
      <c r="CK32" s="194"/>
      <c r="CL32" s="194"/>
      <c r="CM32" s="194"/>
      <c r="CN32" s="196" t="s">
        <v>13</v>
      </c>
      <c r="CO32" s="197"/>
      <c r="CP32" s="197"/>
      <c r="CQ32" s="198"/>
      <c r="CR32" s="198"/>
      <c r="CS32" s="198"/>
      <c r="CT32" s="198"/>
      <c r="CU32" s="194"/>
      <c r="CV32" s="195"/>
      <c r="CW32" s="196" t="s">
        <v>14</v>
      </c>
      <c r="CX32" s="197"/>
      <c r="CY32" s="197"/>
      <c r="CZ32" s="198"/>
      <c r="DA32" s="198"/>
      <c r="DB32" s="198"/>
      <c r="DC32" s="198"/>
      <c r="DD32" s="194"/>
      <c r="DE32" s="195"/>
      <c r="DF32" s="196" t="s">
        <v>15</v>
      </c>
      <c r="DG32" s="197"/>
      <c r="DH32" s="197"/>
      <c r="DI32" s="198"/>
      <c r="DJ32" s="198"/>
      <c r="DK32" s="198"/>
      <c r="DL32" s="198"/>
      <c r="DM32" s="194"/>
      <c r="DN32" s="195"/>
      <c r="DO32" s="191" t="s">
        <v>16</v>
      </c>
      <c r="DP32" s="192"/>
      <c r="DQ32" s="192"/>
      <c r="DR32" s="193"/>
      <c r="DS32" s="193"/>
      <c r="DT32" s="193"/>
      <c r="DU32" s="193"/>
      <c r="DV32" s="193"/>
      <c r="DW32" s="193"/>
      <c r="DX32" s="194"/>
      <c r="DY32" s="194"/>
      <c r="DZ32" s="194"/>
      <c r="EA32" s="191" t="s">
        <v>17</v>
      </c>
      <c r="EB32" s="192"/>
      <c r="EC32" s="192"/>
      <c r="ED32" s="193"/>
      <c r="EE32" s="193"/>
      <c r="EF32" s="193"/>
      <c r="EG32" s="193"/>
      <c r="EH32" s="193"/>
      <c r="EI32" s="193"/>
      <c r="EJ32" s="194"/>
      <c r="EK32" s="194"/>
      <c r="EL32" s="194"/>
      <c r="EM32" s="196" t="s">
        <v>18</v>
      </c>
      <c r="EN32" s="197"/>
      <c r="EO32" s="197"/>
      <c r="EP32" s="198"/>
      <c r="EQ32" s="198"/>
      <c r="ER32" s="198"/>
      <c r="ES32" s="198"/>
      <c r="ET32" s="194"/>
      <c r="EU32" s="195"/>
      <c r="EV32" s="196" t="s">
        <v>19</v>
      </c>
      <c r="EW32" s="197"/>
      <c r="EX32" s="197"/>
      <c r="EY32" s="198"/>
      <c r="EZ32" s="198"/>
      <c r="FA32" s="198"/>
      <c r="FB32" s="198"/>
      <c r="FC32" s="194"/>
      <c r="FD32" s="195"/>
      <c r="FE32" s="196" t="s">
        <v>20</v>
      </c>
      <c r="FF32" s="197"/>
      <c r="FG32" s="197"/>
      <c r="FH32" s="198"/>
      <c r="FI32" s="198"/>
      <c r="FJ32" s="198"/>
      <c r="FK32" s="198"/>
      <c r="FL32" s="194"/>
      <c r="FM32" s="195"/>
      <c r="FN32" s="191" t="s">
        <v>21</v>
      </c>
      <c r="FO32" s="192"/>
      <c r="FP32" s="192"/>
      <c r="FQ32" s="193"/>
      <c r="FR32" s="193"/>
      <c r="FS32" s="193"/>
      <c r="FT32" s="193"/>
      <c r="FU32" s="193"/>
      <c r="FV32" s="193"/>
      <c r="FW32" s="194"/>
      <c r="FX32" s="194"/>
      <c r="FY32" s="194"/>
      <c r="FZ32" s="191" t="s">
        <v>22</v>
      </c>
      <c r="GA32" s="192"/>
      <c r="GB32" s="192"/>
      <c r="GC32" s="193"/>
      <c r="GD32" s="193"/>
      <c r="GE32" s="193"/>
      <c r="GF32" s="193"/>
      <c r="GG32" s="193"/>
      <c r="GH32" s="193"/>
      <c r="GI32" s="194"/>
      <c r="GJ32" s="194"/>
      <c r="GK32" s="195"/>
    </row>
    <row r="33" spans="1:195" ht="19.5" customHeight="1" x14ac:dyDescent="0.2">
      <c r="A33" s="199"/>
      <c r="B33" s="188" t="s">
        <v>23</v>
      </c>
      <c r="C33" s="189"/>
      <c r="D33" s="190"/>
      <c r="E33" s="188" t="s">
        <v>24</v>
      </c>
      <c r="F33" s="189"/>
      <c r="G33" s="190"/>
      <c r="H33" s="188" t="s">
        <v>25</v>
      </c>
      <c r="I33" s="189"/>
      <c r="J33" s="190"/>
      <c r="K33" s="188" t="s">
        <v>23</v>
      </c>
      <c r="L33" s="189"/>
      <c r="M33" s="190"/>
      <c r="N33" s="188" t="s">
        <v>24</v>
      </c>
      <c r="O33" s="189"/>
      <c r="P33" s="190"/>
      <c r="Q33" s="188" t="s">
        <v>25</v>
      </c>
      <c r="R33" s="189"/>
      <c r="S33" s="190"/>
      <c r="T33" s="188" t="s">
        <v>23</v>
      </c>
      <c r="U33" s="189"/>
      <c r="V33" s="190"/>
      <c r="W33" s="188" t="s">
        <v>24</v>
      </c>
      <c r="X33" s="189"/>
      <c r="Y33" s="190"/>
      <c r="Z33" s="188" t="s">
        <v>25</v>
      </c>
      <c r="AA33" s="189"/>
      <c r="AB33" s="190"/>
      <c r="AC33" s="182" t="s">
        <v>23</v>
      </c>
      <c r="AD33" s="183"/>
      <c r="AE33" s="184"/>
      <c r="AF33" s="185" t="s">
        <v>24</v>
      </c>
      <c r="AG33" s="186"/>
      <c r="AH33" s="187"/>
      <c r="AI33" s="185" t="s">
        <v>25</v>
      </c>
      <c r="AJ33" s="186"/>
      <c r="AK33" s="187"/>
      <c r="AL33" s="182" t="s">
        <v>26</v>
      </c>
      <c r="AM33" s="183"/>
      <c r="AN33" s="184"/>
      <c r="AO33" s="188" t="s">
        <v>23</v>
      </c>
      <c r="AP33" s="189"/>
      <c r="AQ33" s="190"/>
      <c r="AR33" s="188" t="s">
        <v>24</v>
      </c>
      <c r="AS33" s="189"/>
      <c r="AT33" s="190"/>
      <c r="AU33" s="188" t="s">
        <v>25</v>
      </c>
      <c r="AV33" s="189"/>
      <c r="AW33" s="190"/>
      <c r="AX33" s="188" t="s">
        <v>23</v>
      </c>
      <c r="AY33" s="189"/>
      <c r="AZ33" s="190"/>
      <c r="BA33" s="188" t="s">
        <v>24</v>
      </c>
      <c r="BB33" s="189"/>
      <c r="BC33" s="190"/>
      <c r="BD33" s="188" t="s">
        <v>25</v>
      </c>
      <c r="BE33" s="189"/>
      <c r="BF33" s="190"/>
      <c r="BG33" s="188" t="s">
        <v>23</v>
      </c>
      <c r="BH33" s="189"/>
      <c r="BI33" s="190"/>
      <c r="BJ33" s="188" t="s">
        <v>24</v>
      </c>
      <c r="BK33" s="189"/>
      <c r="BL33" s="190"/>
      <c r="BM33" s="188" t="s">
        <v>25</v>
      </c>
      <c r="BN33" s="189"/>
      <c r="BO33" s="190"/>
      <c r="BP33" s="182" t="s">
        <v>23</v>
      </c>
      <c r="BQ33" s="183"/>
      <c r="BR33" s="184"/>
      <c r="BS33" s="185" t="s">
        <v>24</v>
      </c>
      <c r="BT33" s="186"/>
      <c r="BU33" s="187"/>
      <c r="BV33" s="185" t="s">
        <v>25</v>
      </c>
      <c r="BW33" s="186"/>
      <c r="BX33" s="187"/>
      <c r="BY33" s="182" t="s">
        <v>26</v>
      </c>
      <c r="BZ33" s="183"/>
      <c r="CA33" s="184"/>
      <c r="CB33" s="182" t="s">
        <v>23</v>
      </c>
      <c r="CC33" s="183"/>
      <c r="CD33" s="184"/>
      <c r="CE33" s="185" t="s">
        <v>24</v>
      </c>
      <c r="CF33" s="186"/>
      <c r="CG33" s="187"/>
      <c r="CH33" s="185" t="s">
        <v>25</v>
      </c>
      <c r="CI33" s="186"/>
      <c r="CJ33" s="187"/>
      <c r="CK33" s="182" t="s">
        <v>26</v>
      </c>
      <c r="CL33" s="183"/>
      <c r="CM33" s="184"/>
      <c r="CN33" s="188" t="s">
        <v>23</v>
      </c>
      <c r="CO33" s="189"/>
      <c r="CP33" s="190"/>
      <c r="CQ33" s="188" t="s">
        <v>24</v>
      </c>
      <c r="CR33" s="189"/>
      <c r="CS33" s="190"/>
      <c r="CT33" s="188" t="s">
        <v>25</v>
      </c>
      <c r="CU33" s="189"/>
      <c r="CV33" s="190"/>
      <c r="CW33" s="188" t="s">
        <v>23</v>
      </c>
      <c r="CX33" s="189"/>
      <c r="CY33" s="190"/>
      <c r="CZ33" s="188" t="s">
        <v>24</v>
      </c>
      <c r="DA33" s="189"/>
      <c r="DB33" s="190"/>
      <c r="DC33" s="188" t="s">
        <v>25</v>
      </c>
      <c r="DD33" s="189"/>
      <c r="DE33" s="190"/>
      <c r="DF33" s="188" t="s">
        <v>23</v>
      </c>
      <c r="DG33" s="189"/>
      <c r="DH33" s="190"/>
      <c r="DI33" s="188" t="s">
        <v>24</v>
      </c>
      <c r="DJ33" s="189"/>
      <c r="DK33" s="190"/>
      <c r="DL33" s="188" t="s">
        <v>25</v>
      </c>
      <c r="DM33" s="189"/>
      <c r="DN33" s="190"/>
      <c r="DO33" s="182" t="s">
        <v>23</v>
      </c>
      <c r="DP33" s="183"/>
      <c r="DQ33" s="184"/>
      <c r="DR33" s="185" t="s">
        <v>24</v>
      </c>
      <c r="DS33" s="186"/>
      <c r="DT33" s="187"/>
      <c r="DU33" s="185" t="s">
        <v>25</v>
      </c>
      <c r="DV33" s="186"/>
      <c r="DW33" s="187"/>
      <c r="DX33" s="182" t="s">
        <v>26</v>
      </c>
      <c r="DY33" s="183"/>
      <c r="DZ33" s="184"/>
      <c r="EA33" s="182" t="s">
        <v>23</v>
      </c>
      <c r="EB33" s="183"/>
      <c r="EC33" s="184"/>
      <c r="ED33" s="185" t="s">
        <v>24</v>
      </c>
      <c r="EE33" s="186"/>
      <c r="EF33" s="187"/>
      <c r="EG33" s="185" t="s">
        <v>25</v>
      </c>
      <c r="EH33" s="186"/>
      <c r="EI33" s="187"/>
      <c r="EJ33" s="182" t="s">
        <v>26</v>
      </c>
      <c r="EK33" s="183"/>
      <c r="EL33" s="184"/>
      <c r="EM33" s="188" t="s">
        <v>23</v>
      </c>
      <c r="EN33" s="189"/>
      <c r="EO33" s="190"/>
      <c r="EP33" s="188" t="s">
        <v>24</v>
      </c>
      <c r="EQ33" s="189"/>
      <c r="ER33" s="190"/>
      <c r="ES33" s="188" t="s">
        <v>25</v>
      </c>
      <c r="ET33" s="189"/>
      <c r="EU33" s="190"/>
      <c r="EV33" s="188" t="s">
        <v>23</v>
      </c>
      <c r="EW33" s="189"/>
      <c r="EX33" s="190"/>
      <c r="EY33" s="188" t="s">
        <v>24</v>
      </c>
      <c r="EZ33" s="189"/>
      <c r="FA33" s="190"/>
      <c r="FB33" s="188" t="s">
        <v>25</v>
      </c>
      <c r="FC33" s="189"/>
      <c r="FD33" s="190"/>
      <c r="FE33" s="188" t="s">
        <v>23</v>
      </c>
      <c r="FF33" s="189"/>
      <c r="FG33" s="190"/>
      <c r="FH33" s="188" t="s">
        <v>24</v>
      </c>
      <c r="FI33" s="189"/>
      <c r="FJ33" s="190"/>
      <c r="FK33" s="188" t="s">
        <v>25</v>
      </c>
      <c r="FL33" s="189"/>
      <c r="FM33" s="190"/>
      <c r="FN33" s="182" t="s">
        <v>23</v>
      </c>
      <c r="FO33" s="183"/>
      <c r="FP33" s="184"/>
      <c r="FQ33" s="185" t="s">
        <v>24</v>
      </c>
      <c r="FR33" s="186"/>
      <c r="FS33" s="187"/>
      <c r="FT33" s="185" t="s">
        <v>25</v>
      </c>
      <c r="FU33" s="186"/>
      <c r="FV33" s="187"/>
      <c r="FW33" s="182" t="s">
        <v>26</v>
      </c>
      <c r="FX33" s="183"/>
      <c r="FY33" s="184"/>
      <c r="FZ33" s="182" t="s">
        <v>23</v>
      </c>
      <c r="GA33" s="183"/>
      <c r="GB33" s="184"/>
      <c r="GC33" s="185" t="s">
        <v>24</v>
      </c>
      <c r="GD33" s="186"/>
      <c r="GE33" s="187"/>
      <c r="GF33" s="185" t="s">
        <v>25</v>
      </c>
      <c r="GG33" s="186"/>
      <c r="GH33" s="187"/>
      <c r="GI33" s="182" t="s">
        <v>26</v>
      </c>
      <c r="GJ33" s="183"/>
      <c r="GK33" s="184"/>
    </row>
    <row r="34" spans="1:195" ht="24.75" customHeight="1" x14ac:dyDescent="0.2">
      <c r="A34" s="199"/>
      <c r="B34" s="10" t="s">
        <v>27</v>
      </c>
      <c r="C34" s="10" t="s">
        <v>109</v>
      </c>
      <c r="D34" s="10" t="s">
        <v>110</v>
      </c>
      <c r="E34" s="10" t="s">
        <v>27</v>
      </c>
      <c r="F34" s="10" t="s">
        <v>109</v>
      </c>
      <c r="G34" s="10" t="s">
        <v>110</v>
      </c>
      <c r="H34" s="10" t="s">
        <v>27</v>
      </c>
      <c r="I34" s="10" t="s">
        <v>109</v>
      </c>
      <c r="J34" s="10" t="s">
        <v>110</v>
      </c>
      <c r="K34" s="10" t="s">
        <v>27</v>
      </c>
      <c r="L34" s="10" t="s">
        <v>109</v>
      </c>
      <c r="M34" s="10" t="s">
        <v>110</v>
      </c>
      <c r="N34" s="10" t="s">
        <v>27</v>
      </c>
      <c r="O34" s="10" t="s">
        <v>109</v>
      </c>
      <c r="P34" s="10" t="s">
        <v>110</v>
      </c>
      <c r="Q34" s="10" t="s">
        <v>27</v>
      </c>
      <c r="R34" s="10" t="s">
        <v>109</v>
      </c>
      <c r="S34" s="10" t="s">
        <v>110</v>
      </c>
      <c r="T34" s="10" t="s">
        <v>27</v>
      </c>
      <c r="U34" s="10" t="s">
        <v>109</v>
      </c>
      <c r="V34" s="10" t="s">
        <v>110</v>
      </c>
      <c r="W34" s="10" t="s">
        <v>27</v>
      </c>
      <c r="X34" s="10" t="s">
        <v>109</v>
      </c>
      <c r="Y34" s="10" t="s">
        <v>110</v>
      </c>
      <c r="Z34" s="10" t="s">
        <v>27</v>
      </c>
      <c r="AA34" s="10" t="s">
        <v>109</v>
      </c>
      <c r="AB34" s="10" t="s">
        <v>110</v>
      </c>
      <c r="AC34" s="11" t="s">
        <v>27</v>
      </c>
      <c r="AD34" s="11" t="s">
        <v>109</v>
      </c>
      <c r="AE34" s="11" t="s">
        <v>110</v>
      </c>
      <c r="AF34" s="11" t="s">
        <v>27</v>
      </c>
      <c r="AG34" s="11" t="s">
        <v>109</v>
      </c>
      <c r="AH34" s="11" t="s">
        <v>110</v>
      </c>
      <c r="AI34" s="11" t="s">
        <v>27</v>
      </c>
      <c r="AJ34" s="11" t="s">
        <v>109</v>
      </c>
      <c r="AK34" s="11" t="s">
        <v>110</v>
      </c>
      <c r="AL34" s="11" t="s">
        <v>27</v>
      </c>
      <c r="AM34" s="11" t="s">
        <v>109</v>
      </c>
      <c r="AN34" s="11" t="s">
        <v>110</v>
      </c>
      <c r="AO34" s="10" t="s">
        <v>27</v>
      </c>
      <c r="AP34" s="10" t="s">
        <v>109</v>
      </c>
      <c r="AQ34" s="10" t="s">
        <v>110</v>
      </c>
      <c r="AR34" s="10" t="s">
        <v>27</v>
      </c>
      <c r="AS34" s="10" t="s">
        <v>109</v>
      </c>
      <c r="AT34" s="10" t="s">
        <v>110</v>
      </c>
      <c r="AU34" s="10" t="s">
        <v>27</v>
      </c>
      <c r="AV34" s="10" t="s">
        <v>109</v>
      </c>
      <c r="AW34" s="10" t="s">
        <v>110</v>
      </c>
      <c r="AX34" s="10" t="s">
        <v>27</v>
      </c>
      <c r="AY34" s="10" t="s">
        <v>109</v>
      </c>
      <c r="AZ34" s="10" t="s">
        <v>110</v>
      </c>
      <c r="BA34" s="10" t="s">
        <v>27</v>
      </c>
      <c r="BB34" s="10" t="s">
        <v>109</v>
      </c>
      <c r="BC34" s="10" t="s">
        <v>110</v>
      </c>
      <c r="BD34" s="10" t="s">
        <v>27</v>
      </c>
      <c r="BE34" s="10" t="s">
        <v>109</v>
      </c>
      <c r="BF34" s="10" t="s">
        <v>110</v>
      </c>
      <c r="BG34" s="10" t="s">
        <v>27</v>
      </c>
      <c r="BH34" s="10" t="s">
        <v>109</v>
      </c>
      <c r="BI34" s="10" t="s">
        <v>110</v>
      </c>
      <c r="BJ34" s="10" t="s">
        <v>27</v>
      </c>
      <c r="BK34" s="10" t="s">
        <v>109</v>
      </c>
      <c r="BL34" s="10" t="s">
        <v>110</v>
      </c>
      <c r="BM34" s="10" t="s">
        <v>27</v>
      </c>
      <c r="BN34" s="10" t="s">
        <v>109</v>
      </c>
      <c r="BO34" s="10" t="s">
        <v>110</v>
      </c>
      <c r="BP34" s="11" t="s">
        <v>27</v>
      </c>
      <c r="BQ34" s="11" t="s">
        <v>109</v>
      </c>
      <c r="BR34" s="11" t="s">
        <v>110</v>
      </c>
      <c r="BS34" s="11" t="s">
        <v>27</v>
      </c>
      <c r="BT34" s="11" t="s">
        <v>109</v>
      </c>
      <c r="BU34" s="11" t="s">
        <v>110</v>
      </c>
      <c r="BV34" s="11" t="s">
        <v>27</v>
      </c>
      <c r="BW34" s="11" t="s">
        <v>109</v>
      </c>
      <c r="BX34" s="11" t="s">
        <v>110</v>
      </c>
      <c r="BY34" s="11" t="s">
        <v>27</v>
      </c>
      <c r="BZ34" s="11" t="s">
        <v>109</v>
      </c>
      <c r="CA34" s="11" t="s">
        <v>110</v>
      </c>
      <c r="CB34" s="11" t="s">
        <v>27</v>
      </c>
      <c r="CC34" s="11" t="s">
        <v>109</v>
      </c>
      <c r="CD34" s="11" t="s">
        <v>110</v>
      </c>
      <c r="CE34" s="11" t="s">
        <v>27</v>
      </c>
      <c r="CF34" s="11" t="s">
        <v>109</v>
      </c>
      <c r="CG34" s="11" t="s">
        <v>110</v>
      </c>
      <c r="CH34" s="11" t="s">
        <v>27</v>
      </c>
      <c r="CI34" s="11" t="s">
        <v>109</v>
      </c>
      <c r="CJ34" s="11" t="s">
        <v>110</v>
      </c>
      <c r="CK34" s="11" t="s">
        <v>27</v>
      </c>
      <c r="CL34" s="11" t="s">
        <v>109</v>
      </c>
      <c r="CM34" s="11" t="s">
        <v>110</v>
      </c>
      <c r="CN34" s="10" t="s">
        <v>27</v>
      </c>
      <c r="CO34" s="10" t="s">
        <v>109</v>
      </c>
      <c r="CP34" s="10" t="s">
        <v>110</v>
      </c>
      <c r="CQ34" s="10" t="s">
        <v>27</v>
      </c>
      <c r="CR34" s="10" t="s">
        <v>109</v>
      </c>
      <c r="CS34" s="10" t="s">
        <v>110</v>
      </c>
      <c r="CT34" s="10" t="s">
        <v>27</v>
      </c>
      <c r="CU34" s="10" t="s">
        <v>109</v>
      </c>
      <c r="CV34" s="10" t="s">
        <v>110</v>
      </c>
      <c r="CW34" s="10" t="s">
        <v>27</v>
      </c>
      <c r="CX34" s="10" t="s">
        <v>109</v>
      </c>
      <c r="CY34" s="10" t="s">
        <v>110</v>
      </c>
      <c r="CZ34" s="10" t="s">
        <v>27</v>
      </c>
      <c r="DA34" s="10" t="s">
        <v>109</v>
      </c>
      <c r="DB34" s="10" t="s">
        <v>110</v>
      </c>
      <c r="DC34" s="10" t="s">
        <v>27</v>
      </c>
      <c r="DD34" s="10" t="s">
        <v>109</v>
      </c>
      <c r="DE34" s="10" t="s">
        <v>110</v>
      </c>
      <c r="DF34" s="10" t="s">
        <v>27</v>
      </c>
      <c r="DG34" s="10" t="s">
        <v>109</v>
      </c>
      <c r="DH34" s="10" t="s">
        <v>110</v>
      </c>
      <c r="DI34" s="10" t="s">
        <v>27</v>
      </c>
      <c r="DJ34" s="10" t="s">
        <v>109</v>
      </c>
      <c r="DK34" s="10" t="s">
        <v>110</v>
      </c>
      <c r="DL34" s="10" t="s">
        <v>27</v>
      </c>
      <c r="DM34" s="10" t="s">
        <v>109</v>
      </c>
      <c r="DN34" s="10" t="s">
        <v>110</v>
      </c>
      <c r="DO34" s="11" t="s">
        <v>27</v>
      </c>
      <c r="DP34" s="11" t="s">
        <v>109</v>
      </c>
      <c r="DQ34" s="11" t="s">
        <v>110</v>
      </c>
      <c r="DR34" s="11" t="s">
        <v>27</v>
      </c>
      <c r="DS34" s="11" t="s">
        <v>109</v>
      </c>
      <c r="DT34" s="11" t="s">
        <v>110</v>
      </c>
      <c r="DU34" s="11" t="s">
        <v>27</v>
      </c>
      <c r="DV34" s="11" t="s">
        <v>109</v>
      </c>
      <c r="DW34" s="11" t="s">
        <v>110</v>
      </c>
      <c r="DX34" s="11" t="s">
        <v>27</v>
      </c>
      <c r="DY34" s="11" t="s">
        <v>109</v>
      </c>
      <c r="DZ34" s="11" t="s">
        <v>110</v>
      </c>
      <c r="EA34" s="11" t="s">
        <v>27</v>
      </c>
      <c r="EB34" s="11" t="s">
        <v>109</v>
      </c>
      <c r="EC34" s="11" t="s">
        <v>110</v>
      </c>
      <c r="ED34" s="11" t="s">
        <v>27</v>
      </c>
      <c r="EE34" s="11" t="s">
        <v>109</v>
      </c>
      <c r="EF34" s="11" t="s">
        <v>110</v>
      </c>
      <c r="EG34" s="11" t="s">
        <v>27</v>
      </c>
      <c r="EH34" s="11" t="s">
        <v>109</v>
      </c>
      <c r="EI34" s="11" t="s">
        <v>110</v>
      </c>
      <c r="EJ34" s="11" t="s">
        <v>27</v>
      </c>
      <c r="EK34" s="11" t="s">
        <v>109</v>
      </c>
      <c r="EL34" s="11" t="s">
        <v>110</v>
      </c>
      <c r="EM34" s="10" t="s">
        <v>27</v>
      </c>
      <c r="EN34" s="10" t="s">
        <v>109</v>
      </c>
      <c r="EO34" s="10" t="s">
        <v>110</v>
      </c>
      <c r="EP34" s="10" t="s">
        <v>27</v>
      </c>
      <c r="EQ34" s="10" t="s">
        <v>109</v>
      </c>
      <c r="ER34" s="10" t="s">
        <v>110</v>
      </c>
      <c r="ES34" s="10" t="s">
        <v>27</v>
      </c>
      <c r="ET34" s="10" t="s">
        <v>109</v>
      </c>
      <c r="EU34" s="10" t="s">
        <v>110</v>
      </c>
      <c r="EV34" s="10" t="s">
        <v>27</v>
      </c>
      <c r="EW34" s="10" t="s">
        <v>109</v>
      </c>
      <c r="EX34" s="10" t="s">
        <v>110</v>
      </c>
      <c r="EY34" s="10" t="s">
        <v>27</v>
      </c>
      <c r="EZ34" s="10" t="s">
        <v>109</v>
      </c>
      <c r="FA34" s="10" t="s">
        <v>110</v>
      </c>
      <c r="FB34" s="10" t="s">
        <v>27</v>
      </c>
      <c r="FC34" s="10" t="s">
        <v>109</v>
      </c>
      <c r="FD34" s="10" t="s">
        <v>110</v>
      </c>
      <c r="FE34" s="10" t="s">
        <v>27</v>
      </c>
      <c r="FF34" s="10" t="s">
        <v>109</v>
      </c>
      <c r="FG34" s="10" t="s">
        <v>110</v>
      </c>
      <c r="FH34" s="10" t="s">
        <v>27</v>
      </c>
      <c r="FI34" s="10" t="s">
        <v>109</v>
      </c>
      <c r="FJ34" s="10" t="s">
        <v>110</v>
      </c>
      <c r="FK34" s="10" t="s">
        <v>27</v>
      </c>
      <c r="FL34" s="10" t="s">
        <v>109</v>
      </c>
      <c r="FM34" s="10" t="s">
        <v>110</v>
      </c>
      <c r="FN34" s="11" t="s">
        <v>27</v>
      </c>
      <c r="FO34" s="11" t="s">
        <v>109</v>
      </c>
      <c r="FP34" s="11" t="s">
        <v>110</v>
      </c>
      <c r="FQ34" s="11" t="s">
        <v>27</v>
      </c>
      <c r="FR34" s="11" t="s">
        <v>109</v>
      </c>
      <c r="FS34" s="11" t="s">
        <v>110</v>
      </c>
      <c r="FT34" s="11" t="s">
        <v>27</v>
      </c>
      <c r="FU34" s="11" t="s">
        <v>109</v>
      </c>
      <c r="FV34" s="11" t="s">
        <v>110</v>
      </c>
      <c r="FW34" s="11" t="s">
        <v>27</v>
      </c>
      <c r="FX34" s="11" t="s">
        <v>109</v>
      </c>
      <c r="FY34" s="11" t="s">
        <v>110</v>
      </c>
      <c r="FZ34" s="11" t="s">
        <v>27</v>
      </c>
      <c r="GA34" s="11" t="s">
        <v>109</v>
      </c>
      <c r="GB34" s="11" t="s">
        <v>110</v>
      </c>
      <c r="GC34" s="11" t="s">
        <v>27</v>
      </c>
      <c r="GD34" s="11" t="s">
        <v>109</v>
      </c>
      <c r="GE34" s="11" t="s">
        <v>110</v>
      </c>
      <c r="GF34" s="11" t="s">
        <v>27</v>
      </c>
      <c r="GG34" s="11" t="s">
        <v>109</v>
      </c>
      <c r="GH34" s="11" t="s">
        <v>110</v>
      </c>
      <c r="GI34" s="11" t="s">
        <v>27</v>
      </c>
      <c r="GJ34" s="11" t="s">
        <v>109</v>
      </c>
      <c r="GK34" s="11" t="s">
        <v>110</v>
      </c>
    </row>
    <row r="35" spans="1:195" ht="18.75" customHeight="1" x14ac:dyDescent="0.3">
      <c r="A35" s="48" t="s">
        <v>61</v>
      </c>
      <c r="B35" s="83">
        <f>SUM(C35:D35)</f>
        <v>728.79017711323218</v>
      </c>
      <c r="C35" s="83">
        <f>SUM('[20]ПОЛНАЯ СЕБЕСТОИМОСТЬ СТОКИ 2022'!C152)/3</f>
        <v>725.22183497779133</v>
      </c>
      <c r="D35" s="83">
        <f>SUM('[20]ПОЛНАЯ СЕБЕСТОИМОСТЬ СТОКИ 2022'!D152)/3</f>
        <v>3.5683421354408931</v>
      </c>
      <c r="E35" s="83">
        <f>SUM(F35:G35)</f>
        <v>983.01800000000003</v>
      </c>
      <c r="F35" s="83">
        <f>SUM('[20]ПОЛНАЯ СЕБЕСТОИМОСТЬ СТОКИ 2022'!F152)</f>
        <v>982.56200000000001</v>
      </c>
      <c r="G35" s="83">
        <f>SUM('[20]ПОЛНАЯ СЕБЕСТОИМОСТЬ СТОКИ 2022'!G152)</f>
        <v>0.45600000000000002</v>
      </c>
      <c r="H35" s="84">
        <f>SUM(I35:J35)</f>
        <v>889.68999999999994</v>
      </c>
      <c r="I35" s="84">
        <v>889.27</v>
      </c>
      <c r="J35" s="84">
        <v>0.42</v>
      </c>
      <c r="K35" s="83">
        <f>SUM(L35:M35)</f>
        <v>728.79017711323218</v>
      </c>
      <c r="L35" s="83">
        <f>SUM(C35)</f>
        <v>725.22183497779133</v>
      </c>
      <c r="M35" s="83">
        <f>SUM(D35)</f>
        <v>3.5683421354408931</v>
      </c>
      <c r="N35" s="83">
        <f>SUM(O35:P35)</f>
        <v>860.14299999999992</v>
      </c>
      <c r="O35" s="83">
        <f>SUM('[20]ПОЛНАЯ СЕБЕСТОИМОСТЬ СТОКИ 2022'!I152)</f>
        <v>859.62799999999993</v>
      </c>
      <c r="P35" s="83">
        <f>SUM('[20]ПОЛНАЯ СЕБЕСТОИМОСТЬ СТОКИ 2022'!J152)</f>
        <v>0.51500000000000001</v>
      </c>
      <c r="Q35" s="84">
        <f>SUM(R35:S35)</f>
        <v>858.93000000000006</v>
      </c>
      <c r="R35" s="84">
        <v>858.46</v>
      </c>
      <c r="S35" s="84">
        <v>0.47</v>
      </c>
      <c r="T35" s="83">
        <f>SUM(U35:V35)</f>
        <v>728.79017711323218</v>
      </c>
      <c r="U35" s="83">
        <f>SUM(L35)</f>
        <v>725.22183497779133</v>
      </c>
      <c r="V35" s="83">
        <f>SUM(M35)</f>
        <v>3.5683421354408931</v>
      </c>
      <c r="W35" s="83">
        <f>SUM(X35:Y35)</f>
        <v>971.67200000000003</v>
      </c>
      <c r="X35" s="83">
        <f>SUM('[20]ПОЛНАЯ СЕБЕСТОИМОСТЬ СТОКИ 2022'!L152)</f>
        <v>966.77499999999998</v>
      </c>
      <c r="Y35" s="83">
        <f>SUM('[20]ПОЛНАЯ СЕБЕСТОИМОСТЬ СТОКИ 2022'!M152)</f>
        <v>4.8970000000000002</v>
      </c>
      <c r="Z35" s="84">
        <f>SUM(AA35:AB35)</f>
        <v>938.7</v>
      </c>
      <c r="AA35" s="84">
        <v>932.94</v>
      </c>
      <c r="AB35" s="84">
        <v>5.76</v>
      </c>
      <c r="AC35" s="135">
        <f t="shared" ref="AC35:AK41" si="278">SUM(B35+K35+T35)</f>
        <v>2186.3705313396968</v>
      </c>
      <c r="AD35" s="135">
        <f t="shared" si="278"/>
        <v>2175.665504933374</v>
      </c>
      <c r="AE35" s="135">
        <f t="shared" si="278"/>
        <v>10.705026406322679</v>
      </c>
      <c r="AF35" s="135">
        <f t="shared" si="278"/>
        <v>2814.8330000000001</v>
      </c>
      <c r="AG35" s="135">
        <f t="shared" si="278"/>
        <v>2808.9650000000001</v>
      </c>
      <c r="AH35" s="135">
        <f t="shared" si="278"/>
        <v>5.8680000000000003</v>
      </c>
      <c r="AI35" s="135">
        <f t="shared" si="278"/>
        <v>2687.3199999999997</v>
      </c>
      <c r="AJ35" s="135">
        <f t="shared" si="278"/>
        <v>2680.67</v>
      </c>
      <c r="AK35" s="135">
        <f t="shared" si="278"/>
        <v>6.6499999999999995</v>
      </c>
      <c r="AL35" s="91">
        <f t="shared" ref="AL35:AN70" si="279">SUM(AF35-AC35)</f>
        <v>628.46246866030333</v>
      </c>
      <c r="AM35" s="91">
        <f t="shared" si="279"/>
        <v>633.29949506662615</v>
      </c>
      <c r="AN35" s="91">
        <f t="shared" si="279"/>
        <v>-4.8370264063226784</v>
      </c>
      <c r="AO35" s="83">
        <f>SUM(AP35:AQ35)</f>
        <v>728.79017711323218</v>
      </c>
      <c r="AP35" s="83">
        <f>SUM('[20]ПОЛНАЯ СЕБЕСТОИМОСТЬ СТОКИ 2022'!R152)/3</f>
        <v>725.22183497779133</v>
      </c>
      <c r="AQ35" s="83">
        <f>SUM('[20]ПОЛНАЯ СЕБЕСТОИМОСТЬ СТОКИ 2022'!S152)/3</f>
        <v>3.5683421354408931</v>
      </c>
      <c r="AR35" s="83">
        <f>SUM(AS35:AT35)</f>
        <v>1035.7639999999999</v>
      </c>
      <c r="AS35" s="83">
        <f>SUM('[20]ПОЛНАЯ СЕБЕСТОИМОСТЬ СТОКИ 2022'!U152)</f>
        <v>1034.607</v>
      </c>
      <c r="AT35" s="83">
        <f>SUM('[20]ПОЛНАЯ СЕБЕСТОИМОСТЬ СТОКИ 2022'!V152)</f>
        <v>1.157</v>
      </c>
      <c r="AU35" s="84">
        <f>SUM(AV35:AW35)</f>
        <v>928.84</v>
      </c>
      <c r="AV35" s="84">
        <v>927.36</v>
      </c>
      <c r="AW35" s="84">
        <v>1.48</v>
      </c>
      <c r="AX35" s="83">
        <f>SUM(AY35:AZ35)</f>
        <v>728.79017711323218</v>
      </c>
      <c r="AY35" s="83">
        <f>SUM(AP35)</f>
        <v>725.22183497779133</v>
      </c>
      <c r="AZ35" s="83">
        <f>SUM(AQ35)</f>
        <v>3.5683421354408931</v>
      </c>
      <c r="BA35" s="81">
        <f>SUM(BB35:BC35)</f>
        <v>943.49400000000003</v>
      </c>
      <c r="BB35" s="81">
        <f>SUM('[20]ПОЛНАЯ СЕБЕСТОИМОСТЬ СТОКИ 2022'!X152)</f>
        <v>942.38499999999999</v>
      </c>
      <c r="BC35" s="81">
        <f>SUM('[20]ПОЛНАЯ СЕБЕСТОИМОСТЬ СТОКИ 2022'!Y152)</f>
        <v>1.109</v>
      </c>
      <c r="BD35" s="84">
        <f>SUM(BE35:BF35)</f>
        <v>890.96500000000003</v>
      </c>
      <c r="BE35" s="84">
        <v>890.44</v>
      </c>
      <c r="BF35" s="84">
        <v>0.52500000000000002</v>
      </c>
      <c r="BG35" s="83">
        <f>SUM(BH35:BI35)</f>
        <v>728.79017711323218</v>
      </c>
      <c r="BH35" s="83">
        <f>SUM(AY35)</f>
        <v>725.22183497779133</v>
      </c>
      <c r="BI35" s="83">
        <f>SUM(AZ35)</f>
        <v>3.5683421354408931</v>
      </c>
      <c r="BJ35" s="83">
        <f>SUM(BK35:BL35)</f>
        <v>836.24405999999999</v>
      </c>
      <c r="BK35" s="83">
        <f>SUM('[20]ПОЛНАЯ СЕБЕСТОИМОСТЬ СТОКИ 2022'!AA152)</f>
        <v>830.57051000000001</v>
      </c>
      <c r="BL35" s="83">
        <f>SUM('[20]ПОЛНАЯ СЕБЕСТОИМОСТЬ СТОКИ 2022'!AB152)</f>
        <v>5.6735499999999996</v>
      </c>
      <c r="BM35" s="84">
        <f>SUM(BN35:BO35)</f>
        <v>779.25099999999998</v>
      </c>
      <c r="BN35" s="84">
        <v>772.98</v>
      </c>
      <c r="BO35" s="84">
        <v>6.2709999999999999</v>
      </c>
      <c r="BP35" s="135">
        <f t="shared" ref="BP35:BX41" si="280">SUM(AO35+AX35+BG35)</f>
        <v>2186.3705313396968</v>
      </c>
      <c r="BQ35" s="135">
        <f t="shared" si="280"/>
        <v>2175.665504933374</v>
      </c>
      <c r="BR35" s="135">
        <f t="shared" si="280"/>
        <v>10.705026406322679</v>
      </c>
      <c r="BS35" s="135">
        <f t="shared" si="280"/>
        <v>2815.5020599999998</v>
      </c>
      <c r="BT35" s="135">
        <f t="shared" si="280"/>
        <v>2807.5625099999997</v>
      </c>
      <c r="BU35" s="135">
        <f t="shared" si="280"/>
        <v>7.9395499999999997</v>
      </c>
      <c r="BV35" s="135">
        <f t="shared" si="280"/>
        <v>2599.056</v>
      </c>
      <c r="BW35" s="135">
        <f t="shared" si="280"/>
        <v>2590.7800000000002</v>
      </c>
      <c r="BX35" s="135">
        <f t="shared" si="280"/>
        <v>8.2759999999999998</v>
      </c>
      <c r="BY35" s="91">
        <f t="shared" ref="BY35:CA70" si="281">SUM(BS35-BP35)</f>
        <v>629.13152866030305</v>
      </c>
      <c r="BZ35" s="91">
        <f t="shared" si="281"/>
        <v>631.89700506662575</v>
      </c>
      <c r="CA35" s="91">
        <f t="shared" si="281"/>
        <v>-2.7654764063226791</v>
      </c>
      <c r="CB35" s="135">
        <f t="shared" ref="CB35:CJ41" si="282">SUM(AC35+BP35)</f>
        <v>4372.7410626793935</v>
      </c>
      <c r="CC35" s="135">
        <f t="shared" si="282"/>
        <v>4351.331009866748</v>
      </c>
      <c r="CD35" s="135">
        <f t="shared" si="282"/>
        <v>21.410052812645358</v>
      </c>
      <c r="CE35" s="135">
        <f t="shared" si="282"/>
        <v>5630.3350599999994</v>
      </c>
      <c r="CF35" s="135">
        <f t="shared" si="282"/>
        <v>5616.5275099999999</v>
      </c>
      <c r="CG35" s="135">
        <f t="shared" si="282"/>
        <v>13.807549999999999</v>
      </c>
      <c r="CH35" s="148">
        <f t="shared" si="282"/>
        <v>5286.3760000000002</v>
      </c>
      <c r="CI35" s="148">
        <f t="shared" si="282"/>
        <v>5271.4500000000007</v>
      </c>
      <c r="CJ35" s="148">
        <f t="shared" si="282"/>
        <v>14.925999999999998</v>
      </c>
      <c r="CK35" s="91">
        <f t="shared" ref="CK35:CM70" si="283">SUM(CE35-CB35)</f>
        <v>1257.5939973206059</v>
      </c>
      <c r="CL35" s="91">
        <f t="shared" si="283"/>
        <v>1265.1965001332519</v>
      </c>
      <c r="CM35" s="91">
        <f t="shared" si="283"/>
        <v>-7.6025028126453584</v>
      </c>
      <c r="CN35" s="83">
        <f>SUM(CO35:CP35)</f>
        <v>758.00958269833473</v>
      </c>
      <c r="CO35" s="83">
        <f>SUM('[20]ПОЛНАЯ СЕБЕСТОИМОСТЬ СТОКИ 2022'!AP152)/3</f>
        <v>754.23070837690284</v>
      </c>
      <c r="CP35" s="83">
        <f>SUM('[20]ПОЛНАЯ СЕБЕСТОИМОСТЬ СТОКИ 2022'!AQ152)/3</f>
        <v>3.7788743214319065</v>
      </c>
      <c r="CQ35" s="83">
        <f>SUM(CR35:CS35)</f>
        <v>877.26400000000001</v>
      </c>
      <c r="CR35" s="83">
        <f>SUM('[20]ПОЛНАЯ СЕБЕСТОИМОСТЬ СТОКИ 2022'!AS152)</f>
        <v>876.55700000000002</v>
      </c>
      <c r="CS35" s="83">
        <f>SUM('[20]ПОЛНАЯ СЕБЕСТОИМОСТЬ СТОКИ 2022'!AT152)</f>
        <v>0.70699999999999996</v>
      </c>
      <c r="CT35" s="84">
        <f>SUM(CU35:CV35)</f>
        <v>846.07</v>
      </c>
      <c r="CU35" s="84">
        <v>845.08</v>
      </c>
      <c r="CV35" s="84">
        <v>0.99</v>
      </c>
      <c r="CW35" s="83">
        <f>SUM(CX35:CY35)</f>
        <v>758.00958269833473</v>
      </c>
      <c r="CX35" s="83">
        <f>SUM(CO35)</f>
        <v>754.23070837690284</v>
      </c>
      <c r="CY35" s="83">
        <f>SUM(CP35)</f>
        <v>3.7788743214319065</v>
      </c>
      <c r="CZ35" s="83">
        <f>SUM(DA35:DB35)</f>
        <v>863.86599999999987</v>
      </c>
      <c r="DA35" s="83">
        <f>SUM('[20]ПОЛНАЯ СЕБЕСТОИМОСТЬ СТОКИ 2022'!AV152)</f>
        <v>863.02299999999991</v>
      </c>
      <c r="DB35" s="83">
        <f>SUM('[20]ПОЛНАЯ СЕБЕСТОИМОСТЬ СТОКИ 2022'!AW152)</f>
        <v>0.84299999999999997</v>
      </c>
      <c r="DC35" s="84">
        <f>SUM(DD35:DE35)</f>
        <v>882.63</v>
      </c>
      <c r="DD35" s="84">
        <v>880.99</v>
      </c>
      <c r="DE35" s="84">
        <v>1.64</v>
      </c>
      <c r="DF35" s="83">
        <f>SUM(DG35:DH35)</f>
        <v>758.00958269833473</v>
      </c>
      <c r="DG35" s="83">
        <f>SUM(CX35)</f>
        <v>754.23070837690284</v>
      </c>
      <c r="DH35" s="83">
        <f>SUM(CY35)</f>
        <v>3.7788743214319065</v>
      </c>
      <c r="DI35" s="83">
        <f>SUM(DJ35:DK35)</f>
        <v>921.15949999999998</v>
      </c>
      <c r="DJ35" s="83">
        <f>SUM('[20]ПОЛНАЯ СЕБЕСТОИМОСТЬ СТОКИ 2022'!AY152)</f>
        <v>914.99699999999996</v>
      </c>
      <c r="DK35" s="83">
        <f>SUM('[20]ПОЛНАЯ СЕБЕСТОИМОСТЬ СТОКИ 2022'!AZ152)</f>
        <v>6.1624999999999996</v>
      </c>
      <c r="DL35" s="84">
        <f>SUM(DM35:DN35)</f>
        <v>922.01</v>
      </c>
      <c r="DM35" s="84">
        <v>921.46</v>
      </c>
      <c r="DN35" s="84">
        <v>0.55000000000000004</v>
      </c>
      <c r="DO35" s="135">
        <f t="shared" ref="DO35:DW41" si="284">SUM(CN35+CW35+DF35)</f>
        <v>2274.0287480950042</v>
      </c>
      <c r="DP35" s="135">
        <f t="shared" si="284"/>
        <v>2262.6921251307085</v>
      </c>
      <c r="DQ35" s="135">
        <f t="shared" si="284"/>
        <v>11.336622964295719</v>
      </c>
      <c r="DR35" s="135">
        <f t="shared" si="284"/>
        <v>2662.2894999999999</v>
      </c>
      <c r="DS35" s="135">
        <f t="shared" si="284"/>
        <v>2654.5769999999998</v>
      </c>
      <c r="DT35" s="135">
        <f t="shared" si="284"/>
        <v>7.7124999999999995</v>
      </c>
      <c r="DU35" s="135">
        <f t="shared" si="284"/>
        <v>2650.71</v>
      </c>
      <c r="DV35" s="135">
        <f t="shared" si="284"/>
        <v>2647.53</v>
      </c>
      <c r="DW35" s="135">
        <f t="shared" si="284"/>
        <v>3.1799999999999997</v>
      </c>
      <c r="DX35" s="91">
        <f t="shared" ref="DX35:DZ70" si="285">SUM(DR35-DO35)</f>
        <v>388.26075190499569</v>
      </c>
      <c r="DY35" s="91">
        <f t="shared" si="285"/>
        <v>391.88487486929125</v>
      </c>
      <c r="DZ35" s="91">
        <f t="shared" si="285"/>
        <v>-3.6241229642957196</v>
      </c>
      <c r="EA35" s="135">
        <f t="shared" ref="EA35:EI41" si="286">SUM(CB35+DO35)</f>
        <v>6646.7698107743981</v>
      </c>
      <c r="EB35" s="135">
        <f t="shared" si="286"/>
        <v>6614.0231349974565</v>
      </c>
      <c r="EC35" s="135">
        <f t="shared" si="286"/>
        <v>32.746675776941075</v>
      </c>
      <c r="ED35" s="135">
        <f t="shared" si="286"/>
        <v>8292.6245600000002</v>
      </c>
      <c r="EE35" s="135">
        <f t="shared" si="286"/>
        <v>8271.1045099999992</v>
      </c>
      <c r="EF35" s="135">
        <f t="shared" si="286"/>
        <v>21.520049999999998</v>
      </c>
      <c r="EG35" s="135">
        <f t="shared" si="286"/>
        <v>7937.0860000000002</v>
      </c>
      <c r="EH35" s="135">
        <f t="shared" si="286"/>
        <v>7918.9800000000014</v>
      </c>
      <c r="EI35" s="135">
        <f t="shared" si="286"/>
        <v>18.105999999999998</v>
      </c>
      <c r="EJ35" s="91">
        <f t="shared" ref="EJ35:EL70" si="287">SUM(ED35-EA35)</f>
        <v>1645.8547492256021</v>
      </c>
      <c r="EK35" s="91">
        <f t="shared" si="287"/>
        <v>1657.0813750025427</v>
      </c>
      <c r="EL35" s="91">
        <f t="shared" si="287"/>
        <v>-11.226625776941077</v>
      </c>
      <c r="EM35" s="83">
        <f>SUM(EN35:EO35)</f>
        <v>758.00958269833473</v>
      </c>
      <c r="EN35" s="83">
        <f>SUM('[20]ПОЛНАЯ СЕБЕСТОИМОСТЬ СТОКИ 2022'!BN152)/3</f>
        <v>754.23070837690284</v>
      </c>
      <c r="EO35" s="83">
        <f>SUM('[20]ПОЛНАЯ СЕБЕСТОИМОСТЬ СТОКИ 2022'!BO152)/3</f>
        <v>3.7788743214319065</v>
      </c>
      <c r="EP35" s="83">
        <f>SUM(EQ35:ER35)</f>
        <v>987.97900000000004</v>
      </c>
      <c r="EQ35" s="83">
        <f>SUM('[20]ПОЛНАЯ СЕБЕСТОИМОСТЬ СТОКИ 2022'!BQ152)</f>
        <v>986.63300000000004</v>
      </c>
      <c r="ER35" s="83">
        <f>SUM('[20]ПОЛНАЯ СЕБЕСТОИМОСТЬ СТОКИ 2022'!BR152)</f>
        <v>1.3460000000000001</v>
      </c>
      <c r="ES35" s="84">
        <f>SUM(ET35:EU35)</f>
        <v>931.12</v>
      </c>
      <c r="ET35" s="84">
        <v>929.21</v>
      </c>
      <c r="EU35" s="84">
        <v>1.91</v>
      </c>
      <c r="EV35" s="83">
        <f>SUM(EW35:EX35)</f>
        <v>758.00958269833473</v>
      </c>
      <c r="EW35" s="83">
        <f>SUM(EN35)</f>
        <v>754.23070837690284</v>
      </c>
      <c r="EX35" s="83">
        <f>SUM(EO35)</f>
        <v>3.7788743214319065</v>
      </c>
      <c r="EY35" s="83">
        <f>SUM(EZ35:FA35)</f>
        <v>817.38395000000014</v>
      </c>
      <c r="EZ35" s="83">
        <f>SUM('[20]ПОЛНАЯ СЕБЕСТОИМОСТЬ СТОКИ 2022'!BT152)</f>
        <v>816.13028000000008</v>
      </c>
      <c r="FA35" s="83">
        <f>SUM('[20]ПОЛНАЯ СЕБЕСТОИМОСТЬ СТОКИ 2022'!BU152)</f>
        <v>1.2536700000000001</v>
      </c>
      <c r="FB35" s="84">
        <f>SUM(FC35:FD35)</f>
        <v>938.45</v>
      </c>
      <c r="FC35" s="84">
        <v>937.85</v>
      </c>
      <c r="FD35" s="84">
        <v>0.6</v>
      </c>
      <c r="FE35" s="83">
        <f>SUM(FF35:FG35)</f>
        <v>758.00958269833473</v>
      </c>
      <c r="FF35" s="83">
        <f>SUM(EW35)</f>
        <v>754.23070837690284</v>
      </c>
      <c r="FG35" s="83">
        <f>SUM(EX35)</f>
        <v>3.7788743214319065</v>
      </c>
      <c r="FH35" s="83">
        <f>SUM(FI35:FJ35)</f>
        <v>935.55100000000004</v>
      </c>
      <c r="FI35" s="83">
        <f>SUM('[20]ПОЛНАЯ СЕБЕСТОИМОСТЬ СТОКИ 2022'!BW152)</f>
        <v>928.46199999999999</v>
      </c>
      <c r="FJ35" s="83">
        <f>SUM('[20]ПОЛНАЯ СЕБЕСТОИМОСТЬ СТОКИ 2022'!BX152)</f>
        <v>7.0890000000000004</v>
      </c>
      <c r="FK35" s="84">
        <f>SUM(FL35:FM35)</f>
        <v>996.24</v>
      </c>
      <c r="FL35" s="84">
        <v>984.12</v>
      </c>
      <c r="FM35" s="84">
        <v>12.12</v>
      </c>
      <c r="FN35" s="135">
        <f t="shared" ref="FN35:FV41" si="288">SUM(EM35+EV35+FE35)</f>
        <v>2274.0287480950042</v>
      </c>
      <c r="FO35" s="135">
        <f t="shared" si="288"/>
        <v>2262.6921251307085</v>
      </c>
      <c r="FP35" s="135">
        <f t="shared" si="288"/>
        <v>11.336622964295719</v>
      </c>
      <c r="FQ35" s="135">
        <f t="shared" si="288"/>
        <v>2740.9139500000001</v>
      </c>
      <c r="FR35" s="135">
        <f t="shared" si="288"/>
        <v>2731.2252800000001</v>
      </c>
      <c r="FS35" s="135">
        <f t="shared" si="288"/>
        <v>9.6886700000000001</v>
      </c>
      <c r="FT35" s="135">
        <f t="shared" si="288"/>
        <v>2865.8100000000004</v>
      </c>
      <c r="FU35" s="135">
        <f t="shared" si="288"/>
        <v>2851.18</v>
      </c>
      <c r="FV35" s="135">
        <f t="shared" si="288"/>
        <v>14.629999999999999</v>
      </c>
      <c r="FW35" s="91">
        <f t="shared" ref="FW35:FY70" si="289">SUM(FQ35-FN35)</f>
        <v>466.88520190499594</v>
      </c>
      <c r="FX35" s="91">
        <f t="shared" si="289"/>
        <v>468.53315486929159</v>
      </c>
      <c r="FY35" s="91">
        <f t="shared" si="289"/>
        <v>-1.6479529642957189</v>
      </c>
      <c r="FZ35" s="135">
        <f t="shared" ref="FZ35:GH41" si="290">SUM(EA35+FN35)</f>
        <v>8920.7985588694028</v>
      </c>
      <c r="GA35" s="135">
        <f t="shared" si="290"/>
        <v>8876.715260128165</v>
      </c>
      <c r="GB35" s="135">
        <f t="shared" si="290"/>
        <v>44.083298741236796</v>
      </c>
      <c r="GC35" s="135">
        <f t="shared" si="290"/>
        <v>11033.53851</v>
      </c>
      <c r="GD35" s="135">
        <f t="shared" si="290"/>
        <v>11002.32979</v>
      </c>
      <c r="GE35" s="135">
        <f t="shared" si="290"/>
        <v>31.20872</v>
      </c>
      <c r="GF35" s="135">
        <f t="shared" si="290"/>
        <v>10802.896000000001</v>
      </c>
      <c r="GG35" s="135">
        <f t="shared" si="290"/>
        <v>10770.160000000002</v>
      </c>
      <c r="GH35" s="135">
        <f t="shared" si="290"/>
        <v>32.735999999999997</v>
      </c>
      <c r="GI35" s="91">
        <f t="shared" ref="GI35:GK70" si="291">SUM(GC35-FZ35)</f>
        <v>2112.7399511305975</v>
      </c>
      <c r="GJ35" s="91">
        <f t="shared" si="291"/>
        <v>2125.6145298718347</v>
      </c>
      <c r="GK35" s="91">
        <f t="shared" si="291"/>
        <v>-12.874578741236796</v>
      </c>
      <c r="GM35" s="19">
        <f t="shared" ref="GM35:GM62" si="292">SUM(B35+K35+T35+AO35+AX35+BG35+CN35+CW35+DF35+EM35+EV35+FE35)</f>
        <v>8920.7985588693991</v>
      </c>
    </row>
    <row r="36" spans="1:195" ht="18.75" customHeight="1" x14ac:dyDescent="0.3">
      <c r="A36" s="48" t="s">
        <v>62</v>
      </c>
      <c r="B36" s="83">
        <f t="shared" ref="B36:B41" si="293">SUM(C36:D36)</f>
        <v>439.05833333333334</v>
      </c>
      <c r="C36" s="83">
        <f>SUM('[20]ПОЛНАЯ СЕБЕСТОИМОСТЬ СТОКИ 2022'!C153)/3</f>
        <v>439.05833333333334</v>
      </c>
      <c r="D36" s="83">
        <f>SUM('[20]ПОЛНАЯ СЕБЕСТОИМОСТЬ СТОКИ 2022'!D153)/3</f>
        <v>0</v>
      </c>
      <c r="E36" s="83">
        <f t="shared" ref="E36:E41" si="294">SUM(F36:G36)</f>
        <v>278.53199999999998</v>
      </c>
      <c r="F36" s="83">
        <f>SUM('[20]ПОЛНАЯ СЕБЕСТОИМОСТЬ СТОКИ 2022'!F153)</f>
        <v>278.53199999999998</v>
      </c>
      <c r="G36" s="83">
        <f>SUM('[20]ПОЛНАЯ СЕБЕСТОИМОСТЬ СТОКИ 2022'!G153)</f>
        <v>0</v>
      </c>
      <c r="H36" s="84">
        <f t="shared" ref="H36:H41" si="295">SUM(I36:J36)</f>
        <v>441.29</v>
      </c>
      <c r="I36" s="84">
        <v>441.29</v>
      </c>
      <c r="J36" s="84">
        <v>0</v>
      </c>
      <c r="K36" s="83">
        <f t="shared" ref="K36:K41" si="296">SUM(L36:M36)</f>
        <v>439.05833333333334</v>
      </c>
      <c r="L36" s="83">
        <f t="shared" ref="L36:L41" si="297">SUM(C36)</f>
        <v>439.05833333333334</v>
      </c>
      <c r="M36" s="83">
        <f t="shared" ref="M36:M41" si="298">SUM(D36)</f>
        <v>0</v>
      </c>
      <c r="N36" s="83">
        <f t="shared" ref="N36:N41" si="299">SUM(O36:P36)</f>
        <v>278.89999999999998</v>
      </c>
      <c r="O36" s="83">
        <f>SUM('[20]ПОЛНАЯ СЕБЕСТОИМОСТЬ СТОКИ 2022'!I153)</f>
        <v>278.89999999999998</v>
      </c>
      <c r="P36" s="83">
        <f>SUM('[20]ПОЛНАЯ СЕБЕСТОИМОСТЬ СТОКИ 2022'!J153)</f>
        <v>0</v>
      </c>
      <c r="Q36" s="84">
        <f t="shared" ref="Q36:Q41" si="300">SUM(R36:S36)</f>
        <v>443.43</v>
      </c>
      <c r="R36" s="84">
        <v>443.43</v>
      </c>
      <c r="S36" s="84">
        <v>0</v>
      </c>
      <c r="T36" s="83">
        <f t="shared" ref="T36:T41" si="301">SUM(U36:V36)</f>
        <v>439.05833333333334</v>
      </c>
      <c r="U36" s="83">
        <f t="shared" ref="U36:U41" si="302">SUM(L36)</f>
        <v>439.05833333333334</v>
      </c>
      <c r="V36" s="83">
        <f t="shared" ref="V36:V41" si="303">SUM(M36)</f>
        <v>0</v>
      </c>
      <c r="W36" s="83">
        <f t="shared" ref="W36:W41" si="304">SUM(X36:Y36)</f>
        <v>916.33931000000007</v>
      </c>
      <c r="X36" s="83">
        <f>SUM('[20]ПОЛНАЯ СЕБЕСТОИМОСТЬ СТОКИ 2022'!L153)</f>
        <v>916.33931000000007</v>
      </c>
      <c r="Y36" s="83">
        <f>SUM('[20]ПОЛНАЯ СЕБЕСТОИМОСТЬ СТОКИ 2022'!M153)</f>
        <v>0</v>
      </c>
      <c r="Z36" s="84">
        <f t="shared" ref="Z36:Z41" si="305">SUM(AA36:AB36)</f>
        <v>435.44</v>
      </c>
      <c r="AA36" s="84">
        <v>435.44</v>
      </c>
      <c r="AB36" s="84">
        <v>0</v>
      </c>
      <c r="AC36" s="135">
        <f t="shared" si="278"/>
        <v>1317.175</v>
      </c>
      <c r="AD36" s="135">
        <f t="shared" si="278"/>
        <v>1317.175</v>
      </c>
      <c r="AE36" s="135">
        <f t="shared" si="278"/>
        <v>0</v>
      </c>
      <c r="AF36" s="135">
        <f t="shared" si="278"/>
        <v>1473.7713100000001</v>
      </c>
      <c r="AG36" s="135">
        <f t="shared" si="278"/>
        <v>1473.7713100000001</v>
      </c>
      <c r="AH36" s="135">
        <f t="shared" si="278"/>
        <v>0</v>
      </c>
      <c r="AI36" s="135">
        <f t="shared" si="278"/>
        <v>1320.16</v>
      </c>
      <c r="AJ36" s="135">
        <f t="shared" si="278"/>
        <v>1320.16</v>
      </c>
      <c r="AK36" s="135">
        <f t="shared" si="278"/>
        <v>0</v>
      </c>
      <c r="AL36" s="91">
        <f t="shared" si="279"/>
        <v>156.59631000000013</v>
      </c>
      <c r="AM36" s="91">
        <f t="shared" si="279"/>
        <v>156.59631000000013</v>
      </c>
      <c r="AN36" s="91">
        <f t="shared" si="279"/>
        <v>0</v>
      </c>
      <c r="AO36" s="83">
        <f t="shared" ref="AO36:AO41" si="306">SUM(AP36:AQ36)</f>
        <v>439.05833333333334</v>
      </c>
      <c r="AP36" s="83">
        <f>SUM('[20]ПОЛНАЯ СЕБЕСТОИМОСТЬ СТОКИ 2022'!R153)/3</f>
        <v>439.05833333333334</v>
      </c>
      <c r="AQ36" s="83">
        <f>SUM('[20]ПОЛНАЯ СЕБЕСТОИМОСТЬ СТОКИ 2022'!S153)/3</f>
        <v>0</v>
      </c>
      <c r="AR36" s="83">
        <f t="shared" ref="AR36:AR41" si="307">SUM(AS36:AT36)</f>
        <v>505.38400000000001</v>
      </c>
      <c r="AS36" s="83">
        <f>SUM('[20]ПОЛНАЯ СЕБЕСТОИМОСТЬ СТОКИ 2022'!U153)</f>
        <v>505.38400000000001</v>
      </c>
      <c r="AT36" s="83">
        <f>SUM('[20]ПОЛНАЯ СЕБЕСТОИМОСТЬ СТОКИ 2022'!V153)</f>
        <v>0</v>
      </c>
      <c r="AU36" s="84">
        <f t="shared" ref="AU36:AU41" si="308">SUM(AV36:AW36)</f>
        <v>437.67</v>
      </c>
      <c r="AV36" s="84">
        <v>437.67</v>
      </c>
      <c r="AW36" s="84">
        <v>0</v>
      </c>
      <c r="AX36" s="83">
        <f t="shared" ref="AX36:AX41" si="309">SUM(AY36:AZ36)</f>
        <v>439.05833333333334</v>
      </c>
      <c r="AY36" s="83">
        <f t="shared" ref="AY36:AY41" si="310">SUM(AP36)</f>
        <v>439.05833333333334</v>
      </c>
      <c r="AZ36" s="83">
        <f t="shared" ref="AZ36:AZ41" si="311">SUM(AQ36)</f>
        <v>0</v>
      </c>
      <c r="BA36" s="81">
        <f t="shared" ref="BA36:BA41" si="312">SUM(BB36:BC36)</f>
        <v>505.16900000000004</v>
      </c>
      <c r="BB36" s="81">
        <f>SUM('[20]ПОЛНАЯ СЕБЕСТОИМОСТЬ СТОКИ 2022'!X153)</f>
        <v>505.16900000000004</v>
      </c>
      <c r="BC36" s="81">
        <f>SUM('[20]ПОЛНАЯ СЕБЕСТОИМОСТЬ СТОКИ 2022'!Y153)</f>
        <v>0</v>
      </c>
      <c r="BD36" s="84">
        <f t="shared" ref="BD36:BD41" si="313">SUM(BE36:BF36)</f>
        <v>458.37</v>
      </c>
      <c r="BE36" s="84">
        <v>458.37</v>
      </c>
      <c r="BF36" s="84">
        <v>0</v>
      </c>
      <c r="BG36" s="83">
        <f t="shared" ref="BG36:BG41" si="314">SUM(BH36:BI36)</f>
        <v>439.05833333333334</v>
      </c>
      <c r="BH36" s="83">
        <f t="shared" ref="BH36:BH41" si="315">SUM(AY36)</f>
        <v>439.05833333333334</v>
      </c>
      <c r="BI36" s="83">
        <f t="shared" ref="BI36:BI41" si="316">SUM(AZ36)</f>
        <v>0</v>
      </c>
      <c r="BJ36" s="83">
        <f t="shared" ref="BJ36:BJ41" si="317">SUM(BK36:BL36)</f>
        <v>502.78099999999995</v>
      </c>
      <c r="BK36" s="83">
        <f>SUM('[20]ПОЛНАЯ СЕБЕСТОИМОСТЬ СТОКИ 2022'!AA153)</f>
        <v>502.78099999999995</v>
      </c>
      <c r="BL36" s="83">
        <f>SUM('[20]ПОЛНАЯ СЕБЕСТОИМОСТЬ СТОКИ 2022'!AB153)</f>
        <v>0</v>
      </c>
      <c r="BM36" s="84">
        <f t="shared" ref="BM36:BM41" si="318">SUM(BN36:BO36)</f>
        <v>453.43</v>
      </c>
      <c r="BN36" s="84">
        <v>453.43</v>
      </c>
      <c r="BO36" s="84">
        <v>0</v>
      </c>
      <c r="BP36" s="135">
        <f t="shared" si="280"/>
        <v>1317.175</v>
      </c>
      <c r="BQ36" s="135">
        <f t="shared" si="280"/>
        <v>1317.175</v>
      </c>
      <c r="BR36" s="135">
        <f t="shared" si="280"/>
        <v>0</v>
      </c>
      <c r="BS36" s="135">
        <f t="shared" si="280"/>
        <v>1513.3340000000001</v>
      </c>
      <c r="BT36" s="135">
        <f t="shared" si="280"/>
        <v>1513.3340000000001</v>
      </c>
      <c r="BU36" s="135">
        <f t="shared" si="280"/>
        <v>0</v>
      </c>
      <c r="BV36" s="135">
        <f t="shared" si="280"/>
        <v>1349.47</v>
      </c>
      <c r="BW36" s="135">
        <f t="shared" si="280"/>
        <v>1349.47</v>
      </c>
      <c r="BX36" s="135">
        <f t="shared" si="280"/>
        <v>0</v>
      </c>
      <c r="BY36" s="91">
        <f t="shared" si="281"/>
        <v>196.15900000000011</v>
      </c>
      <c r="BZ36" s="91">
        <f t="shared" si="281"/>
        <v>196.15900000000011</v>
      </c>
      <c r="CA36" s="91">
        <f t="shared" si="281"/>
        <v>0</v>
      </c>
      <c r="CB36" s="135">
        <f t="shared" si="282"/>
        <v>2634.35</v>
      </c>
      <c r="CC36" s="135">
        <f t="shared" si="282"/>
        <v>2634.35</v>
      </c>
      <c r="CD36" s="135">
        <f t="shared" si="282"/>
        <v>0</v>
      </c>
      <c r="CE36" s="135">
        <f t="shared" si="282"/>
        <v>2987.1053099999999</v>
      </c>
      <c r="CF36" s="135">
        <f t="shared" si="282"/>
        <v>2987.1053099999999</v>
      </c>
      <c r="CG36" s="135">
        <f t="shared" si="282"/>
        <v>0</v>
      </c>
      <c r="CH36" s="148">
        <f t="shared" si="282"/>
        <v>2669.63</v>
      </c>
      <c r="CI36" s="148">
        <f t="shared" si="282"/>
        <v>2669.63</v>
      </c>
      <c r="CJ36" s="148">
        <f t="shared" si="282"/>
        <v>0</v>
      </c>
      <c r="CK36" s="91">
        <f t="shared" si="283"/>
        <v>352.75531000000001</v>
      </c>
      <c r="CL36" s="91">
        <f t="shared" si="283"/>
        <v>352.75531000000001</v>
      </c>
      <c r="CM36" s="91">
        <f t="shared" si="283"/>
        <v>0</v>
      </c>
      <c r="CN36" s="83">
        <f t="shared" ref="CN36:CN41" si="319">SUM(CO36:CP36)</f>
        <v>439.05833333333334</v>
      </c>
      <c r="CO36" s="83">
        <f>SUM('[20]ПОЛНАЯ СЕБЕСТОИМОСТЬ СТОКИ 2022'!AP153)/3</f>
        <v>439.05833333333334</v>
      </c>
      <c r="CP36" s="83">
        <f>SUM('[20]ПОЛНАЯ СЕБЕСТОИМОСТЬ СТОКИ 2022'!AQ153)/3</f>
        <v>0</v>
      </c>
      <c r="CQ36" s="83">
        <f t="shared" ref="CQ36:CQ41" si="320">SUM(CR36:CS36)</f>
        <v>505.57600000000002</v>
      </c>
      <c r="CR36" s="83">
        <f>SUM('[20]ПОЛНАЯ СЕБЕСТОИМОСТЬ СТОКИ 2022'!AS153)</f>
        <v>505.57600000000002</v>
      </c>
      <c r="CS36" s="83">
        <f>SUM('[20]ПОЛНАЯ СЕБЕСТОИМОСТЬ СТОКИ 2022'!AT153)</f>
        <v>0</v>
      </c>
      <c r="CT36" s="84">
        <f t="shared" ref="CT36:CT41" si="321">SUM(CU36:CV36)</f>
        <v>457.85</v>
      </c>
      <c r="CU36" s="84">
        <v>457.85</v>
      </c>
      <c r="CV36" s="84">
        <v>0</v>
      </c>
      <c r="CW36" s="83">
        <f t="shared" ref="CW36:CW41" si="322">SUM(CX36:CY36)</f>
        <v>439.05833333333334</v>
      </c>
      <c r="CX36" s="83">
        <f t="shared" ref="CX36:CX41" si="323">SUM(CO36)</f>
        <v>439.05833333333334</v>
      </c>
      <c r="CY36" s="83">
        <f t="shared" ref="CY36:CY41" si="324">SUM(CP36)</f>
        <v>0</v>
      </c>
      <c r="CZ36" s="83">
        <f t="shared" ref="CZ36:CZ41" si="325">SUM(DA36:DB36)</f>
        <v>509.56700000000001</v>
      </c>
      <c r="DA36" s="83">
        <f>SUM('[20]ПОЛНАЯ СЕБЕСТОИМОСТЬ СТОКИ 2022'!AV153)</f>
        <v>509.56700000000001</v>
      </c>
      <c r="DB36" s="83">
        <f>SUM('[20]ПОЛНАЯ СЕБЕСТОИМОСТЬ СТОКИ 2022'!AW153)</f>
        <v>0</v>
      </c>
      <c r="DC36" s="84">
        <f t="shared" ref="DC36:DC41" si="326">SUM(DD36:DE36)</f>
        <v>457.08</v>
      </c>
      <c r="DD36" s="84">
        <v>457.08</v>
      </c>
      <c r="DE36" s="84">
        <v>0</v>
      </c>
      <c r="DF36" s="83">
        <f t="shared" ref="DF36:DF41" si="327">SUM(DG36:DH36)</f>
        <v>439.05833333333334</v>
      </c>
      <c r="DG36" s="83">
        <f t="shared" ref="DG36:DG41" si="328">SUM(CX36)</f>
        <v>439.05833333333334</v>
      </c>
      <c r="DH36" s="83">
        <f t="shared" ref="DH36:DH41" si="329">SUM(CY36)</f>
        <v>0</v>
      </c>
      <c r="DI36" s="83">
        <f t="shared" ref="DI36:DI41" si="330">SUM(DJ36:DK36)</f>
        <v>508.97800000000001</v>
      </c>
      <c r="DJ36" s="83">
        <f>SUM('[20]ПОЛНАЯ СЕБЕСТОИМОСТЬ СТОКИ 2022'!AY153)</f>
        <v>508.97800000000001</v>
      </c>
      <c r="DK36" s="83">
        <f>SUM('[20]ПОЛНАЯ СЕБЕСТОИМОСТЬ СТОКИ 2022'!AZ153)</f>
        <v>0</v>
      </c>
      <c r="DL36" s="84">
        <f t="shared" ref="DL36:DL41" si="331">SUM(DM36:DN36)</f>
        <v>471.94</v>
      </c>
      <c r="DM36" s="84">
        <v>471.94</v>
      </c>
      <c r="DN36" s="84">
        <v>0</v>
      </c>
      <c r="DO36" s="135">
        <f t="shared" si="284"/>
        <v>1317.175</v>
      </c>
      <c r="DP36" s="135">
        <f t="shared" si="284"/>
        <v>1317.175</v>
      </c>
      <c r="DQ36" s="135">
        <f t="shared" si="284"/>
        <v>0</v>
      </c>
      <c r="DR36" s="135">
        <f t="shared" si="284"/>
        <v>1524.1210000000001</v>
      </c>
      <c r="DS36" s="135">
        <f t="shared" si="284"/>
        <v>1524.1210000000001</v>
      </c>
      <c r="DT36" s="135">
        <f t="shared" si="284"/>
        <v>0</v>
      </c>
      <c r="DU36" s="135">
        <f t="shared" si="284"/>
        <v>1386.8700000000001</v>
      </c>
      <c r="DV36" s="135">
        <f t="shared" si="284"/>
        <v>1386.8700000000001</v>
      </c>
      <c r="DW36" s="135">
        <f t="shared" si="284"/>
        <v>0</v>
      </c>
      <c r="DX36" s="91">
        <f t="shared" si="285"/>
        <v>206.94600000000014</v>
      </c>
      <c r="DY36" s="91">
        <f t="shared" si="285"/>
        <v>206.94600000000014</v>
      </c>
      <c r="DZ36" s="91">
        <f t="shared" si="285"/>
        <v>0</v>
      </c>
      <c r="EA36" s="135">
        <f t="shared" si="286"/>
        <v>3951.5249999999996</v>
      </c>
      <c r="EB36" s="135">
        <f t="shared" si="286"/>
        <v>3951.5249999999996</v>
      </c>
      <c r="EC36" s="135">
        <f t="shared" si="286"/>
        <v>0</v>
      </c>
      <c r="ED36" s="135">
        <f t="shared" si="286"/>
        <v>4511.22631</v>
      </c>
      <c r="EE36" s="135">
        <f t="shared" si="286"/>
        <v>4511.22631</v>
      </c>
      <c r="EF36" s="135">
        <f t="shared" si="286"/>
        <v>0</v>
      </c>
      <c r="EG36" s="135">
        <f t="shared" si="286"/>
        <v>4056.5</v>
      </c>
      <c r="EH36" s="135">
        <f t="shared" si="286"/>
        <v>4056.5</v>
      </c>
      <c r="EI36" s="135">
        <f t="shared" si="286"/>
        <v>0</v>
      </c>
      <c r="EJ36" s="91">
        <f t="shared" si="287"/>
        <v>559.70131000000038</v>
      </c>
      <c r="EK36" s="91">
        <f t="shared" si="287"/>
        <v>559.70131000000038</v>
      </c>
      <c r="EL36" s="91">
        <f t="shared" si="287"/>
        <v>0</v>
      </c>
      <c r="EM36" s="83">
        <f t="shared" ref="EM36:EM41" si="332">SUM(EN36:EO36)</f>
        <v>439.05833333333334</v>
      </c>
      <c r="EN36" s="83">
        <f>SUM('[20]ПОЛНАЯ СЕБЕСТОИМОСТЬ СТОКИ 2022'!BN153)/3</f>
        <v>439.05833333333334</v>
      </c>
      <c r="EO36" s="83">
        <f>SUM('[20]ПОЛНАЯ СЕБЕСТОИМОСТЬ СТОКИ 2022'!BO153)/3</f>
        <v>0</v>
      </c>
      <c r="EP36" s="83">
        <f t="shared" ref="EP36:EP41" si="333">SUM(EQ36:ER36)</f>
        <v>598.66599999999994</v>
      </c>
      <c r="EQ36" s="83">
        <f>SUM('[20]ПОЛНАЯ СЕБЕСТОИМОСТЬ СТОКИ 2022'!BQ153)</f>
        <v>598.66599999999994</v>
      </c>
      <c r="ER36" s="83">
        <f>SUM('[20]ПОЛНАЯ СЕБЕСТОИМОСТЬ СТОКИ 2022'!BR153)</f>
        <v>0</v>
      </c>
      <c r="ES36" s="84">
        <f t="shared" ref="ES36:ES41" si="334">SUM(ET36:EU36)</f>
        <v>473.88</v>
      </c>
      <c r="ET36" s="84">
        <v>473.88</v>
      </c>
      <c r="EU36" s="84">
        <v>0</v>
      </c>
      <c r="EV36" s="83">
        <f t="shared" ref="EV36:EV41" si="335">SUM(EW36:EX36)</f>
        <v>439.05833333333334</v>
      </c>
      <c r="EW36" s="83">
        <f t="shared" ref="EW36:EW41" si="336">SUM(EN36)</f>
        <v>439.05833333333334</v>
      </c>
      <c r="EX36" s="83">
        <f t="shared" ref="EX36:EX41" si="337">SUM(EO36)</f>
        <v>0</v>
      </c>
      <c r="EY36" s="83">
        <f t="shared" ref="EY36:EY41" si="338">SUM(EZ36:FA36)</f>
        <v>599.17599999999993</v>
      </c>
      <c r="EZ36" s="83">
        <f>SUM('[20]ПОЛНАЯ СЕБЕСТОИМОСТЬ СТОКИ 2022'!BT153)</f>
        <v>599.17599999999993</v>
      </c>
      <c r="FA36" s="83">
        <f>SUM('[20]ПОЛНАЯ СЕБЕСТОИМОСТЬ СТОКИ 2022'!BU153)</f>
        <v>0</v>
      </c>
      <c r="FB36" s="84">
        <f t="shared" ref="FB36:FB41" si="339">SUM(FC36:FD36)</f>
        <v>480.29</v>
      </c>
      <c r="FC36" s="84">
        <v>480.29</v>
      </c>
      <c r="FD36" s="84">
        <v>0</v>
      </c>
      <c r="FE36" s="83">
        <f t="shared" ref="FE36:FE41" si="340">SUM(FF36:FG36)</f>
        <v>439.05833333333334</v>
      </c>
      <c r="FF36" s="83">
        <f t="shared" ref="FF36:FF41" si="341">SUM(EW36)</f>
        <v>439.05833333333334</v>
      </c>
      <c r="FG36" s="83">
        <f t="shared" ref="FG36:FG41" si="342">SUM(EX36)</f>
        <v>0</v>
      </c>
      <c r="FH36" s="83">
        <f t="shared" ref="FH36:FH41" si="343">SUM(FI36:FJ36)</f>
        <v>888.61200000000008</v>
      </c>
      <c r="FI36" s="83">
        <f>SUM('[20]ПОЛНАЯ СЕБЕСТОИМОСТЬ СТОКИ 2022'!BW153)</f>
        <v>888.61200000000008</v>
      </c>
      <c r="FJ36" s="83">
        <f>SUM('[20]ПОЛНАЯ СЕБЕСТОИМОСТЬ СТОКИ 2022'!BX153)</f>
        <v>0</v>
      </c>
      <c r="FK36" s="84">
        <f t="shared" ref="FK36:FK41" si="344">SUM(FL36:FM36)</f>
        <v>480.08</v>
      </c>
      <c r="FL36" s="84">
        <v>480.08</v>
      </c>
      <c r="FM36" s="84">
        <v>0</v>
      </c>
      <c r="FN36" s="135">
        <f t="shared" si="288"/>
        <v>1317.175</v>
      </c>
      <c r="FO36" s="135">
        <f t="shared" si="288"/>
        <v>1317.175</v>
      </c>
      <c r="FP36" s="135">
        <f t="shared" si="288"/>
        <v>0</v>
      </c>
      <c r="FQ36" s="135">
        <f t="shared" si="288"/>
        <v>2086.4539999999997</v>
      </c>
      <c r="FR36" s="135">
        <f t="shared" si="288"/>
        <v>2086.4539999999997</v>
      </c>
      <c r="FS36" s="135">
        <f t="shared" si="288"/>
        <v>0</v>
      </c>
      <c r="FT36" s="135">
        <f t="shared" si="288"/>
        <v>1434.25</v>
      </c>
      <c r="FU36" s="135">
        <f t="shared" si="288"/>
        <v>1434.25</v>
      </c>
      <c r="FV36" s="135">
        <f t="shared" si="288"/>
        <v>0</v>
      </c>
      <c r="FW36" s="91">
        <f t="shared" si="289"/>
        <v>769.27899999999977</v>
      </c>
      <c r="FX36" s="91">
        <f t="shared" si="289"/>
        <v>769.27899999999977</v>
      </c>
      <c r="FY36" s="91">
        <f t="shared" si="289"/>
        <v>0</v>
      </c>
      <c r="FZ36" s="135">
        <f t="shared" si="290"/>
        <v>5268.7</v>
      </c>
      <c r="GA36" s="135">
        <f t="shared" si="290"/>
        <v>5268.7</v>
      </c>
      <c r="GB36" s="135">
        <f t="shared" si="290"/>
        <v>0</v>
      </c>
      <c r="GC36" s="135">
        <f t="shared" si="290"/>
        <v>6597.6803099999997</v>
      </c>
      <c r="GD36" s="135">
        <f t="shared" si="290"/>
        <v>6597.6803099999997</v>
      </c>
      <c r="GE36" s="135">
        <f t="shared" si="290"/>
        <v>0</v>
      </c>
      <c r="GF36" s="135">
        <f t="shared" si="290"/>
        <v>5490.75</v>
      </c>
      <c r="GG36" s="135">
        <f t="shared" si="290"/>
        <v>5490.75</v>
      </c>
      <c r="GH36" s="135">
        <f t="shared" si="290"/>
        <v>0</v>
      </c>
      <c r="GI36" s="91">
        <f t="shared" si="291"/>
        <v>1328.9803099999999</v>
      </c>
      <c r="GJ36" s="91">
        <f t="shared" si="291"/>
        <v>1328.9803099999999</v>
      </c>
      <c r="GK36" s="91">
        <f t="shared" si="291"/>
        <v>0</v>
      </c>
      <c r="GM36" s="19">
        <f t="shared" si="292"/>
        <v>5268.7</v>
      </c>
    </row>
    <row r="37" spans="1:195" ht="18.75" customHeight="1" x14ac:dyDescent="0.3">
      <c r="A37" s="48" t="s">
        <v>63</v>
      </c>
      <c r="B37" s="83">
        <f t="shared" si="293"/>
        <v>0</v>
      </c>
      <c r="C37" s="83">
        <f>SUM('[20]ПОЛНАЯ СЕБЕСТОИМОСТЬ СТОКИ 2022'!C154)/3</f>
        <v>0</v>
      </c>
      <c r="D37" s="83">
        <f>SUM('[20]ПОЛНАЯ СЕБЕСТОИМОСТЬ СТОКИ 2022'!D154)/3</f>
        <v>0</v>
      </c>
      <c r="E37" s="83">
        <f t="shared" si="294"/>
        <v>7.6539999999999999</v>
      </c>
      <c r="F37" s="83">
        <f>SUM('[20]ПОЛНАЯ СЕБЕСТОИМОСТЬ СТОКИ 2022'!F154)</f>
        <v>7.6539999999999999</v>
      </c>
      <c r="G37" s="83">
        <f>SUM('[20]ПОЛНАЯ СЕБЕСТОИМОСТЬ СТОКИ 2022'!G154)</f>
        <v>0</v>
      </c>
      <c r="H37" s="84">
        <f t="shared" si="295"/>
        <v>0</v>
      </c>
      <c r="I37" s="84">
        <v>0</v>
      </c>
      <c r="J37" s="84">
        <v>0</v>
      </c>
      <c r="K37" s="83">
        <f t="shared" si="296"/>
        <v>0</v>
      </c>
      <c r="L37" s="83">
        <f t="shared" si="297"/>
        <v>0</v>
      </c>
      <c r="M37" s="83">
        <f t="shared" si="298"/>
        <v>0</v>
      </c>
      <c r="N37" s="83">
        <f t="shared" si="299"/>
        <v>7.6539999999999999</v>
      </c>
      <c r="O37" s="83">
        <f>SUM('[20]ПОЛНАЯ СЕБЕСТОИМОСТЬ СТОКИ 2022'!I154)</f>
        <v>7.6539999999999999</v>
      </c>
      <c r="P37" s="83">
        <f>SUM('[20]ПОЛНАЯ СЕБЕСТОИМОСТЬ СТОКИ 2022'!J154)</f>
        <v>0</v>
      </c>
      <c r="Q37" s="84">
        <f t="shared" si="300"/>
        <v>0</v>
      </c>
      <c r="R37" s="84">
        <v>0</v>
      </c>
      <c r="S37" s="84">
        <v>0</v>
      </c>
      <c r="T37" s="83">
        <f t="shared" si="301"/>
        <v>0</v>
      </c>
      <c r="U37" s="83">
        <f t="shared" si="302"/>
        <v>0</v>
      </c>
      <c r="V37" s="83">
        <f t="shared" si="303"/>
        <v>0</v>
      </c>
      <c r="W37" s="83">
        <f t="shared" si="304"/>
        <v>7.6539999999999999</v>
      </c>
      <c r="X37" s="83">
        <f>SUM('[20]ПОЛНАЯ СЕБЕСТОИМОСТЬ СТОКИ 2022'!L154)</f>
        <v>7.6539999999999999</v>
      </c>
      <c r="Y37" s="83">
        <f>SUM('[20]ПОЛНАЯ СЕБЕСТОИМОСТЬ СТОКИ 2022'!M154)</f>
        <v>0</v>
      </c>
      <c r="Z37" s="84">
        <f t="shared" si="305"/>
        <v>0</v>
      </c>
      <c r="AA37" s="84">
        <v>0</v>
      </c>
      <c r="AB37" s="84">
        <v>0</v>
      </c>
      <c r="AC37" s="135">
        <f t="shared" si="278"/>
        <v>0</v>
      </c>
      <c r="AD37" s="135">
        <f t="shared" si="278"/>
        <v>0</v>
      </c>
      <c r="AE37" s="135">
        <f t="shared" si="278"/>
        <v>0</v>
      </c>
      <c r="AF37" s="135">
        <f t="shared" si="278"/>
        <v>22.962</v>
      </c>
      <c r="AG37" s="135">
        <f t="shared" si="278"/>
        <v>22.962</v>
      </c>
      <c r="AH37" s="135">
        <f t="shared" si="278"/>
        <v>0</v>
      </c>
      <c r="AI37" s="135">
        <f t="shared" si="278"/>
        <v>0</v>
      </c>
      <c r="AJ37" s="135">
        <f t="shared" si="278"/>
        <v>0</v>
      </c>
      <c r="AK37" s="135">
        <f t="shared" si="278"/>
        <v>0</v>
      </c>
      <c r="AL37" s="91">
        <f t="shared" si="279"/>
        <v>22.962</v>
      </c>
      <c r="AM37" s="91">
        <f t="shared" si="279"/>
        <v>22.962</v>
      </c>
      <c r="AN37" s="91">
        <f t="shared" si="279"/>
        <v>0</v>
      </c>
      <c r="AO37" s="83">
        <f t="shared" si="306"/>
        <v>0</v>
      </c>
      <c r="AP37" s="83">
        <f>SUM('[20]ПОЛНАЯ СЕБЕСТОИМОСТЬ СТОКИ 2022'!R154)/3</f>
        <v>0</v>
      </c>
      <c r="AQ37" s="83">
        <f>SUM('[20]ПОЛНАЯ СЕБЕСТОИМОСТЬ СТОКИ 2022'!S154)/3</f>
        <v>0</v>
      </c>
      <c r="AR37" s="83">
        <f t="shared" si="307"/>
        <v>7.6539999999999999</v>
      </c>
      <c r="AS37" s="83">
        <f>SUM('[20]ПОЛНАЯ СЕБЕСТОИМОСТЬ СТОКИ 2022'!U154)</f>
        <v>7.6539999999999999</v>
      </c>
      <c r="AT37" s="83">
        <f>SUM('[20]ПОЛНАЯ СЕБЕСТОИМОСТЬ СТОКИ 2022'!V154)</f>
        <v>0</v>
      </c>
      <c r="AU37" s="84">
        <f t="shared" si="308"/>
        <v>0</v>
      </c>
      <c r="AV37" s="84">
        <v>0</v>
      </c>
      <c r="AW37" s="84">
        <v>0</v>
      </c>
      <c r="AX37" s="83">
        <f t="shared" si="309"/>
        <v>0</v>
      </c>
      <c r="AY37" s="83">
        <f t="shared" si="310"/>
        <v>0</v>
      </c>
      <c r="AZ37" s="83">
        <f t="shared" si="311"/>
        <v>0</v>
      </c>
      <c r="BA37" s="81">
        <f t="shared" si="312"/>
        <v>7.6539999999999999</v>
      </c>
      <c r="BB37" s="81">
        <f>SUM('[20]ПОЛНАЯ СЕБЕСТОИМОСТЬ СТОКИ 2022'!X154)</f>
        <v>7.6539999999999999</v>
      </c>
      <c r="BC37" s="81">
        <f>SUM('[20]ПОЛНАЯ СЕБЕСТОИМОСТЬ СТОКИ 2022'!Y154)</f>
        <v>0</v>
      </c>
      <c r="BD37" s="84">
        <f t="shared" si="313"/>
        <v>6.26</v>
      </c>
      <c r="BE37" s="84">
        <v>6.26</v>
      </c>
      <c r="BF37" s="84">
        <v>0</v>
      </c>
      <c r="BG37" s="83">
        <f t="shared" si="314"/>
        <v>0</v>
      </c>
      <c r="BH37" s="83">
        <f t="shared" si="315"/>
        <v>0</v>
      </c>
      <c r="BI37" s="83">
        <f t="shared" si="316"/>
        <v>0</v>
      </c>
      <c r="BJ37" s="83">
        <f t="shared" si="317"/>
        <v>78.001499999999993</v>
      </c>
      <c r="BK37" s="83">
        <f>SUM('[20]ПОЛНАЯ СЕБЕСТОИМОСТЬ СТОКИ 2022'!AA154)</f>
        <v>78.001499999999993</v>
      </c>
      <c r="BL37" s="83">
        <f>SUM('[20]ПОЛНАЯ СЕБЕСТОИМОСТЬ СТОКИ 2022'!AB154)</f>
        <v>0</v>
      </c>
      <c r="BM37" s="84">
        <f t="shared" si="318"/>
        <v>6.2619999999999996</v>
      </c>
      <c r="BN37" s="84">
        <v>6.2619999999999996</v>
      </c>
      <c r="BO37" s="84">
        <v>0</v>
      </c>
      <c r="BP37" s="135">
        <f t="shared" si="280"/>
        <v>0</v>
      </c>
      <c r="BQ37" s="135">
        <f t="shared" si="280"/>
        <v>0</v>
      </c>
      <c r="BR37" s="135">
        <f t="shared" si="280"/>
        <v>0</v>
      </c>
      <c r="BS37" s="135">
        <f t="shared" si="280"/>
        <v>93.309499999999986</v>
      </c>
      <c r="BT37" s="135">
        <f t="shared" si="280"/>
        <v>93.309499999999986</v>
      </c>
      <c r="BU37" s="135">
        <f t="shared" si="280"/>
        <v>0</v>
      </c>
      <c r="BV37" s="135">
        <f t="shared" si="280"/>
        <v>12.521999999999998</v>
      </c>
      <c r="BW37" s="135">
        <f t="shared" si="280"/>
        <v>12.521999999999998</v>
      </c>
      <c r="BX37" s="135">
        <f t="shared" si="280"/>
        <v>0</v>
      </c>
      <c r="BY37" s="91">
        <f t="shared" si="281"/>
        <v>93.309499999999986</v>
      </c>
      <c r="BZ37" s="91">
        <f t="shared" si="281"/>
        <v>93.309499999999986</v>
      </c>
      <c r="CA37" s="91">
        <f t="shared" si="281"/>
        <v>0</v>
      </c>
      <c r="CB37" s="135">
        <f t="shared" si="282"/>
        <v>0</v>
      </c>
      <c r="CC37" s="135">
        <f t="shared" si="282"/>
        <v>0</v>
      </c>
      <c r="CD37" s="135">
        <f t="shared" si="282"/>
        <v>0</v>
      </c>
      <c r="CE37" s="135">
        <f t="shared" si="282"/>
        <v>116.27149999999999</v>
      </c>
      <c r="CF37" s="135">
        <f t="shared" si="282"/>
        <v>116.27149999999999</v>
      </c>
      <c r="CG37" s="135">
        <f t="shared" si="282"/>
        <v>0</v>
      </c>
      <c r="CH37" s="148">
        <f t="shared" si="282"/>
        <v>12.521999999999998</v>
      </c>
      <c r="CI37" s="148">
        <f t="shared" si="282"/>
        <v>12.521999999999998</v>
      </c>
      <c r="CJ37" s="148">
        <f t="shared" si="282"/>
        <v>0</v>
      </c>
      <c r="CK37" s="91">
        <f t="shared" si="283"/>
        <v>116.27149999999999</v>
      </c>
      <c r="CL37" s="91">
        <f t="shared" si="283"/>
        <v>116.27149999999999</v>
      </c>
      <c r="CM37" s="91">
        <f t="shared" si="283"/>
        <v>0</v>
      </c>
      <c r="CN37" s="83">
        <f t="shared" si="319"/>
        <v>0</v>
      </c>
      <c r="CO37" s="83">
        <f>SUM('[20]ПОЛНАЯ СЕБЕСТОИМОСТЬ СТОКИ 2022'!AP154)/3</f>
        <v>0</v>
      </c>
      <c r="CP37" s="83">
        <f>SUM('[20]ПОЛНАЯ СЕБЕСТОИМОСТЬ СТОКИ 2022'!AQ154)/3</f>
        <v>0</v>
      </c>
      <c r="CQ37" s="83">
        <f t="shared" si="320"/>
        <v>7.6539999999999999</v>
      </c>
      <c r="CR37" s="83">
        <f>SUM('[20]ПОЛНАЯ СЕБЕСТОИМОСТЬ СТОКИ 2022'!AS154)</f>
        <v>7.6539999999999999</v>
      </c>
      <c r="CS37" s="83">
        <f>SUM('[20]ПОЛНАЯ СЕБЕСТОИМОСТЬ СТОКИ 2022'!AT154)</f>
        <v>0</v>
      </c>
      <c r="CT37" s="84">
        <f t="shared" si="321"/>
        <v>6.26</v>
      </c>
      <c r="CU37" s="84">
        <v>6.26</v>
      </c>
      <c r="CV37" s="84">
        <v>0</v>
      </c>
      <c r="CW37" s="83">
        <f t="shared" si="322"/>
        <v>0</v>
      </c>
      <c r="CX37" s="83">
        <f t="shared" si="323"/>
        <v>0</v>
      </c>
      <c r="CY37" s="83">
        <f t="shared" si="324"/>
        <v>0</v>
      </c>
      <c r="CZ37" s="83">
        <f t="shared" si="325"/>
        <v>7.6539999999999999</v>
      </c>
      <c r="DA37" s="83">
        <f>SUM('[20]ПОЛНАЯ СЕБЕСТОИМОСТЬ СТОКИ 2022'!AV154)</f>
        <v>7.6539999999999999</v>
      </c>
      <c r="DB37" s="83">
        <f>SUM('[20]ПОЛНАЯ СЕБЕСТОИМОСТЬ СТОКИ 2022'!AW154)</f>
        <v>0</v>
      </c>
      <c r="DC37" s="84">
        <f t="shared" si="326"/>
        <v>6.26</v>
      </c>
      <c r="DD37" s="84">
        <v>6.26</v>
      </c>
      <c r="DE37" s="84">
        <v>0</v>
      </c>
      <c r="DF37" s="83">
        <f t="shared" si="327"/>
        <v>0</v>
      </c>
      <c r="DG37" s="83">
        <f t="shared" si="328"/>
        <v>0</v>
      </c>
      <c r="DH37" s="83">
        <f t="shared" si="329"/>
        <v>0</v>
      </c>
      <c r="DI37" s="83">
        <f t="shared" si="330"/>
        <v>7.6539999999999999</v>
      </c>
      <c r="DJ37" s="83">
        <f>SUM('[20]ПОЛНАЯ СЕБЕСТОИМОСТЬ СТОКИ 2022'!AY154)</f>
        <v>7.6539999999999999</v>
      </c>
      <c r="DK37" s="83">
        <f>SUM('[20]ПОЛНАЯ СЕБЕСТОИМОСТЬ СТОКИ 2022'!AZ154)</f>
        <v>0</v>
      </c>
      <c r="DL37" s="84">
        <f t="shared" si="331"/>
        <v>6.26</v>
      </c>
      <c r="DM37" s="84">
        <v>6.26</v>
      </c>
      <c r="DN37" s="84">
        <v>0</v>
      </c>
      <c r="DO37" s="135">
        <f t="shared" si="284"/>
        <v>0</v>
      </c>
      <c r="DP37" s="135">
        <f t="shared" si="284"/>
        <v>0</v>
      </c>
      <c r="DQ37" s="135">
        <f t="shared" si="284"/>
        <v>0</v>
      </c>
      <c r="DR37" s="135">
        <f t="shared" si="284"/>
        <v>22.962</v>
      </c>
      <c r="DS37" s="135">
        <f t="shared" si="284"/>
        <v>22.962</v>
      </c>
      <c r="DT37" s="135">
        <f t="shared" si="284"/>
        <v>0</v>
      </c>
      <c r="DU37" s="135">
        <f t="shared" si="284"/>
        <v>18.78</v>
      </c>
      <c r="DV37" s="135">
        <f t="shared" si="284"/>
        <v>18.78</v>
      </c>
      <c r="DW37" s="135">
        <f t="shared" si="284"/>
        <v>0</v>
      </c>
      <c r="DX37" s="91">
        <f t="shared" si="285"/>
        <v>22.962</v>
      </c>
      <c r="DY37" s="91">
        <f t="shared" si="285"/>
        <v>22.962</v>
      </c>
      <c r="DZ37" s="91">
        <f t="shared" si="285"/>
        <v>0</v>
      </c>
      <c r="EA37" s="135">
        <f t="shared" si="286"/>
        <v>0</v>
      </c>
      <c r="EB37" s="135">
        <f t="shared" si="286"/>
        <v>0</v>
      </c>
      <c r="EC37" s="135">
        <f t="shared" si="286"/>
        <v>0</v>
      </c>
      <c r="ED37" s="135">
        <f t="shared" si="286"/>
        <v>139.23349999999999</v>
      </c>
      <c r="EE37" s="135">
        <f t="shared" si="286"/>
        <v>139.23349999999999</v>
      </c>
      <c r="EF37" s="135">
        <f t="shared" si="286"/>
        <v>0</v>
      </c>
      <c r="EG37" s="135">
        <f t="shared" si="286"/>
        <v>31.302</v>
      </c>
      <c r="EH37" s="135">
        <f t="shared" si="286"/>
        <v>31.302</v>
      </c>
      <c r="EI37" s="135">
        <f t="shared" si="286"/>
        <v>0</v>
      </c>
      <c r="EJ37" s="91">
        <f t="shared" si="287"/>
        <v>139.23349999999999</v>
      </c>
      <c r="EK37" s="91">
        <f t="shared" si="287"/>
        <v>139.23349999999999</v>
      </c>
      <c r="EL37" s="91">
        <f t="shared" si="287"/>
        <v>0</v>
      </c>
      <c r="EM37" s="83">
        <f t="shared" si="332"/>
        <v>0</v>
      </c>
      <c r="EN37" s="83">
        <f>SUM('[20]ПОЛНАЯ СЕБЕСТОИМОСТЬ СТОКИ 2022'!BN154)/3</f>
        <v>0</v>
      </c>
      <c r="EO37" s="83">
        <f>SUM('[20]ПОЛНАЯ СЕБЕСТОИМОСТЬ СТОКИ 2022'!BO154)/3</f>
        <v>0</v>
      </c>
      <c r="EP37" s="83">
        <f t="shared" si="333"/>
        <v>14.562000000000001</v>
      </c>
      <c r="EQ37" s="83">
        <f>SUM('[20]ПОЛНАЯ СЕБЕСТОИМОСТЬ СТОКИ 2022'!BQ154)</f>
        <v>14.562000000000001</v>
      </c>
      <c r="ER37" s="83">
        <f>SUM('[20]ПОЛНАЯ СЕБЕСТОИМОСТЬ СТОКИ 2022'!BR154)</f>
        <v>0</v>
      </c>
      <c r="ES37" s="84">
        <f t="shared" si="334"/>
        <v>7.65</v>
      </c>
      <c r="ET37" s="84">
        <v>7.65</v>
      </c>
      <c r="EU37" s="84">
        <v>0</v>
      </c>
      <c r="EV37" s="83">
        <f t="shared" si="335"/>
        <v>0</v>
      </c>
      <c r="EW37" s="83">
        <f t="shared" si="336"/>
        <v>0</v>
      </c>
      <c r="EX37" s="83">
        <f t="shared" si="337"/>
        <v>0</v>
      </c>
      <c r="EY37" s="83">
        <f t="shared" si="338"/>
        <v>7.6543000000000001</v>
      </c>
      <c r="EZ37" s="83">
        <f>SUM('[20]ПОЛНАЯ СЕБЕСТОИМОСТЬ СТОКИ 2022'!BT154)</f>
        <v>7.6543000000000001</v>
      </c>
      <c r="FA37" s="83">
        <f>SUM('[20]ПОЛНАЯ СЕБЕСТОИМОСТЬ СТОКИ 2022'!BU154)</f>
        <v>0</v>
      </c>
      <c r="FB37" s="84">
        <f t="shared" si="339"/>
        <v>7.65</v>
      </c>
      <c r="FC37" s="84">
        <v>7.65</v>
      </c>
      <c r="FD37" s="84">
        <v>0</v>
      </c>
      <c r="FE37" s="83">
        <f t="shared" si="340"/>
        <v>0</v>
      </c>
      <c r="FF37" s="83">
        <f t="shared" si="341"/>
        <v>0</v>
      </c>
      <c r="FG37" s="83">
        <f t="shared" si="342"/>
        <v>0</v>
      </c>
      <c r="FH37" s="83">
        <f t="shared" si="343"/>
        <v>7.6539999999999999</v>
      </c>
      <c r="FI37" s="83">
        <f>SUM('[20]ПОЛНАЯ СЕБЕСТОИМОСТЬ СТОКИ 2022'!BW154)</f>
        <v>7.6539999999999999</v>
      </c>
      <c r="FJ37" s="83">
        <f>SUM('[20]ПОЛНАЯ СЕБЕСТОИМОСТЬ СТОКИ 2022'!BX154)</f>
        <v>0</v>
      </c>
      <c r="FK37" s="84">
        <f t="shared" si="344"/>
        <v>7.68</v>
      </c>
      <c r="FL37" s="84">
        <v>7.68</v>
      </c>
      <c r="FM37" s="84">
        <v>0</v>
      </c>
      <c r="FN37" s="135">
        <f t="shared" si="288"/>
        <v>0</v>
      </c>
      <c r="FO37" s="135">
        <f t="shared" si="288"/>
        <v>0</v>
      </c>
      <c r="FP37" s="135">
        <f t="shared" si="288"/>
        <v>0</v>
      </c>
      <c r="FQ37" s="135">
        <f t="shared" si="288"/>
        <v>29.8703</v>
      </c>
      <c r="FR37" s="135">
        <f t="shared" si="288"/>
        <v>29.8703</v>
      </c>
      <c r="FS37" s="135">
        <f t="shared" si="288"/>
        <v>0</v>
      </c>
      <c r="FT37" s="135">
        <f t="shared" si="288"/>
        <v>22.98</v>
      </c>
      <c r="FU37" s="135">
        <f t="shared" si="288"/>
        <v>22.98</v>
      </c>
      <c r="FV37" s="135">
        <f t="shared" si="288"/>
        <v>0</v>
      </c>
      <c r="FW37" s="91">
        <f t="shared" si="289"/>
        <v>29.8703</v>
      </c>
      <c r="FX37" s="91">
        <f t="shared" si="289"/>
        <v>29.8703</v>
      </c>
      <c r="FY37" s="91">
        <f t="shared" si="289"/>
        <v>0</v>
      </c>
      <c r="FZ37" s="135">
        <f t="shared" si="290"/>
        <v>0</v>
      </c>
      <c r="GA37" s="135">
        <f t="shared" si="290"/>
        <v>0</v>
      </c>
      <c r="GB37" s="135">
        <f t="shared" si="290"/>
        <v>0</v>
      </c>
      <c r="GC37" s="135">
        <f t="shared" si="290"/>
        <v>169.10379999999998</v>
      </c>
      <c r="GD37" s="135">
        <f t="shared" si="290"/>
        <v>169.10379999999998</v>
      </c>
      <c r="GE37" s="135">
        <f t="shared" si="290"/>
        <v>0</v>
      </c>
      <c r="GF37" s="135">
        <f t="shared" si="290"/>
        <v>54.281999999999996</v>
      </c>
      <c r="GG37" s="135">
        <f t="shared" si="290"/>
        <v>54.281999999999996</v>
      </c>
      <c r="GH37" s="135">
        <f t="shared" si="290"/>
        <v>0</v>
      </c>
      <c r="GI37" s="91">
        <f t="shared" si="291"/>
        <v>169.10379999999998</v>
      </c>
      <c r="GJ37" s="91">
        <f t="shared" si="291"/>
        <v>169.10379999999998</v>
      </c>
      <c r="GK37" s="91">
        <f t="shared" si="291"/>
        <v>0</v>
      </c>
      <c r="GM37" s="19">
        <f t="shared" si="292"/>
        <v>0</v>
      </c>
    </row>
    <row r="38" spans="1:195" ht="18.75" customHeight="1" x14ac:dyDescent="0.3">
      <c r="A38" s="20" t="s">
        <v>65</v>
      </c>
      <c r="B38" s="83">
        <f t="shared" si="293"/>
        <v>102.65412398909812</v>
      </c>
      <c r="C38" s="83">
        <f>SUM('[20]ПОЛНАЯ СЕБЕСТОИМОСТЬ СТОКИ 2022'!C155)/3</f>
        <v>102.65412398909812</v>
      </c>
      <c r="D38" s="83">
        <f>SUM('[20]ПОЛНАЯ СЕБЕСТОИМОСТЬ СТОКИ 2022'!D155)/3</f>
        <v>0</v>
      </c>
      <c r="E38" s="83">
        <f t="shared" si="294"/>
        <v>64.052999999999997</v>
      </c>
      <c r="F38" s="83">
        <f>SUM('[20]ПОЛНАЯ СЕБЕСТОИМОСТЬ СТОКИ 2022'!F155)</f>
        <v>64.052999999999997</v>
      </c>
      <c r="G38" s="83">
        <f>SUM('[20]ПОЛНАЯ СЕБЕСТОИМОСТЬ СТОКИ 2022'!G155)</f>
        <v>0</v>
      </c>
      <c r="H38" s="84">
        <f t="shared" si="295"/>
        <v>86.11</v>
      </c>
      <c r="I38" s="84">
        <v>86.11</v>
      </c>
      <c r="J38" s="84">
        <v>0</v>
      </c>
      <c r="K38" s="83">
        <f t="shared" si="296"/>
        <v>102.65412398909812</v>
      </c>
      <c r="L38" s="83">
        <f t="shared" si="297"/>
        <v>102.65412398909812</v>
      </c>
      <c r="M38" s="83">
        <f t="shared" si="298"/>
        <v>0</v>
      </c>
      <c r="N38" s="83">
        <f t="shared" si="299"/>
        <v>43.841999999999999</v>
      </c>
      <c r="O38" s="83">
        <f>SUM('[20]ПОЛНАЯ СЕБЕСТОИМОСТЬ СТОКИ 2022'!I155)</f>
        <v>43.841999999999999</v>
      </c>
      <c r="P38" s="83">
        <f>SUM('[20]ПОЛНАЯ СЕБЕСТОИМОСТЬ СТОКИ 2022'!J155)</f>
        <v>0</v>
      </c>
      <c r="Q38" s="84">
        <f t="shared" si="300"/>
        <v>87.03</v>
      </c>
      <c r="R38" s="84">
        <v>87.03</v>
      </c>
      <c r="S38" s="84">
        <v>0</v>
      </c>
      <c r="T38" s="83">
        <f t="shared" si="301"/>
        <v>102.65412398909812</v>
      </c>
      <c r="U38" s="83">
        <f t="shared" si="302"/>
        <v>102.65412398909812</v>
      </c>
      <c r="V38" s="83">
        <f t="shared" si="303"/>
        <v>0</v>
      </c>
      <c r="W38" s="83">
        <f t="shared" si="304"/>
        <v>59.622999999999998</v>
      </c>
      <c r="X38" s="83">
        <f>SUM('[20]ПОЛНАЯ СЕБЕСТОИМОСТЬ СТОКИ 2022'!L155)</f>
        <v>59.622999999999998</v>
      </c>
      <c r="Y38" s="83">
        <f>SUM('[20]ПОЛНАЯ СЕБЕСТОИМОСТЬ СТОКИ 2022'!M155)</f>
        <v>0</v>
      </c>
      <c r="Z38" s="84">
        <f t="shared" si="305"/>
        <v>73.05</v>
      </c>
      <c r="AA38" s="84">
        <v>73.05</v>
      </c>
      <c r="AB38" s="84">
        <v>0</v>
      </c>
      <c r="AC38" s="135">
        <f t="shared" si="278"/>
        <v>307.96237196729436</v>
      </c>
      <c r="AD38" s="135">
        <f t="shared" si="278"/>
        <v>307.96237196729436</v>
      </c>
      <c r="AE38" s="135">
        <f t="shared" si="278"/>
        <v>0</v>
      </c>
      <c r="AF38" s="135">
        <f t="shared" si="278"/>
        <v>167.518</v>
      </c>
      <c r="AG38" s="135">
        <f t="shared" si="278"/>
        <v>167.518</v>
      </c>
      <c r="AH38" s="135">
        <f t="shared" si="278"/>
        <v>0</v>
      </c>
      <c r="AI38" s="135">
        <f t="shared" si="278"/>
        <v>246.19</v>
      </c>
      <c r="AJ38" s="135">
        <f t="shared" si="278"/>
        <v>246.19</v>
      </c>
      <c r="AK38" s="135">
        <f t="shared" si="278"/>
        <v>0</v>
      </c>
      <c r="AL38" s="91">
        <f t="shared" si="279"/>
        <v>-140.44437196729436</v>
      </c>
      <c r="AM38" s="91">
        <f t="shared" si="279"/>
        <v>-140.44437196729436</v>
      </c>
      <c r="AN38" s="91">
        <f t="shared" si="279"/>
        <v>0</v>
      </c>
      <c r="AO38" s="83">
        <f t="shared" si="306"/>
        <v>102.65412398909812</v>
      </c>
      <c r="AP38" s="83">
        <f>SUM('[20]ПОЛНАЯ СЕБЕСТОИМОСТЬ СТОКИ 2022'!R155)/3</f>
        <v>102.65412398909812</v>
      </c>
      <c r="AQ38" s="83">
        <f>SUM('[20]ПОЛНАЯ СЕБЕСТОИМОСТЬ СТОКИ 2022'!S155)/3</f>
        <v>0</v>
      </c>
      <c r="AR38" s="83">
        <f t="shared" si="307"/>
        <v>56.423000000000002</v>
      </c>
      <c r="AS38" s="83">
        <f>SUM('[20]ПОЛНАЯ СЕБЕСТОИМОСТЬ СТОКИ 2022'!U155)</f>
        <v>56.423000000000002</v>
      </c>
      <c r="AT38" s="83">
        <f>SUM('[20]ПОЛНАЯ СЕБЕСТОИМОСТЬ СТОКИ 2022'!V155)</f>
        <v>0</v>
      </c>
      <c r="AU38" s="84">
        <f t="shared" si="308"/>
        <v>77.150000000000006</v>
      </c>
      <c r="AV38" s="84">
        <v>77.150000000000006</v>
      </c>
      <c r="AW38" s="84">
        <v>0</v>
      </c>
      <c r="AX38" s="83">
        <f t="shared" si="309"/>
        <v>102.65412398909812</v>
      </c>
      <c r="AY38" s="83">
        <f t="shared" si="310"/>
        <v>102.65412398909812</v>
      </c>
      <c r="AZ38" s="83">
        <f t="shared" si="311"/>
        <v>0</v>
      </c>
      <c r="BA38" s="81">
        <f t="shared" si="312"/>
        <v>45.027000000000001</v>
      </c>
      <c r="BB38" s="81">
        <f>SUM('[20]ПОЛНАЯ СЕБЕСТОИМОСТЬ СТОКИ 2022'!X155)</f>
        <v>45.027000000000001</v>
      </c>
      <c r="BC38" s="81">
        <f>SUM('[20]ПОЛНАЯ СЕБЕСТОИМОСТЬ СТОКИ 2022'!Y155)</f>
        <v>0</v>
      </c>
      <c r="BD38" s="84">
        <f t="shared" si="313"/>
        <v>48.41</v>
      </c>
      <c r="BE38" s="84">
        <v>48.41</v>
      </c>
      <c r="BF38" s="84">
        <v>0</v>
      </c>
      <c r="BG38" s="83">
        <f t="shared" si="314"/>
        <v>102.65412398909812</v>
      </c>
      <c r="BH38" s="83">
        <f t="shared" si="315"/>
        <v>102.65412398909812</v>
      </c>
      <c r="BI38" s="83">
        <f t="shared" si="316"/>
        <v>0</v>
      </c>
      <c r="BJ38" s="83">
        <f t="shared" si="317"/>
        <v>59.32</v>
      </c>
      <c r="BK38" s="83">
        <f>SUM('[20]ПОЛНАЯ СЕБЕСТОИМОСТЬ СТОКИ 2022'!AA155)</f>
        <v>59.32</v>
      </c>
      <c r="BL38" s="83">
        <f>SUM('[20]ПОЛНАЯ СЕБЕСТОИМОСТЬ СТОКИ 2022'!AB155)</f>
        <v>0</v>
      </c>
      <c r="BM38" s="84">
        <f t="shared" si="318"/>
        <v>33.923000000000002</v>
      </c>
      <c r="BN38" s="84">
        <v>33.923000000000002</v>
      </c>
      <c r="BO38" s="84">
        <v>0</v>
      </c>
      <c r="BP38" s="135">
        <f t="shared" si="280"/>
        <v>307.96237196729436</v>
      </c>
      <c r="BQ38" s="135">
        <f t="shared" si="280"/>
        <v>307.96237196729436</v>
      </c>
      <c r="BR38" s="135">
        <f t="shared" si="280"/>
        <v>0</v>
      </c>
      <c r="BS38" s="135">
        <f t="shared" si="280"/>
        <v>160.77000000000001</v>
      </c>
      <c r="BT38" s="135">
        <f t="shared" si="280"/>
        <v>160.77000000000001</v>
      </c>
      <c r="BU38" s="135">
        <f t="shared" si="280"/>
        <v>0</v>
      </c>
      <c r="BV38" s="135">
        <f t="shared" si="280"/>
        <v>159.483</v>
      </c>
      <c r="BW38" s="135">
        <f t="shared" si="280"/>
        <v>159.483</v>
      </c>
      <c r="BX38" s="135">
        <f t="shared" si="280"/>
        <v>0</v>
      </c>
      <c r="BY38" s="91">
        <f t="shared" si="281"/>
        <v>-147.19237196729435</v>
      </c>
      <c r="BZ38" s="91">
        <f t="shared" si="281"/>
        <v>-147.19237196729435</v>
      </c>
      <c r="CA38" s="91">
        <f t="shared" si="281"/>
        <v>0</v>
      </c>
      <c r="CB38" s="135">
        <f t="shared" si="282"/>
        <v>615.92474393458872</v>
      </c>
      <c r="CC38" s="135">
        <f t="shared" si="282"/>
        <v>615.92474393458872</v>
      </c>
      <c r="CD38" s="135">
        <f t="shared" si="282"/>
        <v>0</v>
      </c>
      <c r="CE38" s="135">
        <f t="shared" si="282"/>
        <v>328.28800000000001</v>
      </c>
      <c r="CF38" s="135">
        <f t="shared" si="282"/>
        <v>328.28800000000001</v>
      </c>
      <c r="CG38" s="135">
        <f t="shared" si="282"/>
        <v>0</v>
      </c>
      <c r="CH38" s="148">
        <f t="shared" si="282"/>
        <v>405.673</v>
      </c>
      <c r="CI38" s="148">
        <f t="shared" si="282"/>
        <v>405.673</v>
      </c>
      <c r="CJ38" s="148">
        <f t="shared" si="282"/>
        <v>0</v>
      </c>
      <c r="CK38" s="91">
        <f t="shared" si="283"/>
        <v>-287.63674393458871</v>
      </c>
      <c r="CL38" s="91">
        <f t="shared" si="283"/>
        <v>-287.63674393458871</v>
      </c>
      <c r="CM38" s="91">
        <f t="shared" si="283"/>
        <v>0</v>
      </c>
      <c r="CN38" s="83">
        <f t="shared" si="319"/>
        <v>102.65412398909812</v>
      </c>
      <c r="CO38" s="83">
        <f>SUM('[20]ПОЛНАЯ СЕБЕСТОИМОСТЬ СТОКИ 2022'!AP155)/3</f>
        <v>102.65412398909812</v>
      </c>
      <c r="CP38" s="83">
        <f>SUM('[20]ПОЛНАЯ СЕБЕСТОИМОСТЬ СТОКИ 2022'!AQ155)/3</f>
        <v>0</v>
      </c>
      <c r="CQ38" s="83">
        <f t="shared" si="320"/>
        <v>65.495000000000005</v>
      </c>
      <c r="CR38" s="83">
        <f>SUM('[20]ПОЛНАЯ СЕБЕСТОИМОСТЬ СТОКИ 2022'!AS155)</f>
        <v>65.495000000000005</v>
      </c>
      <c r="CS38" s="83">
        <f>SUM('[20]ПОЛНАЯ СЕБЕСТОИМОСТЬ СТОКИ 2022'!AT155)</f>
        <v>0</v>
      </c>
      <c r="CT38" s="84">
        <f t="shared" si="321"/>
        <v>68.400000000000006</v>
      </c>
      <c r="CU38" s="84">
        <v>68.400000000000006</v>
      </c>
      <c r="CV38" s="84">
        <v>0</v>
      </c>
      <c r="CW38" s="83">
        <f t="shared" si="322"/>
        <v>102.65412398909812</v>
      </c>
      <c r="CX38" s="83">
        <f t="shared" si="323"/>
        <v>102.65412398909812</v>
      </c>
      <c r="CY38" s="83">
        <f t="shared" si="324"/>
        <v>0</v>
      </c>
      <c r="CZ38" s="83">
        <f t="shared" si="325"/>
        <v>41.593000000000004</v>
      </c>
      <c r="DA38" s="83">
        <f>SUM('[20]ПОЛНАЯ СЕБЕСТОИМОСТЬ СТОКИ 2022'!AV155)</f>
        <v>41.593000000000004</v>
      </c>
      <c r="DB38" s="83">
        <f>SUM('[20]ПОЛНАЯ СЕБЕСТОИМОСТЬ СТОКИ 2022'!AW155)</f>
        <v>0</v>
      </c>
      <c r="DC38" s="84">
        <f t="shared" si="326"/>
        <v>51.44</v>
      </c>
      <c r="DD38" s="84">
        <v>51.44</v>
      </c>
      <c r="DE38" s="84">
        <v>0</v>
      </c>
      <c r="DF38" s="83">
        <f t="shared" si="327"/>
        <v>102.65412398909812</v>
      </c>
      <c r="DG38" s="83">
        <f t="shared" si="328"/>
        <v>102.65412398909812</v>
      </c>
      <c r="DH38" s="83">
        <f t="shared" si="329"/>
        <v>0</v>
      </c>
      <c r="DI38" s="83">
        <f t="shared" si="330"/>
        <v>0.20300000000000001</v>
      </c>
      <c r="DJ38" s="83">
        <f>SUM('[20]ПОЛНАЯ СЕБЕСТОИМОСТЬ СТОКИ 2022'!AY155)</f>
        <v>0.20300000000000001</v>
      </c>
      <c r="DK38" s="83">
        <f>SUM('[20]ПОЛНАЯ СЕБЕСТОИМОСТЬ СТОКИ 2022'!AZ155)</f>
        <v>0</v>
      </c>
      <c r="DL38" s="84">
        <f t="shared" si="331"/>
        <v>5.47</v>
      </c>
      <c r="DM38" s="84">
        <v>5.47</v>
      </c>
      <c r="DN38" s="84">
        <v>0</v>
      </c>
      <c r="DO38" s="135">
        <f t="shared" si="284"/>
        <v>307.96237196729436</v>
      </c>
      <c r="DP38" s="135">
        <f t="shared" si="284"/>
        <v>307.96237196729436</v>
      </c>
      <c r="DQ38" s="135">
        <f t="shared" si="284"/>
        <v>0</v>
      </c>
      <c r="DR38" s="135">
        <f t="shared" si="284"/>
        <v>107.29100000000001</v>
      </c>
      <c r="DS38" s="135">
        <f t="shared" si="284"/>
        <v>107.29100000000001</v>
      </c>
      <c r="DT38" s="135">
        <f t="shared" si="284"/>
        <v>0</v>
      </c>
      <c r="DU38" s="135">
        <f t="shared" si="284"/>
        <v>125.31</v>
      </c>
      <c r="DV38" s="135">
        <f t="shared" si="284"/>
        <v>125.31</v>
      </c>
      <c r="DW38" s="135">
        <f t="shared" si="284"/>
        <v>0</v>
      </c>
      <c r="DX38" s="91">
        <f t="shared" si="285"/>
        <v>-200.67137196729436</v>
      </c>
      <c r="DY38" s="91">
        <f t="shared" si="285"/>
        <v>-200.67137196729436</v>
      </c>
      <c r="DZ38" s="91">
        <f t="shared" si="285"/>
        <v>0</v>
      </c>
      <c r="EA38" s="135">
        <f t="shared" si="286"/>
        <v>923.88711590188313</v>
      </c>
      <c r="EB38" s="135">
        <f t="shared" si="286"/>
        <v>923.88711590188313</v>
      </c>
      <c r="EC38" s="135">
        <f t="shared" si="286"/>
        <v>0</v>
      </c>
      <c r="ED38" s="135">
        <f t="shared" si="286"/>
        <v>435.57900000000001</v>
      </c>
      <c r="EE38" s="135">
        <f t="shared" si="286"/>
        <v>435.57900000000001</v>
      </c>
      <c r="EF38" s="135">
        <f t="shared" si="286"/>
        <v>0</v>
      </c>
      <c r="EG38" s="135">
        <f t="shared" si="286"/>
        <v>530.98299999999995</v>
      </c>
      <c r="EH38" s="135">
        <f t="shared" si="286"/>
        <v>530.98299999999995</v>
      </c>
      <c r="EI38" s="135">
        <f t="shared" si="286"/>
        <v>0</v>
      </c>
      <c r="EJ38" s="91">
        <f t="shared" si="287"/>
        <v>-488.30811590188313</v>
      </c>
      <c r="EK38" s="91">
        <f t="shared" si="287"/>
        <v>-488.30811590188313</v>
      </c>
      <c r="EL38" s="91">
        <f t="shared" si="287"/>
        <v>0</v>
      </c>
      <c r="EM38" s="83">
        <f t="shared" si="332"/>
        <v>102.65412398909812</v>
      </c>
      <c r="EN38" s="83">
        <f>SUM('[20]ПОЛНАЯ СЕБЕСТОИМОСТЬ СТОКИ 2022'!BN155)/3</f>
        <v>102.65412398909812</v>
      </c>
      <c r="EO38" s="83">
        <f>SUM('[20]ПОЛНАЯ СЕБЕСТОИМОСТЬ СТОКИ 2022'!BO155)/3</f>
        <v>0</v>
      </c>
      <c r="EP38" s="83">
        <f t="shared" si="333"/>
        <v>139.649</v>
      </c>
      <c r="EQ38" s="83">
        <f>SUM('[20]ПОЛНАЯ СЕБЕСТОИМОСТЬ СТОКИ 2022'!BQ155)</f>
        <v>139.649</v>
      </c>
      <c r="ER38" s="83">
        <f>SUM('[20]ПОЛНАЯ СЕБЕСТОИМОСТЬ СТОКИ 2022'!BR155)</f>
        <v>0</v>
      </c>
      <c r="ES38" s="84">
        <f t="shared" si="334"/>
        <v>5.47</v>
      </c>
      <c r="ET38" s="84">
        <v>5.47</v>
      </c>
      <c r="EU38" s="84">
        <v>0</v>
      </c>
      <c r="EV38" s="83">
        <f t="shared" si="335"/>
        <v>102.65412398909812</v>
      </c>
      <c r="EW38" s="83">
        <f t="shared" si="336"/>
        <v>102.65412398909812</v>
      </c>
      <c r="EX38" s="83">
        <f t="shared" si="337"/>
        <v>0</v>
      </c>
      <c r="EY38" s="83">
        <f t="shared" si="338"/>
        <v>45.371339999999996</v>
      </c>
      <c r="EZ38" s="83">
        <f>SUM('[20]ПОЛНАЯ СЕБЕСТОИМОСТЬ СТОКИ 2022'!BT155)</f>
        <v>45.371339999999996</v>
      </c>
      <c r="FA38" s="83">
        <f>SUM('[20]ПОЛНАЯ СЕБЕСТОИМОСТЬ СТОКИ 2022'!BU155)</f>
        <v>0</v>
      </c>
      <c r="FB38" s="84">
        <f t="shared" si="339"/>
        <v>9.1999999999999993</v>
      </c>
      <c r="FC38" s="84">
        <v>9.1999999999999993</v>
      </c>
      <c r="FD38" s="84">
        <v>0</v>
      </c>
      <c r="FE38" s="83">
        <f t="shared" si="340"/>
        <v>102.65412398909812</v>
      </c>
      <c r="FF38" s="83">
        <f t="shared" si="341"/>
        <v>102.65412398909812</v>
      </c>
      <c r="FG38" s="83">
        <f t="shared" si="342"/>
        <v>0</v>
      </c>
      <c r="FH38" s="83">
        <f t="shared" si="343"/>
        <v>45.499000000000002</v>
      </c>
      <c r="FI38" s="83">
        <f>SUM('[20]ПОЛНАЯ СЕБЕСТОИМОСТЬ СТОКИ 2022'!BW155)</f>
        <v>45.499000000000002</v>
      </c>
      <c r="FJ38" s="83">
        <f>SUM('[20]ПОЛНАЯ СЕБЕСТОИМОСТЬ СТОКИ 2022'!BX155)</f>
        <v>0</v>
      </c>
      <c r="FK38" s="84">
        <f t="shared" si="344"/>
        <v>64.06</v>
      </c>
      <c r="FL38" s="84">
        <v>64.06</v>
      </c>
      <c r="FM38" s="84">
        <v>0</v>
      </c>
      <c r="FN38" s="135">
        <f t="shared" si="288"/>
        <v>307.96237196729436</v>
      </c>
      <c r="FO38" s="135">
        <f t="shared" si="288"/>
        <v>307.96237196729436</v>
      </c>
      <c r="FP38" s="135">
        <f t="shared" si="288"/>
        <v>0</v>
      </c>
      <c r="FQ38" s="135">
        <f t="shared" si="288"/>
        <v>230.51934</v>
      </c>
      <c r="FR38" s="135">
        <f t="shared" si="288"/>
        <v>230.51934</v>
      </c>
      <c r="FS38" s="135">
        <f t="shared" si="288"/>
        <v>0</v>
      </c>
      <c r="FT38" s="135">
        <f t="shared" si="288"/>
        <v>78.73</v>
      </c>
      <c r="FU38" s="135">
        <f t="shared" si="288"/>
        <v>78.73</v>
      </c>
      <c r="FV38" s="135">
        <f t="shared" si="288"/>
        <v>0</v>
      </c>
      <c r="FW38" s="91">
        <f t="shared" si="289"/>
        <v>-77.44303196729436</v>
      </c>
      <c r="FX38" s="91">
        <f t="shared" si="289"/>
        <v>-77.44303196729436</v>
      </c>
      <c r="FY38" s="91">
        <f t="shared" si="289"/>
        <v>0</v>
      </c>
      <c r="FZ38" s="135">
        <f t="shared" si="290"/>
        <v>1231.8494878691774</v>
      </c>
      <c r="GA38" s="135">
        <f t="shared" si="290"/>
        <v>1231.8494878691774</v>
      </c>
      <c r="GB38" s="135">
        <f t="shared" si="290"/>
        <v>0</v>
      </c>
      <c r="GC38" s="135">
        <f t="shared" si="290"/>
        <v>666.09834000000001</v>
      </c>
      <c r="GD38" s="135">
        <f t="shared" si="290"/>
        <v>666.09834000000001</v>
      </c>
      <c r="GE38" s="135">
        <f t="shared" si="290"/>
        <v>0</v>
      </c>
      <c r="GF38" s="135">
        <f t="shared" si="290"/>
        <v>609.71299999999997</v>
      </c>
      <c r="GG38" s="135">
        <f t="shared" si="290"/>
        <v>609.71299999999997</v>
      </c>
      <c r="GH38" s="135">
        <f t="shared" si="290"/>
        <v>0</v>
      </c>
      <c r="GI38" s="91">
        <f t="shared" si="291"/>
        <v>-565.75114786917743</v>
      </c>
      <c r="GJ38" s="91">
        <f t="shared" si="291"/>
        <v>-565.75114786917743</v>
      </c>
      <c r="GK38" s="91">
        <f t="shared" si="291"/>
        <v>0</v>
      </c>
      <c r="GM38" s="19">
        <f t="shared" si="292"/>
        <v>1231.8494878691772</v>
      </c>
    </row>
    <row r="39" spans="1:195" ht="18.75" customHeight="1" x14ac:dyDescent="0.3">
      <c r="A39" s="20" t="s">
        <v>64</v>
      </c>
      <c r="B39" s="83">
        <f t="shared" si="293"/>
        <v>164.52397235883186</v>
      </c>
      <c r="C39" s="83">
        <f>SUM('[20]ПОЛНАЯ СЕБЕСТОИМОСТЬ СТОКИ 2022'!C156)/3</f>
        <v>164.52397235883186</v>
      </c>
      <c r="D39" s="83">
        <f>SUM('[20]ПОЛНАЯ СЕБЕСТОИМОСТЬ СТОКИ 2022'!D156)/3</f>
        <v>0</v>
      </c>
      <c r="E39" s="83">
        <f t="shared" si="294"/>
        <v>147.32602</v>
      </c>
      <c r="F39" s="83">
        <f>SUM('[20]ПОЛНАЯ СЕБЕСТОИМОСТЬ СТОКИ 2022'!F156)</f>
        <v>147.32602</v>
      </c>
      <c r="G39" s="83">
        <f>SUM('[20]ПОЛНАЯ СЕБЕСТОИМОСТЬ СТОКИ 2022'!G156)</f>
        <v>0</v>
      </c>
      <c r="H39" s="84">
        <f t="shared" si="295"/>
        <v>113.96</v>
      </c>
      <c r="I39" s="84">
        <v>113.96</v>
      </c>
      <c r="J39" s="84">
        <v>0</v>
      </c>
      <c r="K39" s="83">
        <f t="shared" si="296"/>
        <v>164.52397235883186</v>
      </c>
      <c r="L39" s="83">
        <f t="shared" si="297"/>
        <v>164.52397235883186</v>
      </c>
      <c r="M39" s="83">
        <f t="shared" si="298"/>
        <v>0</v>
      </c>
      <c r="N39" s="83">
        <f t="shared" si="299"/>
        <v>98.26700000000001</v>
      </c>
      <c r="O39" s="83">
        <f>SUM('[20]ПОЛНАЯ СЕБЕСТОИМОСТЬ СТОКИ 2022'!I156)</f>
        <v>98.26700000000001</v>
      </c>
      <c r="P39" s="83">
        <f>SUM('[20]ПОЛНАЯ СЕБЕСТОИМОСТЬ СТОКИ 2022'!J156)</f>
        <v>0</v>
      </c>
      <c r="Q39" s="84">
        <f t="shared" si="300"/>
        <v>114.41</v>
      </c>
      <c r="R39" s="84">
        <v>114.41</v>
      </c>
      <c r="S39" s="84">
        <v>0</v>
      </c>
      <c r="T39" s="83">
        <f t="shared" si="301"/>
        <v>164.52397235883186</v>
      </c>
      <c r="U39" s="83">
        <f t="shared" si="302"/>
        <v>164.52397235883186</v>
      </c>
      <c r="V39" s="83">
        <f t="shared" si="303"/>
        <v>0</v>
      </c>
      <c r="W39" s="83">
        <f t="shared" si="304"/>
        <v>1009.987</v>
      </c>
      <c r="X39" s="83">
        <f>SUM('[20]ПОЛНАЯ СЕБЕСТОИМОСТЬ СТОКИ 2022'!L156)</f>
        <v>1009.987</v>
      </c>
      <c r="Y39" s="83">
        <f>SUM('[20]ПОЛНАЯ СЕБЕСТОИМОСТЬ СТОКИ 2022'!M156)</f>
        <v>0</v>
      </c>
      <c r="Z39" s="84">
        <f t="shared" si="305"/>
        <v>121.88</v>
      </c>
      <c r="AA39" s="84">
        <v>121.88</v>
      </c>
      <c r="AB39" s="84">
        <v>0</v>
      </c>
      <c r="AC39" s="135">
        <f t="shared" si="278"/>
        <v>493.57191707649554</v>
      </c>
      <c r="AD39" s="135">
        <f t="shared" si="278"/>
        <v>493.57191707649554</v>
      </c>
      <c r="AE39" s="135">
        <f t="shared" si="278"/>
        <v>0</v>
      </c>
      <c r="AF39" s="135">
        <f t="shared" si="278"/>
        <v>1255.5800199999999</v>
      </c>
      <c r="AG39" s="135">
        <f t="shared" si="278"/>
        <v>1255.5800199999999</v>
      </c>
      <c r="AH39" s="135">
        <f t="shared" si="278"/>
        <v>0</v>
      </c>
      <c r="AI39" s="135">
        <f t="shared" si="278"/>
        <v>350.25</v>
      </c>
      <c r="AJ39" s="135">
        <f t="shared" si="278"/>
        <v>350.25</v>
      </c>
      <c r="AK39" s="135">
        <f t="shared" si="278"/>
        <v>0</v>
      </c>
      <c r="AL39" s="91">
        <f t="shared" si="279"/>
        <v>762.00810292350434</v>
      </c>
      <c r="AM39" s="91">
        <f t="shared" si="279"/>
        <v>762.00810292350434</v>
      </c>
      <c r="AN39" s="91">
        <f t="shared" si="279"/>
        <v>0</v>
      </c>
      <c r="AO39" s="83">
        <f t="shared" si="306"/>
        <v>164.52397235883186</v>
      </c>
      <c r="AP39" s="83">
        <f>SUM('[20]ПОЛНАЯ СЕБЕСТОИМОСТЬ СТОКИ 2022'!R156)/3</f>
        <v>164.52397235883186</v>
      </c>
      <c r="AQ39" s="83">
        <f>SUM('[20]ПОЛНАЯ СЕБЕСТОИМОСТЬ СТОКИ 2022'!S156)/3</f>
        <v>0</v>
      </c>
      <c r="AR39" s="83">
        <f t="shared" si="307"/>
        <v>302.733</v>
      </c>
      <c r="AS39" s="83">
        <f>SUM('[20]ПОЛНАЯ СЕБЕСТОИМОСТЬ СТОКИ 2022'!U156)</f>
        <v>302.733</v>
      </c>
      <c r="AT39" s="83">
        <f>SUM('[20]ПОЛНАЯ СЕБЕСТОИМОСТЬ СТОКИ 2022'!V156)</f>
        <v>0</v>
      </c>
      <c r="AU39" s="84">
        <f t="shared" si="308"/>
        <v>58.33</v>
      </c>
      <c r="AV39" s="84">
        <v>58.33</v>
      </c>
      <c r="AW39" s="84">
        <v>0</v>
      </c>
      <c r="AX39" s="83">
        <f t="shared" si="309"/>
        <v>164.52397235883186</v>
      </c>
      <c r="AY39" s="83">
        <f t="shared" si="310"/>
        <v>164.52397235883186</v>
      </c>
      <c r="AZ39" s="83">
        <f t="shared" si="311"/>
        <v>0</v>
      </c>
      <c r="BA39" s="81">
        <f t="shared" si="312"/>
        <v>621.46199999999999</v>
      </c>
      <c r="BB39" s="81">
        <f>SUM('[20]ПОЛНАЯ СЕБЕСТОИМОСТЬ СТОКИ 2022'!X156)</f>
        <v>621.46199999999999</v>
      </c>
      <c r="BC39" s="81">
        <f>SUM('[20]ПОЛНАЯ СЕБЕСТОИМОСТЬ СТОКИ 2022'!Y156)</f>
        <v>0</v>
      </c>
      <c r="BD39" s="84">
        <f t="shared" si="313"/>
        <v>233.83199999999999</v>
      </c>
      <c r="BE39" s="84">
        <v>233.83199999999999</v>
      </c>
      <c r="BF39" s="84">
        <v>0</v>
      </c>
      <c r="BG39" s="83">
        <f t="shared" si="314"/>
        <v>164.52397235883186</v>
      </c>
      <c r="BH39" s="83">
        <f t="shared" si="315"/>
        <v>164.52397235883186</v>
      </c>
      <c r="BI39" s="83">
        <f t="shared" si="316"/>
        <v>0</v>
      </c>
      <c r="BJ39" s="83">
        <f t="shared" si="317"/>
        <v>231.62</v>
      </c>
      <c r="BK39" s="83">
        <f>SUM('[20]ПОЛНАЯ СЕБЕСТОИМОСТЬ СТОКИ 2022'!AA156)</f>
        <v>231.62</v>
      </c>
      <c r="BL39" s="83">
        <f>SUM('[20]ПОЛНАЯ СЕБЕСТОИМОСТЬ СТОКИ 2022'!AB156)</f>
        <v>0</v>
      </c>
      <c r="BM39" s="84">
        <f t="shared" si="318"/>
        <v>410.97399999999999</v>
      </c>
      <c r="BN39" s="84">
        <v>410.97399999999999</v>
      </c>
      <c r="BO39" s="84">
        <v>0</v>
      </c>
      <c r="BP39" s="135">
        <f t="shared" si="280"/>
        <v>493.57191707649554</v>
      </c>
      <c r="BQ39" s="135">
        <f t="shared" si="280"/>
        <v>493.57191707649554</v>
      </c>
      <c r="BR39" s="135">
        <f t="shared" si="280"/>
        <v>0</v>
      </c>
      <c r="BS39" s="135">
        <f t="shared" si="280"/>
        <v>1155.8150000000001</v>
      </c>
      <c r="BT39" s="135">
        <f t="shared" si="280"/>
        <v>1155.8150000000001</v>
      </c>
      <c r="BU39" s="135">
        <f t="shared" si="280"/>
        <v>0</v>
      </c>
      <c r="BV39" s="135">
        <f t="shared" si="280"/>
        <v>703.13599999999997</v>
      </c>
      <c r="BW39" s="135">
        <f t="shared" si="280"/>
        <v>703.13599999999997</v>
      </c>
      <c r="BX39" s="135">
        <f t="shared" si="280"/>
        <v>0</v>
      </c>
      <c r="BY39" s="91">
        <f t="shared" si="281"/>
        <v>662.24308292350452</v>
      </c>
      <c r="BZ39" s="91">
        <f t="shared" si="281"/>
        <v>662.24308292350452</v>
      </c>
      <c r="CA39" s="91">
        <f t="shared" si="281"/>
        <v>0</v>
      </c>
      <c r="CB39" s="135">
        <f t="shared" si="282"/>
        <v>987.14383415299108</v>
      </c>
      <c r="CC39" s="135">
        <f t="shared" si="282"/>
        <v>987.14383415299108</v>
      </c>
      <c r="CD39" s="135">
        <f t="shared" si="282"/>
        <v>0</v>
      </c>
      <c r="CE39" s="135">
        <f t="shared" si="282"/>
        <v>2411.3950199999999</v>
      </c>
      <c r="CF39" s="135">
        <f t="shared" si="282"/>
        <v>2411.3950199999999</v>
      </c>
      <c r="CG39" s="135">
        <f t="shared" si="282"/>
        <v>0</v>
      </c>
      <c r="CH39" s="148">
        <f t="shared" si="282"/>
        <v>1053.386</v>
      </c>
      <c r="CI39" s="148">
        <f t="shared" si="282"/>
        <v>1053.386</v>
      </c>
      <c r="CJ39" s="148">
        <f t="shared" si="282"/>
        <v>0</v>
      </c>
      <c r="CK39" s="91">
        <f t="shared" si="283"/>
        <v>1424.2511858470089</v>
      </c>
      <c r="CL39" s="91">
        <f t="shared" si="283"/>
        <v>1424.2511858470089</v>
      </c>
      <c r="CM39" s="91">
        <f t="shared" si="283"/>
        <v>0</v>
      </c>
      <c r="CN39" s="83">
        <f t="shared" si="319"/>
        <v>164.52397235883186</v>
      </c>
      <c r="CO39" s="83">
        <f>SUM('[20]ПОЛНАЯ СЕБЕСТОИМОСТЬ СТОКИ 2022'!AP156)/3</f>
        <v>164.52397235883186</v>
      </c>
      <c r="CP39" s="83">
        <f>SUM('[20]ПОЛНАЯ СЕБЕСТОИМОСТЬ СТОКИ 2022'!AQ156)/3</f>
        <v>0</v>
      </c>
      <c r="CQ39" s="83">
        <f t="shared" si="320"/>
        <v>1923.5289999999998</v>
      </c>
      <c r="CR39" s="83">
        <f>SUM('[20]ПОЛНАЯ СЕБЕСТОИМОСТЬ СТОКИ 2022'!AS156)</f>
        <v>1923.5289999999998</v>
      </c>
      <c r="CS39" s="83">
        <f>SUM('[20]ПОЛНАЯ СЕБЕСТОИМОСТЬ СТОКИ 2022'!AT156)</f>
        <v>0</v>
      </c>
      <c r="CT39" s="84">
        <f t="shared" si="321"/>
        <v>315.12</v>
      </c>
      <c r="CU39" s="84">
        <v>315.12</v>
      </c>
      <c r="CV39" s="84">
        <v>0</v>
      </c>
      <c r="CW39" s="83">
        <f t="shared" si="322"/>
        <v>164.52397235883186</v>
      </c>
      <c r="CX39" s="83">
        <f t="shared" si="323"/>
        <v>164.52397235883186</v>
      </c>
      <c r="CY39" s="83">
        <f t="shared" si="324"/>
        <v>0</v>
      </c>
      <c r="CZ39" s="83">
        <f t="shared" si="325"/>
        <v>771.12200000000007</v>
      </c>
      <c r="DA39" s="83">
        <f>SUM('[20]ПОЛНАЯ СЕБЕСТОИМОСТЬ СТОКИ 2022'!AV156)</f>
        <v>771.12200000000007</v>
      </c>
      <c r="DB39" s="83">
        <f>SUM('[20]ПОЛНАЯ СЕБЕСТОИМОСТЬ СТОКИ 2022'!AW156)</f>
        <v>0</v>
      </c>
      <c r="DC39" s="84">
        <f t="shared" si="326"/>
        <v>1248.81</v>
      </c>
      <c r="DD39" s="84">
        <v>1248.81</v>
      </c>
      <c r="DE39" s="84">
        <v>0</v>
      </c>
      <c r="DF39" s="83">
        <f t="shared" si="327"/>
        <v>164.52397235883186</v>
      </c>
      <c r="DG39" s="83">
        <f t="shared" si="328"/>
        <v>164.52397235883186</v>
      </c>
      <c r="DH39" s="83">
        <f t="shared" si="329"/>
        <v>0</v>
      </c>
      <c r="DI39" s="83">
        <f t="shared" si="330"/>
        <v>162.45400000000001</v>
      </c>
      <c r="DJ39" s="83">
        <f>SUM('[20]ПОЛНАЯ СЕБЕСТОИМОСТЬ СТОКИ 2022'!AY156)</f>
        <v>162.45400000000001</v>
      </c>
      <c r="DK39" s="83">
        <f>SUM('[20]ПОЛНАЯ СЕБЕСТОИМОСТЬ СТОКИ 2022'!AZ156)</f>
        <v>0</v>
      </c>
      <c r="DL39" s="84">
        <f t="shared" si="331"/>
        <v>181.36</v>
      </c>
      <c r="DM39" s="84">
        <v>181.36</v>
      </c>
      <c r="DN39" s="84">
        <v>0</v>
      </c>
      <c r="DO39" s="135">
        <f t="shared" si="284"/>
        <v>493.57191707649554</v>
      </c>
      <c r="DP39" s="135">
        <f t="shared" si="284"/>
        <v>493.57191707649554</v>
      </c>
      <c r="DQ39" s="135">
        <f t="shared" si="284"/>
        <v>0</v>
      </c>
      <c r="DR39" s="135">
        <f t="shared" si="284"/>
        <v>2857.105</v>
      </c>
      <c r="DS39" s="135">
        <f t="shared" si="284"/>
        <v>2857.105</v>
      </c>
      <c r="DT39" s="135">
        <f t="shared" si="284"/>
        <v>0</v>
      </c>
      <c r="DU39" s="135">
        <f t="shared" si="284"/>
        <v>1745.29</v>
      </c>
      <c r="DV39" s="135">
        <f t="shared" si="284"/>
        <v>1745.29</v>
      </c>
      <c r="DW39" s="135">
        <f t="shared" si="284"/>
        <v>0</v>
      </c>
      <c r="DX39" s="91">
        <f t="shared" si="285"/>
        <v>2363.5330829235045</v>
      </c>
      <c r="DY39" s="91">
        <f t="shared" si="285"/>
        <v>2363.5330829235045</v>
      </c>
      <c r="DZ39" s="91">
        <f t="shared" si="285"/>
        <v>0</v>
      </c>
      <c r="EA39" s="135">
        <f t="shared" si="286"/>
        <v>1480.7157512294866</v>
      </c>
      <c r="EB39" s="135">
        <f t="shared" si="286"/>
        <v>1480.7157512294866</v>
      </c>
      <c r="EC39" s="135">
        <f t="shared" si="286"/>
        <v>0</v>
      </c>
      <c r="ED39" s="135">
        <f t="shared" si="286"/>
        <v>5268.5000199999995</v>
      </c>
      <c r="EE39" s="135">
        <f t="shared" si="286"/>
        <v>5268.5000199999995</v>
      </c>
      <c r="EF39" s="135">
        <f t="shared" si="286"/>
        <v>0</v>
      </c>
      <c r="EG39" s="135">
        <f t="shared" si="286"/>
        <v>2798.6759999999999</v>
      </c>
      <c r="EH39" s="135">
        <f t="shared" si="286"/>
        <v>2798.6759999999999</v>
      </c>
      <c r="EI39" s="135">
        <f t="shared" si="286"/>
        <v>0</v>
      </c>
      <c r="EJ39" s="91">
        <f t="shared" si="287"/>
        <v>3787.7842687705129</v>
      </c>
      <c r="EK39" s="91">
        <f t="shared" si="287"/>
        <v>3787.7842687705129</v>
      </c>
      <c r="EL39" s="91">
        <f t="shared" si="287"/>
        <v>0</v>
      </c>
      <c r="EM39" s="83">
        <f t="shared" si="332"/>
        <v>164.52397235883186</v>
      </c>
      <c r="EN39" s="83">
        <f>SUM('[20]ПОЛНАЯ СЕБЕСТОИМОСТЬ СТОКИ 2022'!BN156)/3</f>
        <v>164.52397235883186</v>
      </c>
      <c r="EO39" s="83">
        <f>SUM('[20]ПОЛНАЯ СЕБЕСТОИМОСТЬ СТОКИ 2022'!BO156)/3</f>
        <v>0</v>
      </c>
      <c r="EP39" s="83">
        <f t="shared" si="333"/>
        <v>621.19899999999996</v>
      </c>
      <c r="EQ39" s="83">
        <f>SUM('[20]ПОЛНАЯ СЕБЕСТОИМОСТЬ СТОКИ 2022'!BQ156)</f>
        <v>621.19899999999996</v>
      </c>
      <c r="ER39" s="83">
        <f>SUM('[20]ПОЛНАЯ СЕБЕСТОИМОСТЬ СТОКИ 2022'!BR156)</f>
        <v>0</v>
      </c>
      <c r="ES39" s="84">
        <f t="shared" si="334"/>
        <v>514.02</v>
      </c>
      <c r="ET39" s="84">
        <v>514.02</v>
      </c>
      <c r="EU39" s="84">
        <v>0</v>
      </c>
      <c r="EV39" s="83">
        <f t="shared" si="335"/>
        <v>164.52397235883186</v>
      </c>
      <c r="EW39" s="83">
        <f t="shared" si="336"/>
        <v>164.52397235883186</v>
      </c>
      <c r="EX39" s="83">
        <f t="shared" si="337"/>
        <v>0</v>
      </c>
      <c r="EY39" s="83">
        <f t="shared" si="338"/>
        <v>541.20872999999995</v>
      </c>
      <c r="EZ39" s="83">
        <f>SUM('[20]ПОЛНАЯ СЕБЕСТОИМОСТЬ СТОКИ 2022'!BT156)</f>
        <v>541.20872999999995</v>
      </c>
      <c r="FA39" s="83">
        <f>SUM('[20]ПОЛНАЯ СЕБЕСТОИМОСТЬ СТОКИ 2022'!BU156)</f>
        <v>0</v>
      </c>
      <c r="FB39" s="84">
        <f t="shared" si="339"/>
        <v>113.3</v>
      </c>
      <c r="FC39" s="84">
        <v>113.3</v>
      </c>
      <c r="FD39" s="84">
        <v>0</v>
      </c>
      <c r="FE39" s="83">
        <f t="shared" si="340"/>
        <v>164.52397235883186</v>
      </c>
      <c r="FF39" s="83">
        <f t="shared" si="341"/>
        <v>164.52397235883186</v>
      </c>
      <c r="FG39" s="83">
        <f t="shared" si="342"/>
        <v>0</v>
      </c>
      <c r="FH39" s="83">
        <f t="shared" si="343"/>
        <v>408.48699999999997</v>
      </c>
      <c r="FI39" s="83">
        <f>SUM('[20]ПОЛНАЯ СЕБЕСТОИМОСТЬ СТОКИ 2022'!BW156)</f>
        <v>408.48699999999997</v>
      </c>
      <c r="FJ39" s="83">
        <f>SUM('[20]ПОЛНАЯ СЕБЕСТОИМОСТЬ СТОКИ 2022'!BX156)</f>
        <v>0</v>
      </c>
      <c r="FK39" s="84">
        <f t="shared" si="344"/>
        <v>189.5</v>
      </c>
      <c r="FL39" s="84">
        <v>189.5</v>
      </c>
      <c r="FM39" s="84">
        <v>0</v>
      </c>
      <c r="FN39" s="135">
        <f t="shared" si="288"/>
        <v>493.57191707649554</v>
      </c>
      <c r="FO39" s="135">
        <f t="shared" si="288"/>
        <v>493.57191707649554</v>
      </c>
      <c r="FP39" s="135">
        <f t="shared" si="288"/>
        <v>0</v>
      </c>
      <c r="FQ39" s="135">
        <f t="shared" si="288"/>
        <v>1570.89473</v>
      </c>
      <c r="FR39" s="135">
        <f t="shared" si="288"/>
        <v>1570.89473</v>
      </c>
      <c r="FS39" s="135">
        <f t="shared" si="288"/>
        <v>0</v>
      </c>
      <c r="FT39" s="135">
        <f t="shared" si="288"/>
        <v>816.81999999999994</v>
      </c>
      <c r="FU39" s="135">
        <f t="shared" si="288"/>
        <v>816.81999999999994</v>
      </c>
      <c r="FV39" s="135">
        <f t="shared" si="288"/>
        <v>0</v>
      </c>
      <c r="FW39" s="91">
        <f t="shared" si="289"/>
        <v>1077.3228129235044</v>
      </c>
      <c r="FX39" s="91">
        <f t="shared" si="289"/>
        <v>1077.3228129235044</v>
      </c>
      <c r="FY39" s="91">
        <f t="shared" si="289"/>
        <v>0</v>
      </c>
      <c r="FZ39" s="135">
        <f t="shared" si="290"/>
        <v>1974.2876683059822</v>
      </c>
      <c r="GA39" s="135">
        <f t="shared" si="290"/>
        <v>1974.2876683059822</v>
      </c>
      <c r="GB39" s="135">
        <f t="shared" si="290"/>
        <v>0</v>
      </c>
      <c r="GC39" s="135">
        <f t="shared" si="290"/>
        <v>6839.3947499999995</v>
      </c>
      <c r="GD39" s="135">
        <f t="shared" si="290"/>
        <v>6839.3947499999995</v>
      </c>
      <c r="GE39" s="135">
        <f t="shared" si="290"/>
        <v>0</v>
      </c>
      <c r="GF39" s="135">
        <f t="shared" si="290"/>
        <v>3615.4960000000001</v>
      </c>
      <c r="GG39" s="135">
        <f t="shared" si="290"/>
        <v>3615.4960000000001</v>
      </c>
      <c r="GH39" s="135">
        <f t="shared" si="290"/>
        <v>0</v>
      </c>
      <c r="GI39" s="91">
        <f t="shared" si="291"/>
        <v>4865.1070816940173</v>
      </c>
      <c r="GJ39" s="91">
        <f t="shared" si="291"/>
        <v>4865.1070816940173</v>
      </c>
      <c r="GK39" s="91">
        <f t="shared" si="291"/>
        <v>0</v>
      </c>
      <c r="GM39" s="19">
        <f t="shared" si="292"/>
        <v>1974.2876683059819</v>
      </c>
    </row>
    <row r="40" spans="1:195" ht="18.75" customHeight="1" x14ac:dyDescent="0.3">
      <c r="A40" s="20" t="s">
        <v>66</v>
      </c>
      <c r="B40" s="83">
        <f t="shared" si="293"/>
        <v>3485.9251979037012</v>
      </c>
      <c r="C40" s="83">
        <f>SUM('[20]ПОЛНАЯ СЕБЕСТОИМОСТЬ СТОКИ 2022'!C157)/3</f>
        <v>3474.8986621813769</v>
      </c>
      <c r="D40" s="83">
        <f>SUM('[20]ПОЛНАЯ СЕБЕСТОИМОСТЬ СТОКИ 2022'!D157)/3</f>
        <v>11.026535722324146</v>
      </c>
      <c r="E40" s="83">
        <f t="shared" si="294"/>
        <v>3025.6320000000001</v>
      </c>
      <c r="F40" s="83">
        <f>SUM('[20]ПОЛНАЯ СЕБЕСТОИМОСТЬ СТОКИ 2022'!F157)</f>
        <v>3016.1410000000001</v>
      </c>
      <c r="G40" s="83">
        <f>SUM('[20]ПОЛНАЯ СЕБЕСТОИМОСТЬ СТОКИ 2022'!G157)</f>
        <v>9.4909999999999997</v>
      </c>
      <c r="H40" s="84">
        <f t="shared" si="295"/>
        <v>2327.4140000000002</v>
      </c>
      <c r="I40" s="84">
        <v>2321.44</v>
      </c>
      <c r="J40" s="84">
        <v>5.9740000000000002</v>
      </c>
      <c r="K40" s="83">
        <f t="shared" si="296"/>
        <v>3485.9251979037012</v>
      </c>
      <c r="L40" s="83">
        <f t="shared" si="297"/>
        <v>3474.8986621813769</v>
      </c>
      <c r="M40" s="83">
        <f t="shared" si="298"/>
        <v>11.026535722324146</v>
      </c>
      <c r="N40" s="83">
        <f t="shared" si="299"/>
        <v>2759.8159999999998</v>
      </c>
      <c r="O40" s="83">
        <f>SUM('[20]ПОЛНАЯ СЕБЕСТОИМОСТЬ СТОКИ 2022'!I157)</f>
        <v>2751.6949999999997</v>
      </c>
      <c r="P40" s="83">
        <f>SUM('[20]ПОЛНАЯ СЕБЕСТОИМОСТЬ СТОКИ 2022'!J157)</f>
        <v>8.1210000000000004</v>
      </c>
      <c r="Q40" s="84">
        <f t="shared" si="300"/>
        <v>2511.4499999999998</v>
      </c>
      <c r="R40" s="84">
        <v>2503.9299999999998</v>
      </c>
      <c r="S40" s="84">
        <v>7.52</v>
      </c>
      <c r="T40" s="83">
        <f t="shared" si="301"/>
        <v>3485.9251979037012</v>
      </c>
      <c r="U40" s="83">
        <f t="shared" si="302"/>
        <v>3474.8986621813769</v>
      </c>
      <c r="V40" s="83">
        <f t="shared" si="303"/>
        <v>11.026535722324146</v>
      </c>
      <c r="W40" s="83">
        <f t="shared" si="304"/>
        <v>4325.7469999999994</v>
      </c>
      <c r="X40" s="83">
        <f>SUM('[20]ПОЛНАЯ СЕБЕСТОИМОСТЬ СТОКИ 2022'!L157)</f>
        <v>4312.2829999999994</v>
      </c>
      <c r="Y40" s="83">
        <f>SUM('[20]ПОЛНАЯ СЕБЕСТОИМОСТЬ СТОКИ 2022'!M157)</f>
        <v>13.464</v>
      </c>
      <c r="Z40" s="84">
        <f t="shared" si="305"/>
        <v>2806.8300010000003</v>
      </c>
      <c r="AA40" s="84">
        <v>2796.92</v>
      </c>
      <c r="AB40" s="84">
        <v>9.9100009999999994</v>
      </c>
      <c r="AC40" s="135">
        <f t="shared" si="278"/>
        <v>10457.775593711103</v>
      </c>
      <c r="AD40" s="135">
        <f t="shared" si="278"/>
        <v>10424.695986544131</v>
      </c>
      <c r="AE40" s="135">
        <f t="shared" si="278"/>
        <v>33.079607166972437</v>
      </c>
      <c r="AF40" s="135">
        <f t="shared" si="278"/>
        <v>10111.195</v>
      </c>
      <c r="AG40" s="135">
        <f t="shared" si="278"/>
        <v>10080.118999999999</v>
      </c>
      <c r="AH40" s="135">
        <f t="shared" si="278"/>
        <v>31.076000000000001</v>
      </c>
      <c r="AI40" s="135">
        <f t="shared" si="278"/>
        <v>7645.6940009999998</v>
      </c>
      <c r="AJ40" s="135">
        <f t="shared" si="278"/>
        <v>7622.29</v>
      </c>
      <c r="AK40" s="135">
        <f t="shared" si="278"/>
        <v>23.404001000000001</v>
      </c>
      <c r="AL40" s="91">
        <f t="shared" si="279"/>
        <v>-346.58059371110357</v>
      </c>
      <c r="AM40" s="91">
        <f t="shared" si="279"/>
        <v>-344.57698654413252</v>
      </c>
      <c r="AN40" s="91">
        <f t="shared" si="279"/>
        <v>-2.0036071669724365</v>
      </c>
      <c r="AO40" s="83">
        <f t="shared" si="306"/>
        <v>3485.9251979037012</v>
      </c>
      <c r="AP40" s="83">
        <f>SUM('[20]ПОЛНАЯ СЕБЕСТОИМОСТЬ СТОКИ 2022'!R157)/3</f>
        <v>3474.8986621813769</v>
      </c>
      <c r="AQ40" s="83">
        <f>SUM('[20]ПОЛНАЯ СЕБЕСТОИМОСТЬ СТОКИ 2022'!S157)/3</f>
        <v>11.026535722324146</v>
      </c>
      <c r="AR40" s="83">
        <f t="shared" si="307"/>
        <v>3515.7829999999999</v>
      </c>
      <c r="AS40" s="83">
        <f>SUM('[20]ПОЛНАЯ СЕБЕСТОИМОСТЬ СТОКИ 2022'!U157)</f>
        <v>3505.3049999999998</v>
      </c>
      <c r="AT40" s="83">
        <f>SUM('[20]ПОЛНАЯ СЕБЕСТОИМОСТЬ СТОКИ 2022'!V157)</f>
        <v>10.478</v>
      </c>
      <c r="AU40" s="84">
        <f t="shared" si="308"/>
        <v>2988.33</v>
      </c>
      <c r="AV40" s="84">
        <v>2978.72</v>
      </c>
      <c r="AW40" s="84">
        <v>9.61</v>
      </c>
      <c r="AX40" s="83">
        <f t="shared" si="309"/>
        <v>3485.9251979037012</v>
      </c>
      <c r="AY40" s="83">
        <f t="shared" si="310"/>
        <v>3474.8986621813769</v>
      </c>
      <c r="AZ40" s="83">
        <f t="shared" si="311"/>
        <v>11.026535722324146</v>
      </c>
      <c r="BA40" s="81">
        <f t="shared" si="312"/>
        <v>3068.5140000000001</v>
      </c>
      <c r="BB40" s="81">
        <f>SUM('[20]ПОЛНАЯ СЕБЕСТОИМОСТЬ СТОКИ 2022'!X157)</f>
        <v>3063.4100000000003</v>
      </c>
      <c r="BC40" s="81">
        <f>SUM('[20]ПОЛНАЯ СЕБЕСТОИМОСТЬ СТОКИ 2022'!Y157)</f>
        <v>5.1040000000000001</v>
      </c>
      <c r="BD40" s="84">
        <f t="shared" si="313"/>
        <v>2633.8399999999997</v>
      </c>
      <c r="BE40" s="84">
        <v>2625.1</v>
      </c>
      <c r="BF40" s="84">
        <v>8.74</v>
      </c>
      <c r="BG40" s="83">
        <f t="shared" si="314"/>
        <v>3485.9251979037012</v>
      </c>
      <c r="BH40" s="83">
        <f t="shared" si="315"/>
        <v>3474.8986621813769</v>
      </c>
      <c r="BI40" s="83">
        <f t="shared" si="316"/>
        <v>11.026535722324146</v>
      </c>
      <c r="BJ40" s="83">
        <f t="shared" si="317"/>
        <v>3460.9616499999997</v>
      </c>
      <c r="BK40" s="83">
        <f>SUM('[20]ПОЛНАЯ СЕБЕСТОИМОСТЬ СТОКИ 2022'!AA157)</f>
        <v>3446.9054899999996</v>
      </c>
      <c r="BL40" s="83">
        <f>SUM('[20]ПОЛНАЯ СЕБЕСТОИМОСТЬ СТОКИ 2022'!AB157)</f>
        <v>14.05616</v>
      </c>
      <c r="BM40" s="84">
        <f t="shared" si="318"/>
        <v>2601.89</v>
      </c>
      <c r="BN40" s="84">
        <v>2598.33</v>
      </c>
      <c r="BO40" s="84">
        <v>3.56</v>
      </c>
      <c r="BP40" s="135">
        <f t="shared" si="280"/>
        <v>10457.775593711103</v>
      </c>
      <c r="BQ40" s="135">
        <f t="shared" si="280"/>
        <v>10424.695986544131</v>
      </c>
      <c r="BR40" s="135">
        <f t="shared" si="280"/>
        <v>33.079607166972437</v>
      </c>
      <c r="BS40" s="135">
        <f t="shared" si="280"/>
        <v>10045.25865</v>
      </c>
      <c r="BT40" s="135">
        <f t="shared" si="280"/>
        <v>10015.620489999999</v>
      </c>
      <c r="BU40" s="135">
        <f t="shared" si="280"/>
        <v>29.638159999999999</v>
      </c>
      <c r="BV40" s="135">
        <f t="shared" si="280"/>
        <v>8224.06</v>
      </c>
      <c r="BW40" s="135">
        <f t="shared" si="280"/>
        <v>8202.15</v>
      </c>
      <c r="BX40" s="135">
        <f t="shared" si="280"/>
        <v>21.91</v>
      </c>
      <c r="BY40" s="91">
        <f t="shared" si="281"/>
        <v>-412.51694371110352</v>
      </c>
      <c r="BZ40" s="91">
        <f t="shared" si="281"/>
        <v>-409.07549654413197</v>
      </c>
      <c r="CA40" s="91">
        <f t="shared" si="281"/>
        <v>-3.4414471669724378</v>
      </c>
      <c r="CB40" s="135">
        <f t="shared" si="282"/>
        <v>20915.551187422207</v>
      </c>
      <c r="CC40" s="135">
        <f t="shared" si="282"/>
        <v>20849.391973088263</v>
      </c>
      <c r="CD40" s="135">
        <f t="shared" si="282"/>
        <v>66.159214333944874</v>
      </c>
      <c r="CE40" s="135">
        <f t="shared" si="282"/>
        <v>20156.453649999999</v>
      </c>
      <c r="CF40" s="135">
        <f t="shared" si="282"/>
        <v>20095.73949</v>
      </c>
      <c r="CG40" s="135">
        <f t="shared" si="282"/>
        <v>60.71416</v>
      </c>
      <c r="CH40" s="148">
        <f t="shared" si="282"/>
        <v>15869.754000999999</v>
      </c>
      <c r="CI40" s="148">
        <f t="shared" si="282"/>
        <v>15824.439999999999</v>
      </c>
      <c r="CJ40" s="148">
        <f t="shared" si="282"/>
        <v>45.314001000000005</v>
      </c>
      <c r="CK40" s="91">
        <f t="shared" si="283"/>
        <v>-759.0975374222071</v>
      </c>
      <c r="CL40" s="91">
        <f t="shared" si="283"/>
        <v>-753.65248308826267</v>
      </c>
      <c r="CM40" s="91">
        <f t="shared" si="283"/>
        <v>-5.4450543339448743</v>
      </c>
      <c r="CN40" s="83">
        <f t="shared" si="319"/>
        <v>3485.9251979037012</v>
      </c>
      <c r="CO40" s="83">
        <f>SUM('[20]ПОЛНАЯ СЕБЕСТОИМОСТЬ СТОКИ 2022'!AP157)/3</f>
        <v>3474.8986621813769</v>
      </c>
      <c r="CP40" s="83">
        <f>SUM('[20]ПОЛНАЯ СЕБЕСТОИМОСТЬ СТОКИ 2022'!AQ157)/3</f>
        <v>11.026535722324146</v>
      </c>
      <c r="CQ40" s="83">
        <f t="shared" si="320"/>
        <v>3304.5329999999999</v>
      </c>
      <c r="CR40" s="83">
        <f>SUM('[20]ПОЛНАЯ СЕБЕСТОИМОСТЬ СТОКИ 2022'!AS157)</f>
        <v>3291.0839999999998</v>
      </c>
      <c r="CS40" s="83">
        <f>SUM('[20]ПОЛНАЯ СЕБЕСТОИМОСТЬ СТОКИ 2022'!AT157)</f>
        <v>13.449</v>
      </c>
      <c r="CT40" s="84">
        <f t="shared" si="321"/>
        <v>2895.6610000000001</v>
      </c>
      <c r="CU40" s="84">
        <v>2887.6410000000001</v>
      </c>
      <c r="CV40" s="84">
        <v>8.02</v>
      </c>
      <c r="CW40" s="83">
        <f t="shared" si="322"/>
        <v>3485.9251979037012</v>
      </c>
      <c r="CX40" s="83">
        <f t="shared" si="323"/>
        <v>3474.8986621813769</v>
      </c>
      <c r="CY40" s="83">
        <f t="shared" si="324"/>
        <v>11.026535722324146</v>
      </c>
      <c r="CZ40" s="83">
        <f t="shared" si="325"/>
        <v>3105.4930000000004</v>
      </c>
      <c r="DA40" s="83">
        <f>SUM('[20]ПОЛНАЯ СЕБЕСТОИМОСТЬ СТОКИ 2022'!AV157)</f>
        <v>3097.9340000000002</v>
      </c>
      <c r="DB40" s="83">
        <f>SUM('[20]ПОЛНАЯ СЕБЕСТОИМОСТЬ СТОКИ 2022'!AW157)</f>
        <v>7.5590000000000002</v>
      </c>
      <c r="DC40" s="84">
        <f t="shared" si="326"/>
        <v>2794.33</v>
      </c>
      <c r="DD40" s="84">
        <v>2785.37</v>
      </c>
      <c r="DE40" s="84">
        <v>8.9600000000000009</v>
      </c>
      <c r="DF40" s="83">
        <f t="shared" si="327"/>
        <v>3485.9251979037012</v>
      </c>
      <c r="DG40" s="83">
        <f t="shared" si="328"/>
        <v>3474.8986621813769</v>
      </c>
      <c r="DH40" s="83">
        <f t="shared" si="329"/>
        <v>11.026535722324146</v>
      </c>
      <c r="DI40" s="83">
        <f t="shared" si="330"/>
        <v>3655.404</v>
      </c>
      <c r="DJ40" s="83">
        <f>SUM('[20]ПОЛНАЯ СЕБЕСТОИМОСТЬ СТОКИ 2022'!AY157)</f>
        <v>3645.2170000000001</v>
      </c>
      <c r="DK40" s="83">
        <f>SUM('[20]ПОЛНАЯ СЕБЕСТОИМОСТЬ СТОКИ 2022'!AZ157)</f>
        <v>10.186999999999999</v>
      </c>
      <c r="DL40" s="84">
        <f t="shared" si="331"/>
        <v>2890.4549999999999</v>
      </c>
      <c r="DM40" s="84">
        <v>2881.5</v>
      </c>
      <c r="DN40" s="84">
        <v>8.9550000000000001</v>
      </c>
      <c r="DO40" s="135">
        <f t="shared" si="284"/>
        <v>10457.775593711103</v>
      </c>
      <c r="DP40" s="135">
        <f t="shared" si="284"/>
        <v>10424.695986544131</v>
      </c>
      <c r="DQ40" s="135">
        <f t="shared" si="284"/>
        <v>33.079607166972437</v>
      </c>
      <c r="DR40" s="135">
        <f t="shared" si="284"/>
        <v>10065.43</v>
      </c>
      <c r="DS40" s="135">
        <f t="shared" si="284"/>
        <v>10034.235000000001</v>
      </c>
      <c r="DT40" s="135">
        <f t="shared" si="284"/>
        <v>31.195</v>
      </c>
      <c r="DU40" s="135">
        <f t="shared" si="284"/>
        <v>8580.4459999999999</v>
      </c>
      <c r="DV40" s="135">
        <f t="shared" si="284"/>
        <v>8554.5110000000004</v>
      </c>
      <c r="DW40" s="135">
        <f t="shared" si="284"/>
        <v>25.935000000000002</v>
      </c>
      <c r="DX40" s="91">
        <f t="shared" si="285"/>
        <v>-392.34559371110299</v>
      </c>
      <c r="DY40" s="91">
        <f t="shared" si="285"/>
        <v>-390.46098654413072</v>
      </c>
      <c r="DZ40" s="91">
        <f t="shared" si="285"/>
        <v>-1.8846071669724367</v>
      </c>
      <c r="EA40" s="135">
        <f t="shared" si="286"/>
        <v>31373.32678113331</v>
      </c>
      <c r="EB40" s="135">
        <f t="shared" si="286"/>
        <v>31274.087959632394</v>
      </c>
      <c r="EC40" s="135">
        <f t="shared" si="286"/>
        <v>99.238821500917311</v>
      </c>
      <c r="ED40" s="135">
        <f t="shared" si="286"/>
        <v>30221.88365</v>
      </c>
      <c r="EE40" s="135">
        <f t="shared" si="286"/>
        <v>30129.974490000001</v>
      </c>
      <c r="EF40" s="135">
        <f t="shared" si="286"/>
        <v>91.90916</v>
      </c>
      <c r="EG40" s="135">
        <f t="shared" si="286"/>
        <v>24450.200000999997</v>
      </c>
      <c r="EH40" s="135">
        <f t="shared" si="286"/>
        <v>24378.951000000001</v>
      </c>
      <c r="EI40" s="135">
        <f t="shared" si="286"/>
        <v>71.249001000000007</v>
      </c>
      <c r="EJ40" s="91">
        <f t="shared" si="287"/>
        <v>-1151.4431311333101</v>
      </c>
      <c r="EK40" s="91">
        <f t="shared" si="287"/>
        <v>-1144.1134696323934</v>
      </c>
      <c r="EL40" s="91">
        <f t="shared" si="287"/>
        <v>-7.3296615009173109</v>
      </c>
      <c r="EM40" s="83">
        <f t="shared" si="332"/>
        <v>3485.9251979037012</v>
      </c>
      <c r="EN40" s="83">
        <f>SUM('[20]ПОЛНАЯ СЕБЕСТОИМОСТЬ СТОКИ 2022'!BN157)/3</f>
        <v>3474.8986621813769</v>
      </c>
      <c r="EO40" s="83">
        <f>SUM('[20]ПОЛНАЯ СЕБЕСТОИМОСТЬ СТОКИ 2022'!BO157)/3</f>
        <v>11.026535722324146</v>
      </c>
      <c r="EP40" s="83">
        <f t="shared" si="333"/>
        <v>3418.6849999999999</v>
      </c>
      <c r="EQ40" s="83">
        <f>SUM('[20]ПОЛНАЯ СЕБЕСТОИМОСТЬ СТОКИ 2022'!BQ157)</f>
        <v>3407.3890000000001</v>
      </c>
      <c r="ER40" s="83">
        <f>SUM('[20]ПОЛНАЯ СЕБЕСТОИМОСТЬ СТОКИ 2022'!BR157)</f>
        <v>11.295999999999999</v>
      </c>
      <c r="ES40" s="84">
        <f t="shared" si="334"/>
        <v>2548.7200000000003</v>
      </c>
      <c r="ET40" s="84">
        <v>2539.8200000000002</v>
      </c>
      <c r="EU40" s="84">
        <v>8.9</v>
      </c>
      <c r="EV40" s="83">
        <f t="shared" si="335"/>
        <v>3485.9251979037012</v>
      </c>
      <c r="EW40" s="83">
        <f t="shared" si="336"/>
        <v>3474.8986621813769</v>
      </c>
      <c r="EX40" s="83">
        <f t="shared" si="337"/>
        <v>11.026535722324146</v>
      </c>
      <c r="EY40" s="83">
        <f t="shared" si="338"/>
        <v>3220.4644499999999</v>
      </c>
      <c r="EZ40" s="83">
        <f>SUM('[20]ПОЛНАЯ СЕБЕСТОИМОСТЬ СТОКИ 2022'!BT157)</f>
        <v>3207.4327800000001</v>
      </c>
      <c r="FA40" s="83">
        <f>SUM('[20]ПОЛНАЯ СЕБЕСТОИМОСТЬ СТОКИ 2022'!BU157)</f>
        <v>13.03167</v>
      </c>
      <c r="FB40" s="84">
        <f t="shared" si="339"/>
        <v>2627.5</v>
      </c>
      <c r="FC40" s="84">
        <v>2619.1999999999998</v>
      </c>
      <c r="FD40" s="84">
        <v>8.3000000000000007</v>
      </c>
      <c r="FE40" s="83">
        <f t="shared" si="340"/>
        <v>3485.9251979037012</v>
      </c>
      <c r="FF40" s="83">
        <f t="shared" si="341"/>
        <v>3474.8986621813769</v>
      </c>
      <c r="FG40" s="83">
        <f t="shared" si="342"/>
        <v>11.026535722324146</v>
      </c>
      <c r="FH40" s="83">
        <f t="shared" si="343"/>
        <v>3632.1010000000001</v>
      </c>
      <c r="FI40" s="83">
        <f>SUM('[20]ПОЛНАЯ СЕБЕСТОИМОСТЬ СТОКИ 2022'!BW157)</f>
        <v>3615.5630000000001</v>
      </c>
      <c r="FJ40" s="83">
        <f>SUM('[20]ПОЛНАЯ СЕБЕСТОИМОСТЬ СТОКИ 2022'!BX157)</f>
        <v>16.538</v>
      </c>
      <c r="FK40" s="84">
        <f t="shared" si="344"/>
        <v>3589.69</v>
      </c>
      <c r="FL40" s="84">
        <v>3580.51</v>
      </c>
      <c r="FM40" s="84">
        <v>9.18</v>
      </c>
      <c r="FN40" s="135">
        <f t="shared" si="288"/>
        <v>10457.775593711103</v>
      </c>
      <c r="FO40" s="135">
        <f t="shared" si="288"/>
        <v>10424.695986544131</v>
      </c>
      <c r="FP40" s="135">
        <f t="shared" si="288"/>
        <v>33.079607166972437</v>
      </c>
      <c r="FQ40" s="135">
        <f t="shared" si="288"/>
        <v>10271.25045</v>
      </c>
      <c r="FR40" s="135">
        <f t="shared" si="288"/>
        <v>10230.38478</v>
      </c>
      <c r="FS40" s="135">
        <f t="shared" si="288"/>
        <v>40.865669999999994</v>
      </c>
      <c r="FT40" s="135">
        <f t="shared" si="288"/>
        <v>8765.91</v>
      </c>
      <c r="FU40" s="135">
        <f t="shared" si="288"/>
        <v>8739.5300000000007</v>
      </c>
      <c r="FV40" s="135">
        <f t="shared" si="288"/>
        <v>26.380000000000003</v>
      </c>
      <c r="FW40" s="91">
        <f t="shared" si="289"/>
        <v>-186.52514371110374</v>
      </c>
      <c r="FX40" s="91">
        <f t="shared" si="289"/>
        <v>-194.31120654413098</v>
      </c>
      <c r="FY40" s="91">
        <f t="shared" si="289"/>
        <v>7.7860628330275574</v>
      </c>
      <c r="FZ40" s="135">
        <f t="shared" si="290"/>
        <v>41831.102374844413</v>
      </c>
      <c r="GA40" s="135">
        <f t="shared" si="290"/>
        <v>41698.783946176525</v>
      </c>
      <c r="GB40" s="135">
        <f t="shared" si="290"/>
        <v>132.31842866788975</v>
      </c>
      <c r="GC40" s="135">
        <f t="shared" si="290"/>
        <v>40493.134099999996</v>
      </c>
      <c r="GD40" s="135">
        <f t="shared" si="290"/>
        <v>40360.359270000001</v>
      </c>
      <c r="GE40" s="135">
        <f t="shared" si="290"/>
        <v>132.77483000000001</v>
      </c>
      <c r="GF40" s="135">
        <f t="shared" si="290"/>
        <v>33216.110000999994</v>
      </c>
      <c r="GG40" s="135">
        <f t="shared" si="290"/>
        <v>33118.481</v>
      </c>
      <c r="GH40" s="135">
        <f t="shared" si="290"/>
        <v>97.629001000000017</v>
      </c>
      <c r="GI40" s="91">
        <f t="shared" si="291"/>
        <v>-1337.9682748444175</v>
      </c>
      <c r="GJ40" s="91">
        <f t="shared" si="291"/>
        <v>-1338.4246761765244</v>
      </c>
      <c r="GK40" s="91">
        <f t="shared" si="291"/>
        <v>0.45640133211026068</v>
      </c>
      <c r="GM40" s="19">
        <f t="shared" si="292"/>
        <v>41831.102374844406</v>
      </c>
    </row>
    <row r="41" spans="1:195" ht="18.75" customHeight="1" x14ac:dyDescent="0.3">
      <c r="A41" s="20" t="s">
        <v>117</v>
      </c>
      <c r="B41" s="83">
        <f t="shared" si="293"/>
        <v>1050.3235255068505</v>
      </c>
      <c r="C41" s="83">
        <f>SUM('[20]ПОЛНАЯ СЕБЕСТОИМОСТЬ СТОКИ 2022'!C158)/3</f>
        <v>1047.001286825169</v>
      </c>
      <c r="D41" s="83">
        <f>SUM('[20]ПОЛНАЯ СЕБЕСТОИМОСТЬ СТОКИ 2022'!D158)/3</f>
        <v>3.3222386816814091</v>
      </c>
      <c r="E41" s="83">
        <f t="shared" si="294"/>
        <v>930.20899999999995</v>
      </c>
      <c r="F41" s="83">
        <f>SUM('[20]ПОЛНАЯ СЕБЕСТОИМОСТЬ СТОКИ 2022'!F158)</f>
        <v>927.34299999999996</v>
      </c>
      <c r="G41" s="83">
        <f>SUM('[20]ПОЛНАЯ СЕБЕСТОИМОСТЬ СТОКИ 2022'!G158)</f>
        <v>2.8660000000000001</v>
      </c>
      <c r="H41" s="84">
        <f t="shared" si="295"/>
        <v>701.274</v>
      </c>
      <c r="I41" s="84">
        <v>699.47</v>
      </c>
      <c r="J41" s="84">
        <v>1.804</v>
      </c>
      <c r="K41" s="83">
        <f t="shared" si="296"/>
        <v>1050.3235255068505</v>
      </c>
      <c r="L41" s="83">
        <f t="shared" si="297"/>
        <v>1047.001286825169</v>
      </c>
      <c r="M41" s="83">
        <f t="shared" si="298"/>
        <v>3.3222386816814091</v>
      </c>
      <c r="N41" s="83">
        <f t="shared" si="299"/>
        <v>826.32400000000007</v>
      </c>
      <c r="O41" s="83">
        <f>SUM('[20]ПОЛНАЯ СЕБЕСТОИМОСТЬ СТОКИ 2022'!I158)</f>
        <v>823.87200000000007</v>
      </c>
      <c r="P41" s="83">
        <f>SUM('[20]ПОЛНАЯ СЕБЕСТОИМОСТЬ СТОКИ 2022'!J158)</f>
        <v>2.452</v>
      </c>
      <c r="Q41" s="84">
        <f t="shared" si="300"/>
        <v>757.44999999999993</v>
      </c>
      <c r="R41" s="84">
        <v>755.18</v>
      </c>
      <c r="S41" s="84">
        <v>2.27</v>
      </c>
      <c r="T41" s="83">
        <f t="shared" si="301"/>
        <v>1050.3235255068505</v>
      </c>
      <c r="U41" s="83">
        <f t="shared" si="302"/>
        <v>1047.001286825169</v>
      </c>
      <c r="V41" s="83">
        <f t="shared" si="303"/>
        <v>3.3222386816814091</v>
      </c>
      <c r="W41" s="83">
        <f t="shared" si="304"/>
        <v>1309.8629999999998</v>
      </c>
      <c r="X41" s="83">
        <f>SUM('[20]ПОЛНАЯ СЕБЕСТОИМОСТЬ СТОКИ 2022'!L158)</f>
        <v>1305.7959999999998</v>
      </c>
      <c r="Y41" s="83">
        <f>SUM('[20]ПОЛНАЯ СЕБЕСТОИМОСТЬ СТОКИ 2022'!M158)</f>
        <v>4.0670000000000002</v>
      </c>
      <c r="Z41" s="84">
        <f t="shared" si="305"/>
        <v>843.58500900000001</v>
      </c>
      <c r="AA41" s="84">
        <v>840.59500000000003</v>
      </c>
      <c r="AB41" s="84">
        <v>2.9900090000000001</v>
      </c>
      <c r="AC41" s="135">
        <f t="shared" si="278"/>
        <v>3150.9705765205517</v>
      </c>
      <c r="AD41" s="135">
        <f t="shared" si="278"/>
        <v>3141.0038604755073</v>
      </c>
      <c r="AE41" s="135">
        <f t="shared" si="278"/>
        <v>9.9667160450442278</v>
      </c>
      <c r="AF41" s="135">
        <f t="shared" si="278"/>
        <v>3066.3959999999997</v>
      </c>
      <c r="AG41" s="135">
        <f t="shared" si="278"/>
        <v>3057.011</v>
      </c>
      <c r="AH41" s="135">
        <f t="shared" si="278"/>
        <v>9.3849999999999998</v>
      </c>
      <c r="AI41" s="135">
        <f t="shared" si="278"/>
        <v>2302.3090090000001</v>
      </c>
      <c r="AJ41" s="135">
        <f t="shared" si="278"/>
        <v>2295.2449999999999</v>
      </c>
      <c r="AK41" s="135">
        <f t="shared" si="278"/>
        <v>7.0640090000000004</v>
      </c>
      <c r="AL41" s="91">
        <f t="shared" si="279"/>
        <v>-84.574576520552</v>
      </c>
      <c r="AM41" s="91">
        <f t="shared" si="279"/>
        <v>-83.992860475507314</v>
      </c>
      <c r="AN41" s="91">
        <f t="shared" si="279"/>
        <v>-0.58171604504422803</v>
      </c>
      <c r="AO41" s="83">
        <f t="shared" si="306"/>
        <v>1050.3235255068505</v>
      </c>
      <c r="AP41" s="83">
        <f>SUM('[20]ПОЛНАЯ СЕБЕСТОИМОСТЬ СТОКИ 2022'!R158)/3</f>
        <v>1047.001286825169</v>
      </c>
      <c r="AQ41" s="83">
        <f>SUM('[20]ПОЛНАЯ СЕБЕСТОИМОСТЬ СТОКИ 2022'!S158)/3</f>
        <v>3.3222386816814091</v>
      </c>
      <c r="AR41" s="83">
        <f t="shared" si="307"/>
        <v>1061.8119999999999</v>
      </c>
      <c r="AS41" s="83">
        <f>SUM('[20]ПОЛНАЯ СЕБЕСТОИМОСТЬ СТОКИ 2022'!U158)</f>
        <v>1058.6469999999999</v>
      </c>
      <c r="AT41" s="83">
        <f>SUM('[20]ПОЛНАЯ СЕБЕСТОИМОСТЬ СТОКИ 2022'!V158)</f>
        <v>3.165</v>
      </c>
      <c r="AU41" s="84">
        <f t="shared" si="308"/>
        <v>895.19399999999996</v>
      </c>
      <c r="AV41" s="84">
        <v>892.28</v>
      </c>
      <c r="AW41" s="84">
        <v>2.9140000000000001</v>
      </c>
      <c r="AX41" s="83">
        <f t="shared" si="309"/>
        <v>1050.3235255068505</v>
      </c>
      <c r="AY41" s="83">
        <f t="shared" si="310"/>
        <v>1047.001286825169</v>
      </c>
      <c r="AZ41" s="83">
        <f t="shared" si="311"/>
        <v>3.3222386816814091</v>
      </c>
      <c r="BA41" s="81">
        <f t="shared" si="312"/>
        <v>922.42500000000007</v>
      </c>
      <c r="BB41" s="81">
        <f>SUM('[20]ПОЛНАЯ СЕБЕСТОИМОСТЬ СТОКИ 2022'!X158)</f>
        <v>920.88400000000001</v>
      </c>
      <c r="BC41" s="81">
        <f>SUM('[20]ПОЛНАЯ СЕБЕСТОИМОСТЬ СТОКИ 2022'!Y158)</f>
        <v>1.5409999999999999</v>
      </c>
      <c r="BD41" s="84">
        <f t="shared" si="313"/>
        <v>793.48800000000006</v>
      </c>
      <c r="BE41" s="84">
        <v>790.85</v>
      </c>
      <c r="BF41" s="84">
        <v>2.6379999999999999</v>
      </c>
      <c r="BG41" s="83">
        <f t="shared" si="314"/>
        <v>1050.3235255068505</v>
      </c>
      <c r="BH41" s="83">
        <f t="shared" si="315"/>
        <v>1047.001286825169</v>
      </c>
      <c r="BI41" s="83">
        <f t="shared" si="316"/>
        <v>3.3222386816814091</v>
      </c>
      <c r="BJ41" s="83">
        <f t="shared" si="317"/>
        <v>1045.3993699999999</v>
      </c>
      <c r="BK41" s="83">
        <f>SUM('[20]ПОЛНАЯ СЕБЕСТОИМОСТЬ СТОКИ 2022'!AA158)</f>
        <v>1041.1546499999999</v>
      </c>
      <c r="BL41" s="83">
        <f>SUM('[20]ПОЛНАЯ СЕБЕСТОИМОСТЬ СТОКИ 2022'!AB158)</f>
        <v>4.24472</v>
      </c>
      <c r="BM41" s="84">
        <f t="shared" si="318"/>
        <v>786.41300000000001</v>
      </c>
      <c r="BN41" s="84">
        <v>785.33500000000004</v>
      </c>
      <c r="BO41" s="84">
        <v>1.0780000000000001</v>
      </c>
      <c r="BP41" s="135">
        <f t="shared" si="280"/>
        <v>3150.9705765205517</v>
      </c>
      <c r="BQ41" s="135">
        <f t="shared" si="280"/>
        <v>3141.0038604755073</v>
      </c>
      <c r="BR41" s="135">
        <f t="shared" si="280"/>
        <v>9.9667160450442278</v>
      </c>
      <c r="BS41" s="135">
        <f t="shared" si="280"/>
        <v>3029.6363700000002</v>
      </c>
      <c r="BT41" s="135">
        <f t="shared" si="280"/>
        <v>3020.6856499999999</v>
      </c>
      <c r="BU41" s="135">
        <f t="shared" si="280"/>
        <v>8.9507200000000005</v>
      </c>
      <c r="BV41" s="135">
        <f t="shared" si="280"/>
        <v>2475.0950000000003</v>
      </c>
      <c r="BW41" s="135">
        <f t="shared" si="280"/>
        <v>2468.4650000000001</v>
      </c>
      <c r="BX41" s="135">
        <f t="shared" si="280"/>
        <v>6.63</v>
      </c>
      <c r="BY41" s="91">
        <f t="shared" si="281"/>
        <v>-121.33420652055156</v>
      </c>
      <c r="BZ41" s="91">
        <f t="shared" si="281"/>
        <v>-120.31821047550739</v>
      </c>
      <c r="CA41" s="91">
        <f t="shared" si="281"/>
        <v>-1.0159960450442274</v>
      </c>
      <c r="CB41" s="135">
        <f t="shared" si="282"/>
        <v>6301.9411530411035</v>
      </c>
      <c r="CC41" s="135">
        <f t="shared" si="282"/>
        <v>6282.0077209510146</v>
      </c>
      <c r="CD41" s="135">
        <f t="shared" si="282"/>
        <v>19.933432090088456</v>
      </c>
      <c r="CE41" s="135">
        <f t="shared" si="282"/>
        <v>6096.0323699999999</v>
      </c>
      <c r="CF41" s="135">
        <f t="shared" si="282"/>
        <v>6077.6966499999999</v>
      </c>
      <c r="CG41" s="135">
        <f t="shared" si="282"/>
        <v>18.335720000000002</v>
      </c>
      <c r="CH41" s="148">
        <f t="shared" si="282"/>
        <v>4777.4040089999999</v>
      </c>
      <c r="CI41" s="148">
        <f t="shared" si="282"/>
        <v>4763.71</v>
      </c>
      <c r="CJ41" s="148">
        <f t="shared" si="282"/>
        <v>13.694009000000001</v>
      </c>
      <c r="CK41" s="91">
        <f t="shared" si="283"/>
        <v>-205.90878304110356</v>
      </c>
      <c r="CL41" s="91">
        <f t="shared" si="283"/>
        <v>-204.3110709510147</v>
      </c>
      <c r="CM41" s="91">
        <f t="shared" si="283"/>
        <v>-1.5977120900884536</v>
      </c>
      <c r="CN41" s="83">
        <f t="shared" si="319"/>
        <v>1050.3235255068505</v>
      </c>
      <c r="CO41" s="83">
        <f>SUM('[20]ПОЛНАЯ СЕБЕСТОИМОСТЬ СТОКИ 2022'!AP158)/3</f>
        <v>1047.001286825169</v>
      </c>
      <c r="CP41" s="83">
        <f>SUM('[20]ПОЛНАЯ СЕБЕСТОИМОСТЬ СТОКИ 2022'!AQ158)/3</f>
        <v>3.3222386816814091</v>
      </c>
      <c r="CQ41" s="83">
        <f t="shared" si="320"/>
        <v>997.80199999999991</v>
      </c>
      <c r="CR41" s="83">
        <f>SUM('[20]ПОЛНАЯ СЕБЕСТОИМОСТЬ СТОКИ 2022'!AS158)</f>
        <v>993.74099999999987</v>
      </c>
      <c r="CS41" s="83">
        <f>SUM('[20]ПОЛНАЯ СЕБЕСТОИМОСТЬ СТОКИ 2022'!AT158)</f>
        <v>4.0609999999999999</v>
      </c>
      <c r="CT41" s="84">
        <f t="shared" si="321"/>
        <v>870.63300000000004</v>
      </c>
      <c r="CU41" s="84">
        <v>868.21400000000006</v>
      </c>
      <c r="CV41" s="84">
        <v>2.419</v>
      </c>
      <c r="CW41" s="83">
        <f t="shared" si="322"/>
        <v>1050.3235255068505</v>
      </c>
      <c r="CX41" s="83">
        <f t="shared" si="323"/>
        <v>1047.001286825169</v>
      </c>
      <c r="CY41" s="83">
        <f t="shared" si="324"/>
        <v>3.3222386816814091</v>
      </c>
      <c r="CZ41" s="83">
        <f t="shared" si="325"/>
        <v>935.75800000000004</v>
      </c>
      <c r="DA41" s="83">
        <f>SUM('[20]ПОЛНАЯ СЕБЕСТОИМОСТЬ СТОКИ 2022'!AV158)</f>
        <v>933.47500000000002</v>
      </c>
      <c r="DB41" s="83">
        <f>SUM('[20]ПОЛНАЯ СЕБЕСТОИМОСТЬ СТОКИ 2022'!AW158)</f>
        <v>2.2829999999999999</v>
      </c>
      <c r="DC41" s="84">
        <f t="shared" si="326"/>
        <v>845.15000000000009</v>
      </c>
      <c r="DD41" s="84">
        <v>842.44</v>
      </c>
      <c r="DE41" s="84">
        <v>2.71</v>
      </c>
      <c r="DF41" s="83">
        <f t="shared" si="327"/>
        <v>1050.3235255068505</v>
      </c>
      <c r="DG41" s="83">
        <f t="shared" si="328"/>
        <v>1047.001286825169</v>
      </c>
      <c r="DH41" s="83">
        <f t="shared" si="329"/>
        <v>3.3222386816814091</v>
      </c>
      <c r="DI41" s="83">
        <f t="shared" si="330"/>
        <v>1101.7629999999999</v>
      </c>
      <c r="DJ41" s="83">
        <f>SUM('[20]ПОЛНАЯ СЕБЕСТОИМОСТЬ СТОКИ 2022'!AY158)</f>
        <v>1098.6859999999999</v>
      </c>
      <c r="DK41" s="83">
        <f>SUM('[20]ПОЛНАЯ СЕБЕСТОИМОСТЬ СТОКИ 2022'!AZ158)</f>
        <v>3.077</v>
      </c>
      <c r="DL41" s="84">
        <f t="shared" si="331"/>
        <v>866.22500000000002</v>
      </c>
      <c r="DM41" s="84">
        <v>863.52</v>
      </c>
      <c r="DN41" s="84">
        <v>2.7050000000000001</v>
      </c>
      <c r="DO41" s="135">
        <f t="shared" si="284"/>
        <v>3150.9705765205517</v>
      </c>
      <c r="DP41" s="135">
        <f t="shared" si="284"/>
        <v>3141.0038604755073</v>
      </c>
      <c r="DQ41" s="135">
        <f t="shared" si="284"/>
        <v>9.9667160450442278</v>
      </c>
      <c r="DR41" s="135">
        <f t="shared" si="284"/>
        <v>3035.3229999999999</v>
      </c>
      <c r="DS41" s="135">
        <f t="shared" si="284"/>
        <v>3025.902</v>
      </c>
      <c r="DT41" s="135">
        <f t="shared" si="284"/>
        <v>9.4209999999999994</v>
      </c>
      <c r="DU41" s="135">
        <f t="shared" si="284"/>
        <v>2582.0080000000003</v>
      </c>
      <c r="DV41" s="135">
        <f t="shared" si="284"/>
        <v>2574.174</v>
      </c>
      <c r="DW41" s="135">
        <f t="shared" si="284"/>
        <v>7.8339999999999996</v>
      </c>
      <c r="DX41" s="91">
        <f t="shared" si="285"/>
        <v>-115.64757652055187</v>
      </c>
      <c r="DY41" s="91">
        <f t="shared" si="285"/>
        <v>-115.10186047550724</v>
      </c>
      <c r="DZ41" s="91">
        <f t="shared" si="285"/>
        <v>-0.54571604504422844</v>
      </c>
      <c r="EA41" s="135">
        <f t="shared" si="286"/>
        <v>9452.9117295616561</v>
      </c>
      <c r="EB41" s="135">
        <f t="shared" si="286"/>
        <v>9423.0115814265228</v>
      </c>
      <c r="EC41" s="135">
        <f t="shared" si="286"/>
        <v>29.900148135132682</v>
      </c>
      <c r="ED41" s="135">
        <f t="shared" si="286"/>
        <v>9131.3553699999993</v>
      </c>
      <c r="EE41" s="135">
        <f t="shared" si="286"/>
        <v>9103.5986499999999</v>
      </c>
      <c r="EF41" s="135">
        <f t="shared" si="286"/>
        <v>27.756720000000001</v>
      </c>
      <c r="EG41" s="135">
        <f t="shared" si="286"/>
        <v>7359.4120089999997</v>
      </c>
      <c r="EH41" s="135">
        <f t="shared" si="286"/>
        <v>7337.884</v>
      </c>
      <c r="EI41" s="135">
        <f t="shared" si="286"/>
        <v>21.528009000000001</v>
      </c>
      <c r="EJ41" s="91">
        <f t="shared" si="287"/>
        <v>-321.55635956165679</v>
      </c>
      <c r="EK41" s="91">
        <f t="shared" si="287"/>
        <v>-319.41293142652285</v>
      </c>
      <c r="EL41" s="91">
        <f t="shared" si="287"/>
        <v>-2.1434281351326803</v>
      </c>
      <c r="EM41" s="83">
        <f t="shared" si="332"/>
        <v>1050.3235255068505</v>
      </c>
      <c r="EN41" s="83">
        <f>SUM('[20]ПОЛНАЯ СЕБЕСТОИМОСТЬ СТОКИ 2022'!BN158)/3</f>
        <v>1047.001286825169</v>
      </c>
      <c r="EO41" s="83">
        <f>SUM('[20]ПОЛНАЯ СЕБЕСТОИМОСТЬ СТОКИ 2022'!BO158)/3</f>
        <v>3.3222386816814091</v>
      </c>
      <c r="EP41" s="83">
        <f t="shared" si="333"/>
        <v>1026.1209999999999</v>
      </c>
      <c r="EQ41" s="83">
        <f>SUM('[20]ПОЛНАЯ СЕБЕСТОИМОСТЬ СТОКИ 2022'!BQ158)</f>
        <v>1022.7089999999999</v>
      </c>
      <c r="ER41" s="83">
        <f>SUM('[20]ПОЛНАЯ СЕБЕСТОИМОСТЬ СТОКИ 2022'!BR158)</f>
        <v>3.4119999999999999</v>
      </c>
      <c r="ES41" s="84">
        <f t="shared" si="334"/>
        <v>764.92000000000007</v>
      </c>
      <c r="ET41" s="84">
        <v>762.23</v>
      </c>
      <c r="EU41" s="84">
        <v>2.69</v>
      </c>
      <c r="EV41" s="83">
        <f t="shared" si="335"/>
        <v>1050.3235255068505</v>
      </c>
      <c r="EW41" s="83">
        <f t="shared" si="336"/>
        <v>1047.001286825169</v>
      </c>
      <c r="EX41" s="83">
        <f t="shared" si="337"/>
        <v>3.3222386816814091</v>
      </c>
      <c r="EY41" s="83">
        <f t="shared" si="338"/>
        <v>971.64338000000009</v>
      </c>
      <c r="EZ41" s="83">
        <f>SUM('[20]ПОЛНАЯ СЕБЕСТОИМОСТЬ СТОКИ 2022'!BT158)</f>
        <v>967.70782000000008</v>
      </c>
      <c r="FA41" s="83">
        <f>SUM('[20]ПОЛНАЯ СЕБЕСТОИМОСТЬ СТОКИ 2022'!BU158)</f>
        <v>3.9355599999999997</v>
      </c>
      <c r="FB41" s="84">
        <f t="shared" si="339"/>
        <v>805.73</v>
      </c>
      <c r="FC41" s="84">
        <v>803.22</v>
      </c>
      <c r="FD41" s="84">
        <v>2.5099999999999998</v>
      </c>
      <c r="FE41" s="83">
        <f t="shared" si="340"/>
        <v>1050.3235255068505</v>
      </c>
      <c r="FF41" s="83">
        <f t="shared" si="341"/>
        <v>1047.001286825169</v>
      </c>
      <c r="FG41" s="83">
        <f t="shared" si="342"/>
        <v>3.3222386816814091</v>
      </c>
      <c r="FH41" s="83">
        <f t="shared" si="343"/>
        <v>1090.3949999999998</v>
      </c>
      <c r="FI41" s="83">
        <f>SUM('[20]ПОЛНАЯ СЕБЕСТОИМОСТЬ СТОКИ 2022'!BW158)</f>
        <v>1085.4009999999998</v>
      </c>
      <c r="FJ41" s="83">
        <f>SUM('[20]ПОЛНАЯ СЕБЕСТОИМОСТЬ СТОКИ 2022'!BX158)</f>
        <v>4.9939999999999998</v>
      </c>
      <c r="FK41" s="84">
        <f t="shared" si="344"/>
        <v>1081.835</v>
      </c>
      <c r="FL41" s="84">
        <v>1079.07</v>
      </c>
      <c r="FM41" s="84">
        <v>2.7650000000000001</v>
      </c>
      <c r="FN41" s="135">
        <f t="shared" si="288"/>
        <v>3150.9705765205517</v>
      </c>
      <c r="FO41" s="135">
        <f t="shared" si="288"/>
        <v>3141.0038604755073</v>
      </c>
      <c r="FP41" s="135">
        <f t="shared" si="288"/>
        <v>9.9667160450442278</v>
      </c>
      <c r="FQ41" s="135">
        <f t="shared" si="288"/>
        <v>3088.1593800000001</v>
      </c>
      <c r="FR41" s="135">
        <f t="shared" si="288"/>
        <v>3075.8178199999998</v>
      </c>
      <c r="FS41" s="135">
        <f t="shared" si="288"/>
        <v>12.341559999999999</v>
      </c>
      <c r="FT41" s="135">
        <f t="shared" si="288"/>
        <v>2652.4850000000001</v>
      </c>
      <c r="FU41" s="135">
        <f t="shared" si="288"/>
        <v>2644.52</v>
      </c>
      <c r="FV41" s="135">
        <f t="shared" si="288"/>
        <v>7.9649999999999999</v>
      </c>
      <c r="FW41" s="91">
        <f t="shared" si="289"/>
        <v>-62.811196520551675</v>
      </c>
      <c r="FX41" s="91">
        <f t="shared" si="289"/>
        <v>-65.186040475507525</v>
      </c>
      <c r="FY41" s="91">
        <f t="shared" si="289"/>
        <v>2.3748439549557716</v>
      </c>
      <c r="FZ41" s="135">
        <f t="shared" si="290"/>
        <v>12603.882306082207</v>
      </c>
      <c r="GA41" s="135">
        <f t="shared" si="290"/>
        <v>12564.015441902029</v>
      </c>
      <c r="GB41" s="135">
        <f t="shared" si="290"/>
        <v>39.866864180176911</v>
      </c>
      <c r="GC41" s="135">
        <f t="shared" si="290"/>
        <v>12219.514749999998</v>
      </c>
      <c r="GD41" s="135">
        <f t="shared" si="290"/>
        <v>12179.41647</v>
      </c>
      <c r="GE41" s="135">
        <f t="shared" si="290"/>
        <v>40.098280000000003</v>
      </c>
      <c r="GF41" s="135">
        <f t="shared" si="290"/>
        <v>10011.897009</v>
      </c>
      <c r="GG41" s="135">
        <f t="shared" si="290"/>
        <v>9982.4040000000005</v>
      </c>
      <c r="GH41" s="135">
        <f t="shared" si="290"/>
        <v>29.493009000000001</v>
      </c>
      <c r="GI41" s="91">
        <f t="shared" si="291"/>
        <v>-384.36755608220847</v>
      </c>
      <c r="GJ41" s="91">
        <f t="shared" si="291"/>
        <v>-384.59897190202901</v>
      </c>
      <c r="GK41" s="91">
        <f t="shared" si="291"/>
        <v>0.23141581982309134</v>
      </c>
      <c r="GM41" s="19">
        <f t="shared" si="292"/>
        <v>12603.882306082205</v>
      </c>
    </row>
    <row r="42" spans="1:195" ht="18.75" customHeight="1" x14ac:dyDescent="0.3">
      <c r="A42" s="149" t="s">
        <v>68</v>
      </c>
      <c r="B42" s="86">
        <f>SUM(B41/B40)</f>
        <v>0.30130409170525918</v>
      </c>
      <c r="C42" s="86">
        <f t="shared" ref="C42:AK42" si="345">SUM(C41/C40)</f>
        <v>0.30130412095756232</v>
      </c>
      <c r="D42" s="86">
        <f t="shared" si="345"/>
        <v>0.30129487314454151</v>
      </c>
      <c r="E42" s="86">
        <f t="shared" si="345"/>
        <v>0.30744287474484666</v>
      </c>
      <c r="F42" s="86">
        <f t="shared" si="345"/>
        <v>0.30746009553266906</v>
      </c>
      <c r="G42" s="86">
        <f t="shared" si="345"/>
        <v>0.30197028764092299</v>
      </c>
      <c r="H42" s="86">
        <f t="shared" si="345"/>
        <v>0.30131038139325445</v>
      </c>
      <c r="I42" s="86">
        <f t="shared" si="345"/>
        <v>0.30130867048039151</v>
      </c>
      <c r="J42" s="86">
        <f t="shared" si="345"/>
        <v>0.30197522597924337</v>
      </c>
      <c r="K42" s="86">
        <f t="shared" si="345"/>
        <v>0.30130409170525918</v>
      </c>
      <c r="L42" s="86">
        <f t="shared" si="345"/>
        <v>0.30130412095756232</v>
      </c>
      <c r="M42" s="86">
        <f t="shared" si="345"/>
        <v>0.30129487314454151</v>
      </c>
      <c r="N42" s="86">
        <f t="shared" si="345"/>
        <v>0.29941271447081985</v>
      </c>
      <c r="O42" s="86">
        <f t="shared" si="345"/>
        <v>0.29940527565736763</v>
      </c>
      <c r="P42" s="86">
        <f t="shared" si="345"/>
        <v>0.30193325945080651</v>
      </c>
      <c r="Q42" s="86">
        <f t="shared" si="345"/>
        <v>0.30159867805451035</v>
      </c>
      <c r="R42" s="86">
        <f t="shared" si="345"/>
        <v>0.30159788811987553</v>
      </c>
      <c r="S42" s="86">
        <f t="shared" si="345"/>
        <v>0.30186170212765961</v>
      </c>
      <c r="T42" s="86">
        <f t="shared" si="345"/>
        <v>0.30130409170525918</v>
      </c>
      <c r="U42" s="86">
        <f t="shared" si="345"/>
        <v>0.30130412095756232</v>
      </c>
      <c r="V42" s="86">
        <f t="shared" si="345"/>
        <v>0.30129487314454151</v>
      </c>
      <c r="W42" s="86">
        <f t="shared" si="345"/>
        <v>0.30280619740359294</v>
      </c>
      <c r="X42" s="86">
        <f t="shared" si="345"/>
        <v>0.30280851233557721</v>
      </c>
      <c r="Y42" s="86">
        <f t="shared" si="345"/>
        <v>0.30206476530005943</v>
      </c>
      <c r="Z42" s="86">
        <f t="shared" si="345"/>
        <v>0.30054723966162994</v>
      </c>
      <c r="AA42" s="86">
        <f t="shared" si="345"/>
        <v>0.30054309740714785</v>
      </c>
      <c r="AB42" s="86">
        <f t="shared" si="345"/>
        <v>0.30171631667847465</v>
      </c>
      <c r="AC42" s="87">
        <f t="shared" si="345"/>
        <v>0.30130409170525918</v>
      </c>
      <c r="AD42" s="87">
        <f t="shared" si="345"/>
        <v>0.30130412095756232</v>
      </c>
      <c r="AE42" s="87">
        <f t="shared" si="345"/>
        <v>0.30129487314454156</v>
      </c>
      <c r="AF42" s="87">
        <f t="shared" si="345"/>
        <v>0.30326741794614781</v>
      </c>
      <c r="AG42" s="87">
        <f t="shared" si="345"/>
        <v>0.30327132050722816</v>
      </c>
      <c r="AH42" s="87">
        <f t="shared" si="345"/>
        <v>0.30200154460033463</v>
      </c>
      <c r="AI42" s="87">
        <f t="shared" si="345"/>
        <v>0.30112492191014645</v>
      </c>
      <c r="AJ42" s="87">
        <f t="shared" si="345"/>
        <v>0.30112275969557706</v>
      </c>
      <c r="AK42" s="87">
        <f t="shared" si="345"/>
        <v>0.30182911887587083</v>
      </c>
      <c r="AL42" s="32">
        <f t="shared" si="279"/>
        <v>1.9633262408886298E-3</v>
      </c>
      <c r="AM42" s="32">
        <f t="shared" si="279"/>
        <v>1.9671995496658434E-3</v>
      </c>
      <c r="AN42" s="32">
        <f t="shared" si="279"/>
        <v>7.0667145579306201E-4</v>
      </c>
      <c r="AO42" s="86">
        <f t="shared" ref="AO42:BX42" si="346">SUM(AO41/AO40)</f>
        <v>0.30130409170525918</v>
      </c>
      <c r="AP42" s="86">
        <f t="shared" si="346"/>
        <v>0.30130412095756232</v>
      </c>
      <c r="AQ42" s="86">
        <f t="shared" si="346"/>
        <v>0.30129487314454151</v>
      </c>
      <c r="AR42" s="86">
        <f t="shared" si="346"/>
        <v>0.30201295131127259</v>
      </c>
      <c r="AS42" s="86">
        <f t="shared" si="346"/>
        <v>0.3020128063035884</v>
      </c>
      <c r="AT42" s="86">
        <f t="shared" si="346"/>
        <v>0.30206146211108992</v>
      </c>
      <c r="AU42" s="86">
        <f t="shared" si="346"/>
        <v>0.29956330124183073</v>
      </c>
      <c r="AV42" s="86">
        <f t="shared" si="346"/>
        <v>0.29955148520169739</v>
      </c>
      <c r="AW42" s="86">
        <f t="shared" si="346"/>
        <v>0.30322580645161296</v>
      </c>
      <c r="AX42" s="86">
        <f t="shared" si="346"/>
        <v>0.30130409170525918</v>
      </c>
      <c r="AY42" s="86">
        <f t="shared" si="346"/>
        <v>0.30130412095756232</v>
      </c>
      <c r="AZ42" s="86">
        <f t="shared" si="346"/>
        <v>0.30129487314454151</v>
      </c>
      <c r="BA42" s="86">
        <f t="shared" si="346"/>
        <v>0.30060967621461071</v>
      </c>
      <c r="BB42" s="86">
        <f t="shared" si="346"/>
        <v>0.30060749295719474</v>
      </c>
      <c r="BC42" s="86">
        <f t="shared" si="346"/>
        <v>0.30192006269592475</v>
      </c>
      <c r="BD42" s="86">
        <f t="shared" si="346"/>
        <v>0.30126659174437331</v>
      </c>
      <c r="BE42" s="86">
        <f t="shared" si="346"/>
        <v>0.30126471372519142</v>
      </c>
      <c r="BF42" s="86">
        <f t="shared" si="346"/>
        <v>0.3018306636155606</v>
      </c>
      <c r="BG42" s="86">
        <f t="shared" si="346"/>
        <v>0.30130409170525918</v>
      </c>
      <c r="BH42" s="86">
        <f t="shared" si="346"/>
        <v>0.30130412095756232</v>
      </c>
      <c r="BI42" s="86">
        <f t="shared" si="346"/>
        <v>0.30129487314454151</v>
      </c>
      <c r="BJ42" s="86">
        <f t="shared" si="346"/>
        <v>0.30205459514409816</v>
      </c>
      <c r="BK42" s="86">
        <f t="shared" si="346"/>
        <v>0.30205488749852555</v>
      </c>
      <c r="BL42" s="86">
        <f t="shared" si="346"/>
        <v>0.30198290286963153</v>
      </c>
      <c r="BM42" s="86">
        <f t="shared" si="346"/>
        <v>0.30224682826714427</v>
      </c>
      <c r="BN42" s="86">
        <f t="shared" si="346"/>
        <v>0.30224605804497506</v>
      </c>
      <c r="BO42" s="86">
        <f t="shared" si="346"/>
        <v>0.30280898876404494</v>
      </c>
      <c r="BP42" s="87">
        <f t="shared" si="346"/>
        <v>0.30130409170525918</v>
      </c>
      <c r="BQ42" s="87">
        <f t="shared" si="346"/>
        <v>0.30130412095756232</v>
      </c>
      <c r="BR42" s="87">
        <f t="shared" si="346"/>
        <v>0.30129487314454156</v>
      </c>
      <c r="BS42" s="87">
        <f t="shared" si="346"/>
        <v>0.30159864226094368</v>
      </c>
      <c r="BT42" s="87">
        <f t="shared" si="346"/>
        <v>0.30159745499701934</v>
      </c>
      <c r="BU42" s="87">
        <f t="shared" si="346"/>
        <v>0.30199985424196374</v>
      </c>
      <c r="BV42" s="87">
        <f t="shared" si="346"/>
        <v>0.3009577994323972</v>
      </c>
      <c r="BW42" s="87">
        <f t="shared" si="346"/>
        <v>0.3009534085575124</v>
      </c>
      <c r="BX42" s="87">
        <f t="shared" si="346"/>
        <v>0.30260155180282977</v>
      </c>
      <c r="BY42" s="32">
        <f t="shared" si="281"/>
        <v>2.9455055568450295E-4</v>
      </c>
      <c r="BZ42" s="32">
        <f t="shared" si="281"/>
        <v>2.9333403945702718E-4</v>
      </c>
      <c r="CA42" s="32">
        <f t="shared" si="281"/>
        <v>7.0498109742217485E-4</v>
      </c>
      <c r="CB42" s="87">
        <f t="shared" ref="CB42:CJ42" si="347">SUM(CB41/CB40)</f>
        <v>0.30130409170525918</v>
      </c>
      <c r="CC42" s="87">
        <f t="shared" si="347"/>
        <v>0.30130412095756232</v>
      </c>
      <c r="CD42" s="87">
        <f t="shared" si="347"/>
        <v>0.30129487314454156</v>
      </c>
      <c r="CE42" s="87">
        <f t="shared" si="347"/>
        <v>0.30243575957618912</v>
      </c>
      <c r="CF42" s="87">
        <f t="shared" si="347"/>
        <v>0.30243707393919844</v>
      </c>
      <c r="CG42" s="87">
        <f t="shared" si="347"/>
        <v>0.3020007194367838</v>
      </c>
      <c r="CH42" s="87">
        <f t="shared" si="347"/>
        <v>0.30103831531975617</v>
      </c>
      <c r="CI42" s="87">
        <f t="shared" si="347"/>
        <v>0.30103498133267276</v>
      </c>
      <c r="CJ42" s="87">
        <f t="shared" si="347"/>
        <v>0.30220260179629693</v>
      </c>
      <c r="CK42" s="32">
        <f t="shared" si="283"/>
        <v>1.1316678709299421E-3</v>
      </c>
      <c r="CL42" s="32">
        <f t="shared" si="283"/>
        <v>1.1329529816361261E-3</v>
      </c>
      <c r="CM42" s="32">
        <f t="shared" si="283"/>
        <v>7.0584629224224038E-4</v>
      </c>
      <c r="CN42" s="86">
        <f t="shared" ref="CN42:DW42" si="348">SUM(CN41/CN40)</f>
        <v>0.30130409170525918</v>
      </c>
      <c r="CO42" s="86">
        <f t="shared" si="348"/>
        <v>0.30130412095756232</v>
      </c>
      <c r="CP42" s="86">
        <f t="shared" si="348"/>
        <v>0.30129487314454151</v>
      </c>
      <c r="CQ42" s="86">
        <f t="shared" si="348"/>
        <v>0.30194947364725966</v>
      </c>
      <c r="CR42" s="86">
        <f t="shared" si="348"/>
        <v>0.30194944887459568</v>
      </c>
      <c r="CS42" s="86">
        <f t="shared" si="348"/>
        <v>0.3019555357275634</v>
      </c>
      <c r="CT42" s="86">
        <f t="shared" si="348"/>
        <v>0.30066813760312411</v>
      </c>
      <c r="CU42" s="86">
        <f t="shared" si="348"/>
        <v>0.30066549131280518</v>
      </c>
      <c r="CV42" s="86">
        <f t="shared" si="348"/>
        <v>0.30162094763092273</v>
      </c>
      <c r="CW42" s="86">
        <f t="shared" si="348"/>
        <v>0.30130409170525918</v>
      </c>
      <c r="CX42" s="86">
        <f t="shared" si="348"/>
        <v>0.30130412095756232</v>
      </c>
      <c r="CY42" s="86">
        <f t="shared" si="348"/>
        <v>0.30129487314454151</v>
      </c>
      <c r="CZ42" s="86">
        <f t="shared" si="348"/>
        <v>0.30132349356446786</v>
      </c>
      <c r="DA42" s="86">
        <f t="shared" si="348"/>
        <v>0.30132178413097244</v>
      </c>
      <c r="DB42" s="86">
        <f t="shared" si="348"/>
        <v>0.30202407725889668</v>
      </c>
      <c r="DC42" s="86">
        <f t="shared" si="348"/>
        <v>0.30245175050906664</v>
      </c>
      <c r="DD42" s="86">
        <f t="shared" si="348"/>
        <v>0.30245173890721883</v>
      </c>
      <c r="DE42" s="86">
        <f t="shared" si="348"/>
        <v>0.3024553571428571</v>
      </c>
      <c r="DF42" s="86">
        <f t="shared" si="348"/>
        <v>0.30130409170525918</v>
      </c>
      <c r="DG42" s="86">
        <f t="shared" si="348"/>
        <v>0.30130412095756232</v>
      </c>
      <c r="DH42" s="86">
        <f t="shared" si="348"/>
        <v>0.30129487314454151</v>
      </c>
      <c r="DI42" s="86">
        <f t="shared" si="348"/>
        <v>0.30140662974598703</v>
      </c>
      <c r="DJ42" s="86">
        <f t="shared" si="348"/>
        <v>0.30140482720233114</v>
      </c>
      <c r="DK42" s="86">
        <f t="shared" si="348"/>
        <v>0.30205163443604593</v>
      </c>
      <c r="DL42" s="86">
        <f t="shared" si="348"/>
        <v>0.29968465172438252</v>
      </c>
      <c r="DM42" s="86">
        <f t="shared" si="348"/>
        <v>0.29967725143154605</v>
      </c>
      <c r="DN42" s="86">
        <f t="shared" si="348"/>
        <v>0.30206588498045783</v>
      </c>
      <c r="DO42" s="87">
        <f t="shared" si="348"/>
        <v>0.30130409170525918</v>
      </c>
      <c r="DP42" s="87">
        <f t="shared" si="348"/>
        <v>0.30130412095756232</v>
      </c>
      <c r="DQ42" s="87">
        <f t="shared" si="348"/>
        <v>0.30129487314454156</v>
      </c>
      <c r="DR42" s="87">
        <f t="shared" si="348"/>
        <v>0.30155919816639726</v>
      </c>
      <c r="DS42" s="87">
        <f t="shared" si="348"/>
        <v>0.30155781681413679</v>
      </c>
      <c r="DT42" s="87">
        <f t="shared" si="348"/>
        <v>0.30200352620612275</v>
      </c>
      <c r="DU42" s="87">
        <f t="shared" si="348"/>
        <v>0.30091769122490841</v>
      </c>
      <c r="DV42" s="87">
        <f t="shared" si="348"/>
        <v>0.30091421941008667</v>
      </c>
      <c r="DW42" s="87">
        <f t="shared" si="348"/>
        <v>0.30206284943127043</v>
      </c>
      <c r="DX42" s="32">
        <f t="shared" si="285"/>
        <v>2.5510646113807711E-4</v>
      </c>
      <c r="DY42" s="32">
        <f t="shared" si="285"/>
        <v>2.5369585657447624E-4</v>
      </c>
      <c r="DZ42" s="32">
        <f t="shared" si="285"/>
        <v>7.0865306158118813E-4</v>
      </c>
      <c r="EA42" s="87">
        <f t="shared" ref="EA42:EI42" si="349">SUM(EA41/EA40)</f>
        <v>0.30130409170525924</v>
      </c>
      <c r="EB42" s="87">
        <f t="shared" si="349"/>
        <v>0.30130412095756232</v>
      </c>
      <c r="EC42" s="87">
        <f t="shared" si="349"/>
        <v>0.30129487314454151</v>
      </c>
      <c r="ED42" s="87">
        <f t="shared" si="349"/>
        <v>0.30214381988066452</v>
      </c>
      <c r="EE42" s="87">
        <f t="shared" si="349"/>
        <v>0.30214425349153357</v>
      </c>
      <c r="EF42" s="87">
        <f t="shared" si="349"/>
        <v>0.3020016720857856</v>
      </c>
      <c r="EG42" s="87">
        <f t="shared" si="349"/>
        <v>0.3009959840287198</v>
      </c>
      <c r="EH42" s="87">
        <f t="shared" si="349"/>
        <v>0.30099260628564367</v>
      </c>
      <c r="EI42" s="87">
        <f t="shared" si="349"/>
        <v>0.30215173122216826</v>
      </c>
      <c r="EJ42" s="32">
        <f t="shared" si="287"/>
        <v>8.3972817540528544E-4</v>
      </c>
      <c r="EK42" s="32">
        <f t="shared" si="287"/>
        <v>8.4013253397124954E-4</v>
      </c>
      <c r="EL42" s="32">
        <f t="shared" si="287"/>
        <v>7.0679894124409115E-4</v>
      </c>
      <c r="EM42" s="86">
        <f t="shared" ref="EM42:FV42" si="350">SUM(EM41/EM40)</f>
        <v>0.30130409170525918</v>
      </c>
      <c r="EN42" s="86">
        <f t="shared" si="350"/>
        <v>0.30130412095756232</v>
      </c>
      <c r="EO42" s="86">
        <f t="shared" si="350"/>
        <v>0.30129487314454151</v>
      </c>
      <c r="EP42" s="86">
        <f t="shared" si="350"/>
        <v>0.300150788972953</v>
      </c>
      <c r="EQ42" s="86">
        <f t="shared" si="350"/>
        <v>0.30014448012833284</v>
      </c>
      <c r="ER42" s="86">
        <f t="shared" si="350"/>
        <v>0.30205382436260625</v>
      </c>
      <c r="ES42" s="86">
        <f t="shared" si="350"/>
        <v>0.30011927555792711</v>
      </c>
      <c r="ET42" s="86">
        <f t="shared" si="350"/>
        <v>0.30011181894779942</v>
      </c>
      <c r="EU42" s="86">
        <f t="shared" si="350"/>
        <v>0.30224719101123593</v>
      </c>
      <c r="EV42" s="86">
        <f t="shared" si="350"/>
        <v>0.30130409170525918</v>
      </c>
      <c r="EW42" s="86">
        <f t="shared" si="350"/>
        <v>0.30130412095756232</v>
      </c>
      <c r="EX42" s="86">
        <f t="shared" si="350"/>
        <v>0.30129487314454151</v>
      </c>
      <c r="EY42" s="86">
        <f t="shared" si="350"/>
        <v>0.30170908422851866</v>
      </c>
      <c r="EZ42" s="86">
        <f t="shared" si="350"/>
        <v>0.30170790360258154</v>
      </c>
      <c r="FA42" s="86">
        <f t="shared" si="350"/>
        <v>0.30199966696517022</v>
      </c>
      <c r="FB42" s="86">
        <f t="shared" si="350"/>
        <v>0.30665271170313985</v>
      </c>
      <c r="FC42" s="86">
        <f t="shared" si="350"/>
        <v>0.30666615760537574</v>
      </c>
      <c r="FD42" s="86">
        <f t="shared" si="350"/>
        <v>0.30240963855421682</v>
      </c>
      <c r="FE42" s="86">
        <f t="shared" si="350"/>
        <v>0.30130409170525918</v>
      </c>
      <c r="FF42" s="86">
        <f t="shared" si="350"/>
        <v>0.30130412095756232</v>
      </c>
      <c r="FG42" s="86">
        <f t="shared" si="350"/>
        <v>0.30129487314454151</v>
      </c>
      <c r="FH42" s="86">
        <f t="shared" si="350"/>
        <v>0.3002105392994302</v>
      </c>
      <c r="FI42" s="86">
        <f t="shared" si="350"/>
        <v>0.30020248575394753</v>
      </c>
      <c r="FJ42" s="86">
        <f t="shared" si="350"/>
        <v>0.30197121780142699</v>
      </c>
      <c r="FK42" s="86">
        <f t="shared" si="350"/>
        <v>0.30137282049424879</v>
      </c>
      <c r="FL42" s="86">
        <f t="shared" si="350"/>
        <v>0.30137326805399228</v>
      </c>
      <c r="FM42" s="86">
        <f t="shared" si="350"/>
        <v>0.30119825708061004</v>
      </c>
      <c r="FN42" s="87">
        <f t="shared" si="350"/>
        <v>0.30130409170525918</v>
      </c>
      <c r="FO42" s="87">
        <f t="shared" si="350"/>
        <v>0.30130412095756232</v>
      </c>
      <c r="FP42" s="87">
        <f t="shared" si="350"/>
        <v>0.30129487314454156</v>
      </c>
      <c r="FQ42" s="87">
        <f t="shared" si="350"/>
        <v>0.30066050818573897</v>
      </c>
      <c r="FR42" s="87">
        <f t="shared" si="350"/>
        <v>0.30065514505506213</v>
      </c>
      <c r="FS42" s="87">
        <f t="shared" si="350"/>
        <v>0.30200312389347833</v>
      </c>
      <c r="FT42" s="87">
        <f t="shared" si="350"/>
        <v>0.30259094606264497</v>
      </c>
      <c r="FU42" s="87">
        <f t="shared" si="350"/>
        <v>0.30259293119881731</v>
      </c>
      <c r="FV42" s="87">
        <f t="shared" si="350"/>
        <v>0.30193328278999237</v>
      </c>
      <c r="FW42" s="150">
        <f t="shared" si="289"/>
        <v>-6.4358351952020776E-4</v>
      </c>
      <c r="FX42" s="150"/>
      <c r="FY42" s="150"/>
      <c r="FZ42" s="87">
        <f t="shared" ref="FZ42:GH42" si="351">SUM(FZ41/FZ40)</f>
        <v>0.30130409170525918</v>
      </c>
      <c r="GA42" s="87">
        <f t="shared" si="351"/>
        <v>0.30130412095756232</v>
      </c>
      <c r="GB42" s="87">
        <f t="shared" si="351"/>
        <v>0.30129487314454156</v>
      </c>
      <c r="GC42" s="87">
        <f t="shared" si="351"/>
        <v>0.30176757175236774</v>
      </c>
      <c r="GD42" s="87">
        <f t="shared" si="351"/>
        <v>0.30176680015465085</v>
      </c>
      <c r="GE42" s="87">
        <f t="shared" si="351"/>
        <v>0.302002118925703</v>
      </c>
      <c r="GF42" s="87">
        <f t="shared" si="351"/>
        <v>0.30141690308403318</v>
      </c>
      <c r="GG42" s="87">
        <f t="shared" si="351"/>
        <v>0.30141491090729677</v>
      </c>
      <c r="GH42" s="87">
        <f t="shared" si="351"/>
        <v>0.30209270501497804</v>
      </c>
      <c r="GI42" s="32">
        <f t="shared" si="291"/>
        <v>4.6348004710855539E-4</v>
      </c>
      <c r="GJ42" s="32">
        <f t="shared" si="291"/>
        <v>4.6267919708853356E-4</v>
      </c>
      <c r="GK42" s="32">
        <f t="shared" si="291"/>
        <v>7.0724578116143633E-4</v>
      </c>
      <c r="GM42" s="19">
        <f t="shared" si="292"/>
        <v>3.6156491004631111</v>
      </c>
    </row>
    <row r="43" spans="1:195" ht="18.75" customHeight="1" x14ac:dyDescent="0.3">
      <c r="A43" s="151" t="s">
        <v>69</v>
      </c>
      <c r="B43" s="83">
        <f t="shared" ref="B43:B60" si="352">SUM(C43:D43)</f>
        <v>1786.5771756025067</v>
      </c>
      <c r="C43" s="83">
        <f>SUM('[20]ПОЛНАЯ СЕБЕСТОИМОСТЬ СТОКИ 2022'!C160)/3</f>
        <v>1786.5771756025067</v>
      </c>
      <c r="D43" s="83">
        <f>SUM('[20]ПОЛНАЯ СЕБЕСТОИМОСТЬ СТОКИ 2022'!D160)/3</f>
        <v>0</v>
      </c>
      <c r="E43" s="83">
        <f t="shared" ref="E43:E61" si="353">SUM(F43:G43)</f>
        <v>1335.8654999999999</v>
      </c>
      <c r="F43" s="83">
        <f>SUM('[20]ПОЛНАЯ СЕБЕСТОИМОСТЬ СТОКИ 2022'!F160)</f>
        <v>1335.8654999999999</v>
      </c>
      <c r="G43" s="83">
        <f>SUM('[20]ПОЛНАЯ СЕБЕСТОИМОСТЬ СТОКИ 2022'!G160)</f>
        <v>0</v>
      </c>
      <c r="H43" s="152">
        <f>SUM(H44:H47)</f>
        <v>1393.93</v>
      </c>
      <c r="I43" s="152">
        <f t="shared" ref="I43:J43" si="354">SUM(I44:I47)</f>
        <v>1393.93</v>
      </c>
      <c r="J43" s="152">
        <f t="shared" si="354"/>
        <v>0</v>
      </c>
      <c r="K43" s="83">
        <f t="shared" ref="K43:K61" si="355">SUM(L43:M43)</f>
        <v>1786.5771756025067</v>
      </c>
      <c r="L43" s="83">
        <f t="shared" ref="L43:L61" si="356">SUM(C43)</f>
        <v>1786.5771756025067</v>
      </c>
      <c r="M43" s="83">
        <f t="shared" ref="M43:M61" si="357">SUM(D43)</f>
        <v>0</v>
      </c>
      <c r="N43" s="83">
        <f t="shared" ref="N43:N61" si="358">SUM(O43:P43)</f>
        <v>1213.6660000000002</v>
      </c>
      <c r="O43" s="83">
        <f>SUM('[20]ПОЛНАЯ СЕБЕСТОИМОСТЬ СТОКИ 2022'!I160)</f>
        <v>1213.6660000000002</v>
      </c>
      <c r="P43" s="83">
        <f>SUM('[20]ПОЛНАЯ СЕБЕСТОИМОСТЬ СТОКИ 2022'!J160)</f>
        <v>0</v>
      </c>
      <c r="Q43" s="152">
        <f>SUM(Q44:Q47)</f>
        <v>1276.3</v>
      </c>
      <c r="R43" s="152">
        <f t="shared" ref="R43:S43" si="359">SUM(R44:R47)</f>
        <v>1276.3</v>
      </c>
      <c r="S43" s="152">
        <f t="shared" si="359"/>
        <v>0</v>
      </c>
      <c r="T43" s="83">
        <f t="shared" ref="T43:T61" si="360">SUM(U43:V43)</f>
        <v>1786.5771756025067</v>
      </c>
      <c r="U43" s="83">
        <f t="shared" ref="U43:U61" si="361">SUM(L43)</f>
        <v>1786.5771756025067</v>
      </c>
      <c r="V43" s="83">
        <f t="shared" ref="V43:V61" si="362">SUM(M43)</f>
        <v>0</v>
      </c>
      <c r="W43" s="83">
        <f t="shared" ref="W43:W61" si="363">SUM(X43:Y43)</f>
        <v>1717.61</v>
      </c>
      <c r="X43" s="83">
        <f>SUM('[20]ПОЛНАЯ СЕБЕСТОИМОСТЬ СТОКИ 2022'!L160)</f>
        <v>1717.61</v>
      </c>
      <c r="Y43" s="83">
        <f>SUM('[20]ПОЛНАЯ СЕБЕСТОИМОСТЬ СТОКИ 2022'!M160)</f>
        <v>0</v>
      </c>
      <c r="Z43" s="152">
        <f>SUM(Z44:Z47)</f>
        <v>1535.73</v>
      </c>
      <c r="AA43" s="152">
        <f t="shared" ref="AA43:AB43" si="364">SUM(AA44:AA47)</f>
        <v>1535.73</v>
      </c>
      <c r="AB43" s="152">
        <f t="shared" si="364"/>
        <v>0</v>
      </c>
      <c r="AC43" s="135">
        <f t="shared" ref="AC43:AK58" si="365">SUM(B43+K43+T43)</f>
        <v>5359.7315268075199</v>
      </c>
      <c r="AD43" s="135">
        <f t="shared" si="365"/>
        <v>5359.7315268075199</v>
      </c>
      <c r="AE43" s="135">
        <f t="shared" si="365"/>
        <v>0</v>
      </c>
      <c r="AF43" s="135">
        <f t="shared" si="365"/>
        <v>4267.1414999999997</v>
      </c>
      <c r="AG43" s="135">
        <f t="shared" si="365"/>
        <v>4267.1414999999997</v>
      </c>
      <c r="AH43" s="135">
        <f t="shared" si="365"/>
        <v>0</v>
      </c>
      <c r="AI43" s="135">
        <f t="shared" si="365"/>
        <v>4205.96</v>
      </c>
      <c r="AJ43" s="135">
        <f t="shared" si="365"/>
        <v>4205.96</v>
      </c>
      <c r="AK43" s="135">
        <f t="shared" si="365"/>
        <v>0</v>
      </c>
      <c r="AL43" s="91">
        <f t="shared" si="279"/>
        <v>-1092.5900268075202</v>
      </c>
      <c r="AM43" s="91">
        <f t="shared" si="279"/>
        <v>-1092.5900268075202</v>
      </c>
      <c r="AN43" s="91">
        <f t="shared" si="279"/>
        <v>0</v>
      </c>
      <c r="AO43" s="83">
        <f t="shared" ref="AO43:AO55" si="366">SUM(AP43:AQ43)</f>
        <v>1786.5771756025067</v>
      </c>
      <c r="AP43" s="83">
        <f>SUM('[20]ПОЛНАЯ СЕБЕСТОИМОСТЬ СТОКИ 2022'!R160)/3</f>
        <v>1786.5771756025067</v>
      </c>
      <c r="AQ43" s="83">
        <f>SUM('[20]ПОЛНАЯ СЕБЕСТОИМОСТЬ СТОКИ 2022'!S160)/3</f>
        <v>0</v>
      </c>
      <c r="AR43" s="83">
        <f t="shared" ref="AR43:AR61" si="367">SUM(AS43:AT43)</f>
        <v>1169.5370000000003</v>
      </c>
      <c r="AS43" s="83">
        <f>SUM('[20]ПОЛНАЯ СЕБЕСТОИМОСТЬ СТОКИ 2022'!U160)</f>
        <v>1169.5370000000003</v>
      </c>
      <c r="AT43" s="83">
        <f>SUM('[20]ПОЛНАЯ СЕБЕСТОИМОСТЬ СТОКИ 2022'!V160)</f>
        <v>0</v>
      </c>
      <c r="AU43" s="152">
        <f>SUM(AU44:AU47)</f>
        <v>1255.0439999999999</v>
      </c>
      <c r="AV43" s="152">
        <f t="shared" ref="AV43:AW43" si="368">SUM(AV44:AV47)</f>
        <v>1255.0439999999999</v>
      </c>
      <c r="AW43" s="152">
        <f t="shared" si="368"/>
        <v>0</v>
      </c>
      <c r="AX43" s="83">
        <f t="shared" ref="AX43:AX61" si="369">SUM(AY43:AZ43)</f>
        <v>1786.5771756025067</v>
      </c>
      <c r="AY43" s="83">
        <f t="shared" ref="AY43:AY61" si="370">SUM(AP43)</f>
        <v>1786.5771756025067</v>
      </c>
      <c r="AZ43" s="83">
        <f t="shared" ref="AZ43:AZ61" si="371">SUM(AQ43)</f>
        <v>0</v>
      </c>
      <c r="BA43" s="81">
        <f t="shared" ref="BA43:BA61" si="372">SUM(BB43:BC43)</f>
        <v>1325.259</v>
      </c>
      <c r="BB43" s="81">
        <f>SUM('[20]ПОЛНАЯ СЕБЕСТОИМОСТЬ СТОКИ 2022'!X160)</f>
        <v>1325.259</v>
      </c>
      <c r="BC43" s="81">
        <f>SUM('[20]ПОЛНАЯ СЕБЕСТОИМОСТЬ СТОКИ 2022'!Y160)</f>
        <v>0</v>
      </c>
      <c r="BD43" s="152">
        <f>SUM(BD44:BD47)</f>
        <v>1682.2579999999998</v>
      </c>
      <c r="BE43" s="152">
        <f t="shared" ref="BE43:BF43" si="373">SUM(BE44:BE47)</f>
        <v>1682.2579999999998</v>
      </c>
      <c r="BF43" s="152">
        <f t="shared" si="373"/>
        <v>0</v>
      </c>
      <c r="BG43" s="83">
        <f t="shared" ref="BG43:BG61" si="374">SUM(BH43:BI43)</f>
        <v>1786.5771756025067</v>
      </c>
      <c r="BH43" s="83">
        <f t="shared" ref="BH43:BH61" si="375">SUM(AY43)</f>
        <v>1786.5771756025067</v>
      </c>
      <c r="BI43" s="83">
        <f t="shared" ref="BI43:BI61" si="376">SUM(AZ43)</f>
        <v>0</v>
      </c>
      <c r="BJ43" s="83">
        <f t="shared" ref="BJ43:BJ61" si="377">SUM(BK43:BL43)</f>
        <v>2154.2240499999994</v>
      </c>
      <c r="BK43" s="83">
        <f>SUM('[20]ПОЛНАЯ СЕБЕСТОИМОСТЬ СТОКИ 2022'!AA160)</f>
        <v>2154.2240499999994</v>
      </c>
      <c r="BL43" s="83">
        <f>SUM('[20]ПОЛНАЯ СЕБЕСТОИМОСТЬ СТОКИ 2022'!AB160)</f>
        <v>0</v>
      </c>
      <c r="BM43" s="152">
        <f>SUM(BM44:BM47)</f>
        <v>899.80600000000004</v>
      </c>
      <c r="BN43" s="152">
        <f t="shared" ref="BN43:BO43" si="378">SUM(BN44:BN47)</f>
        <v>899.80600000000004</v>
      </c>
      <c r="BO43" s="152">
        <f t="shared" si="378"/>
        <v>0</v>
      </c>
      <c r="BP43" s="135">
        <f t="shared" ref="BP43:BX58" si="379">SUM(AO43+AX43+BG43)</f>
        <v>5359.7315268075199</v>
      </c>
      <c r="BQ43" s="135">
        <f t="shared" si="379"/>
        <v>5359.7315268075199</v>
      </c>
      <c r="BR43" s="135">
        <f t="shared" si="379"/>
        <v>0</v>
      </c>
      <c r="BS43" s="135">
        <f t="shared" si="379"/>
        <v>4649.0200499999992</v>
      </c>
      <c r="BT43" s="135">
        <f t="shared" si="379"/>
        <v>4649.0200499999992</v>
      </c>
      <c r="BU43" s="135">
        <f t="shared" si="379"/>
        <v>0</v>
      </c>
      <c r="BV43" s="135">
        <f t="shared" si="379"/>
        <v>3837.1079999999997</v>
      </c>
      <c r="BW43" s="135">
        <f t="shared" si="379"/>
        <v>3837.1079999999997</v>
      </c>
      <c r="BX43" s="135">
        <f t="shared" si="379"/>
        <v>0</v>
      </c>
      <c r="BY43" s="91">
        <f t="shared" si="281"/>
        <v>-710.71147680752074</v>
      </c>
      <c r="BZ43" s="91">
        <f t="shared" si="281"/>
        <v>-710.71147680752074</v>
      </c>
      <c r="CA43" s="91">
        <f t="shared" si="281"/>
        <v>0</v>
      </c>
      <c r="CB43" s="135">
        <f t="shared" ref="CB43:CJ58" si="380">SUM(AC43+BP43)</f>
        <v>10719.46305361504</v>
      </c>
      <c r="CC43" s="135">
        <f t="shared" si="380"/>
        <v>10719.46305361504</v>
      </c>
      <c r="CD43" s="135">
        <f t="shared" si="380"/>
        <v>0</v>
      </c>
      <c r="CE43" s="135">
        <f t="shared" si="380"/>
        <v>8916.1615499999989</v>
      </c>
      <c r="CF43" s="135">
        <f t="shared" si="380"/>
        <v>8916.1615499999989</v>
      </c>
      <c r="CG43" s="135">
        <f t="shared" si="380"/>
        <v>0</v>
      </c>
      <c r="CH43" s="148">
        <f t="shared" si="380"/>
        <v>8043.0679999999993</v>
      </c>
      <c r="CI43" s="148">
        <f t="shared" si="380"/>
        <v>8043.0679999999993</v>
      </c>
      <c r="CJ43" s="148">
        <f t="shared" si="380"/>
        <v>0</v>
      </c>
      <c r="CK43" s="91">
        <f t="shared" si="283"/>
        <v>-1803.3015036150409</v>
      </c>
      <c r="CL43" s="91">
        <f t="shared" si="283"/>
        <v>-1803.3015036150409</v>
      </c>
      <c r="CM43" s="91">
        <f t="shared" si="283"/>
        <v>0</v>
      </c>
      <c r="CN43" s="83">
        <f t="shared" ref="CN43:CN61" si="381">SUM(CO43:CP43)</f>
        <v>1786.5771756025067</v>
      </c>
      <c r="CO43" s="83">
        <f>SUM('[20]ПОЛНАЯ СЕБЕСТОИМОСТЬ СТОКИ 2022'!AP160)/3</f>
        <v>1786.5771756025067</v>
      </c>
      <c r="CP43" s="83">
        <f>SUM('[20]ПОЛНАЯ СЕБЕСТОИМОСТЬ СТОКИ 2022'!AQ160)/3</f>
        <v>0</v>
      </c>
      <c r="CQ43" s="83">
        <f t="shared" ref="CQ43:CQ61" si="382">SUM(CR43:CS43)</f>
        <v>1625.5899999999997</v>
      </c>
      <c r="CR43" s="83">
        <f>SUM('[20]ПОЛНАЯ СЕБЕСТОИМОСТЬ СТОКИ 2022'!AS160)</f>
        <v>1625.5899999999997</v>
      </c>
      <c r="CS43" s="83">
        <f>SUM('[20]ПОЛНАЯ СЕБЕСТОИМОСТЬ СТОКИ 2022'!AT160)</f>
        <v>0</v>
      </c>
      <c r="CT43" s="152">
        <f>SUM(CT44:CT47)</f>
        <v>1307.3699999999999</v>
      </c>
      <c r="CU43" s="152">
        <f t="shared" ref="CU43:CV43" si="383">SUM(CU44:CU47)</f>
        <v>1307.3699999999999</v>
      </c>
      <c r="CV43" s="152">
        <f t="shared" si="383"/>
        <v>0</v>
      </c>
      <c r="CW43" s="83">
        <f t="shared" ref="CW43:CW61" si="384">SUM(CX43:CY43)</f>
        <v>1786.5771756025067</v>
      </c>
      <c r="CX43" s="83">
        <f t="shared" ref="CX43:CX61" si="385">SUM(CO43)</f>
        <v>1786.5771756025067</v>
      </c>
      <c r="CY43" s="83">
        <f t="shared" ref="CY43:CY61" si="386">SUM(CP43)</f>
        <v>0</v>
      </c>
      <c r="CZ43" s="83">
        <f t="shared" ref="CZ43:CZ61" si="387">SUM(DA43:DB43)</f>
        <v>1368.4955999999997</v>
      </c>
      <c r="DA43" s="83">
        <f>SUM('[20]ПОЛНАЯ СЕБЕСТОИМОСТЬ СТОКИ 2022'!AV160)</f>
        <v>1368.4955999999997</v>
      </c>
      <c r="DB43" s="83">
        <f>SUM('[20]ПОЛНАЯ СЕБЕСТОИМОСТЬ СТОКИ 2022'!AW160)</f>
        <v>0</v>
      </c>
      <c r="DC43" s="152">
        <f>SUM(DC44:DC47)</f>
        <v>1058.944</v>
      </c>
      <c r="DD43" s="152">
        <f t="shared" ref="DD43:DE43" si="388">SUM(DD44:DD47)</f>
        <v>1058.944</v>
      </c>
      <c r="DE43" s="152">
        <f t="shared" si="388"/>
        <v>0</v>
      </c>
      <c r="DF43" s="83">
        <f t="shared" ref="DF43:DF61" si="389">SUM(DG43:DH43)</f>
        <v>1786.5771756025067</v>
      </c>
      <c r="DG43" s="83">
        <f t="shared" ref="DG43:DG61" si="390">SUM(CX43)</f>
        <v>1786.5771756025067</v>
      </c>
      <c r="DH43" s="83">
        <f t="shared" ref="DH43:DH61" si="391">SUM(CY43)</f>
        <v>0</v>
      </c>
      <c r="DI43" s="83">
        <f t="shared" ref="DI43:DI61" si="392">SUM(DJ43:DK43)</f>
        <v>1285.0260000000001</v>
      </c>
      <c r="DJ43" s="83">
        <f>SUM('[20]ПОЛНАЯ СЕБЕСТОИМОСТЬ СТОКИ 2022'!AY160)</f>
        <v>1285.0260000000001</v>
      </c>
      <c r="DK43" s="83">
        <f>SUM('[20]ПОЛНАЯ СЕБЕСТОИМОСТЬ СТОКИ 2022'!AZ160)</f>
        <v>0</v>
      </c>
      <c r="DL43" s="152">
        <f>SUM(DL44:DL47)</f>
        <v>1547.6599999999999</v>
      </c>
      <c r="DM43" s="152">
        <f t="shared" ref="DM43:DN43" si="393">SUM(DM44:DM47)</f>
        <v>1547.6599999999999</v>
      </c>
      <c r="DN43" s="152">
        <f t="shared" si="393"/>
        <v>0</v>
      </c>
      <c r="DO43" s="135">
        <f t="shared" ref="DO43:DW58" si="394">SUM(CN43+CW43+DF43)</f>
        <v>5359.7315268075199</v>
      </c>
      <c r="DP43" s="135">
        <f t="shared" si="394"/>
        <v>5359.7315268075199</v>
      </c>
      <c r="DQ43" s="135">
        <f t="shared" si="394"/>
        <v>0</v>
      </c>
      <c r="DR43" s="135">
        <f t="shared" si="394"/>
        <v>4279.1115999999993</v>
      </c>
      <c r="DS43" s="135">
        <f t="shared" si="394"/>
        <v>4279.1115999999993</v>
      </c>
      <c r="DT43" s="135">
        <f t="shared" si="394"/>
        <v>0</v>
      </c>
      <c r="DU43" s="135">
        <f t="shared" si="394"/>
        <v>3913.9739999999997</v>
      </c>
      <c r="DV43" s="135">
        <f t="shared" si="394"/>
        <v>3913.9739999999997</v>
      </c>
      <c r="DW43" s="135">
        <f t="shared" si="394"/>
        <v>0</v>
      </c>
      <c r="DX43" s="91">
        <f t="shared" si="285"/>
        <v>-1080.6199268075206</v>
      </c>
      <c r="DY43" s="91">
        <f t="shared" si="285"/>
        <v>-1080.6199268075206</v>
      </c>
      <c r="DZ43" s="91">
        <f t="shared" si="285"/>
        <v>0</v>
      </c>
      <c r="EA43" s="135">
        <f t="shared" ref="EA43:EI58" si="395">SUM(CB43+DO43)</f>
        <v>16079.19458042256</v>
      </c>
      <c r="EB43" s="135">
        <f t="shared" si="395"/>
        <v>16079.19458042256</v>
      </c>
      <c r="EC43" s="135">
        <f t="shared" si="395"/>
        <v>0</v>
      </c>
      <c r="ED43" s="135">
        <f t="shared" si="395"/>
        <v>13195.273149999997</v>
      </c>
      <c r="EE43" s="135">
        <f t="shared" si="395"/>
        <v>13195.273149999997</v>
      </c>
      <c r="EF43" s="135">
        <f t="shared" si="395"/>
        <v>0</v>
      </c>
      <c r="EG43" s="135">
        <f t="shared" si="395"/>
        <v>11957.041999999999</v>
      </c>
      <c r="EH43" s="135">
        <f t="shared" si="395"/>
        <v>11957.041999999999</v>
      </c>
      <c r="EI43" s="135">
        <f t="shared" si="395"/>
        <v>0</v>
      </c>
      <c r="EJ43" s="91">
        <f t="shared" si="287"/>
        <v>-2883.9214304225625</v>
      </c>
      <c r="EK43" s="91">
        <f t="shared" si="287"/>
        <v>-2883.9214304225625</v>
      </c>
      <c r="EL43" s="91">
        <f t="shared" si="287"/>
        <v>0</v>
      </c>
      <c r="EM43" s="83">
        <f t="shared" ref="EM43:EM61" si="396">SUM(EN43:EO43)</f>
        <v>1786.5771756025067</v>
      </c>
      <c r="EN43" s="83">
        <f>SUM('[20]ПОЛНАЯ СЕБЕСТОИМОСТЬ СТОКИ 2022'!BN160)/3</f>
        <v>1786.5771756025067</v>
      </c>
      <c r="EO43" s="83">
        <f>SUM('[20]ПОЛНАЯ СЕБЕСТОИМОСТЬ СТОКИ 2022'!BO160)/3</f>
        <v>0</v>
      </c>
      <c r="EP43" s="83">
        <f t="shared" ref="EP43:EP61" si="397">SUM(EQ43:ER43)</f>
        <v>1510.8357000000001</v>
      </c>
      <c r="EQ43" s="83">
        <f>SUM('[20]ПОЛНАЯ СЕБЕСТОИМОСТЬ СТОКИ 2022'!BQ160)</f>
        <v>1510.8357000000001</v>
      </c>
      <c r="ER43" s="83">
        <f>SUM('[20]ПОЛНАЯ СЕБЕСТОИМОСТЬ СТОКИ 2022'!BR160)</f>
        <v>0</v>
      </c>
      <c r="ES43" s="152">
        <f>SUM(ES44:ES47)</f>
        <v>1067.8359999999998</v>
      </c>
      <c r="ET43" s="152">
        <f t="shared" ref="ET43:EU43" si="398">SUM(ET44:ET47)</f>
        <v>1067.8359999999998</v>
      </c>
      <c r="EU43" s="152">
        <f t="shared" si="398"/>
        <v>0</v>
      </c>
      <c r="EV43" s="83">
        <f t="shared" ref="EV43:EV61" si="399">SUM(EW43:EX43)</f>
        <v>1786.5771756025067</v>
      </c>
      <c r="EW43" s="83">
        <f t="shared" ref="EW43:EW61" si="400">SUM(EN43)</f>
        <v>1786.5771756025067</v>
      </c>
      <c r="EX43" s="83">
        <f t="shared" ref="EX43:EX61" si="401">SUM(EO43)</f>
        <v>0</v>
      </c>
      <c r="EY43" s="83">
        <f t="shared" ref="EY43:EY61" si="402">SUM(EZ43:FA43)</f>
        <v>1764.9847</v>
      </c>
      <c r="EZ43" s="83">
        <f>SUM('[20]ПОЛНАЯ СЕБЕСТОИМОСТЬ СТОКИ 2022'!BT160)</f>
        <v>1764.9847</v>
      </c>
      <c r="FA43" s="83">
        <f>SUM('[20]ПОЛНАЯ СЕБЕСТОИМОСТЬ СТОКИ 2022'!BU160)</f>
        <v>0</v>
      </c>
      <c r="FB43" s="152">
        <f>SUM(FB44:FB47)</f>
        <v>1404.742</v>
      </c>
      <c r="FC43" s="152">
        <f t="shared" ref="FC43:FD43" si="403">SUM(FC44:FC47)</f>
        <v>1404.742</v>
      </c>
      <c r="FD43" s="152">
        <f t="shared" si="403"/>
        <v>0</v>
      </c>
      <c r="FE43" s="83">
        <f t="shared" ref="FE43:FE61" si="404">SUM(FF43:FG43)</f>
        <v>1786.5771756025067</v>
      </c>
      <c r="FF43" s="83">
        <f t="shared" ref="FF43:FF61" si="405">SUM(EW43)</f>
        <v>1786.5771756025067</v>
      </c>
      <c r="FG43" s="83">
        <f t="shared" ref="FG43:FG61" si="406">SUM(EX43)</f>
        <v>0</v>
      </c>
      <c r="FH43" s="83">
        <f t="shared" ref="FH43:FH61" si="407">SUM(FI43:FJ43)</f>
        <v>2045.39</v>
      </c>
      <c r="FI43" s="83">
        <f>SUM('[20]ПОЛНАЯ СЕБЕСТОИМОСТЬ СТОКИ 2022'!BW160)</f>
        <v>2045.39</v>
      </c>
      <c r="FJ43" s="83">
        <f>SUM('[20]ПОЛНАЯ СЕБЕСТОИМОСТЬ СТОКИ 2022'!BX160)</f>
        <v>0</v>
      </c>
      <c r="FK43" s="152">
        <f>SUM(FK44:FK47)</f>
        <v>1367.0500000000002</v>
      </c>
      <c r="FL43" s="152">
        <f t="shared" ref="FL43:FM43" si="408">SUM(FL44:FL47)</f>
        <v>1367.0500000000002</v>
      </c>
      <c r="FM43" s="152">
        <f t="shared" si="408"/>
        <v>0</v>
      </c>
      <c r="FN43" s="135">
        <f t="shared" ref="FN43:FV58" si="409">SUM(EM43+EV43+FE43)</f>
        <v>5359.7315268075199</v>
      </c>
      <c r="FO43" s="135">
        <f t="shared" si="409"/>
        <v>5359.7315268075199</v>
      </c>
      <c r="FP43" s="135">
        <f t="shared" si="409"/>
        <v>0</v>
      </c>
      <c r="FQ43" s="135">
        <f t="shared" si="409"/>
        <v>5321.2103999999999</v>
      </c>
      <c r="FR43" s="135">
        <f t="shared" si="409"/>
        <v>5321.2103999999999</v>
      </c>
      <c r="FS43" s="135">
        <f t="shared" si="409"/>
        <v>0</v>
      </c>
      <c r="FT43" s="135">
        <f t="shared" si="409"/>
        <v>3839.6279999999997</v>
      </c>
      <c r="FU43" s="135">
        <f t="shared" si="409"/>
        <v>3839.6279999999997</v>
      </c>
      <c r="FV43" s="135">
        <f t="shared" si="409"/>
        <v>0</v>
      </c>
      <c r="FW43" s="91">
        <f t="shared" si="289"/>
        <v>-38.521126807519977</v>
      </c>
      <c r="FX43" s="91">
        <f t="shared" si="289"/>
        <v>-38.521126807519977</v>
      </c>
      <c r="FY43" s="91">
        <f t="shared" si="289"/>
        <v>0</v>
      </c>
      <c r="FZ43" s="135">
        <f t="shared" ref="FZ43:GH58" si="410">SUM(EA43+FN43)</f>
        <v>21438.92610723008</v>
      </c>
      <c r="GA43" s="135">
        <f t="shared" si="410"/>
        <v>21438.92610723008</v>
      </c>
      <c r="GB43" s="135">
        <f t="shared" si="410"/>
        <v>0</v>
      </c>
      <c r="GC43" s="135">
        <f t="shared" si="410"/>
        <v>18516.483549999997</v>
      </c>
      <c r="GD43" s="135">
        <f t="shared" si="410"/>
        <v>18516.483549999997</v>
      </c>
      <c r="GE43" s="135">
        <f t="shared" si="410"/>
        <v>0</v>
      </c>
      <c r="GF43" s="135">
        <f t="shared" si="410"/>
        <v>15796.669999999998</v>
      </c>
      <c r="GG43" s="135">
        <f t="shared" si="410"/>
        <v>15796.669999999998</v>
      </c>
      <c r="GH43" s="135">
        <f t="shared" si="410"/>
        <v>0</v>
      </c>
      <c r="GI43" s="91">
        <f t="shared" si="291"/>
        <v>-2922.4425572300825</v>
      </c>
      <c r="GJ43" s="91">
        <f t="shared" si="291"/>
        <v>-2922.4425572300825</v>
      </c>
      <c r="GK43" s="91">
        <f t="shared" si="291"/>
        <v>0</v>
      </c>
      <c r="GM43" s="19">
        <f t="shared" si="292"/>
        <v>21438.926107230076</v>
      </c>
    </row>
    <row r="44" spans="1:195" ht="18.75" customHeight="1" x14ac:dyDescent="0.3">
      <c r="A44" s="97" t="s">
        <v>70</v>
      </c>
      <c r="B44" s="94">
        <f t="shared" si="352"/>
        <v>656.57436749999988</v>
      </c>
      <c r="C44" s="94">
        <f>SUM('[20]ПОЛНАЯ СЕБЕСТОИМОСТЬ СТОКИ 2022'!C161)/3</f>
        <v>656.57436749999988</v>
      </c>
      <c r="D44" s="94">
        <f>SUM('[20]ПОЛНАЯ СЕБЕСТОИМОСТЬ СТОКИ 2022'!D161)/3</f>
        <v>0</v>
      </c>
      <c r="E44" s="94">
        <f t="shared" si="353"/>
        <v>670.59199999999998</v>
      </c>
      <c r="F44" s="94">
        <f>SUM('[20]ПОЛНАЯ СЕБЕСТОИМОСТЬ СТОКИ 2022'!F161)</f>
        <v>670.59199999999998</v>
      </c>
      <c r="G44" s="94">
        <f>SUM('[20]ПОЛНАЯ СЕБЕСТОИМОСТЬ СТОКИ 2022'!G161)</f>
        <v>0</v>
      </c>
      <c r="H44" s="95">
        <f t="shared" ref="H44:H61" si="411">SUM(I44:J44)</f>
        <v>703.08</v>
      </c>
      <c r="I44" s="95">
        <v>703.08</v>
      </c>
      <c r="J44" s="95">
        <v>0</v>
      </c>
      <c r="K44" s="94">
        <f t="shared" si="355"/>
        <v>656.57436749999988</v>
      </c>
      <c r="L44" s="94">
        <f t="shared" si="356"/>
        <v>656.57436749999988</v>
      </c>
      <c r="M44" s="94">
        <f t="shared" si="357"/>
        <v>0</v>
      </c>
      <c r="N44" s="94">
        <f t="shared" si="358"/>
        <v>581.86</v>
      </c>
      <c r="O44" s="94">
        <f>SUM('[20]ПОЛНАЯ СЕБЕСТОИМОСТЬ СТОКИ 2022'!I161)</f>
        <v>581.86</v>
      </c>
      <c r="P44" s="94">
        <f>SUM('[20]ПОЛНАЯ СЕБЕСТОИМОСТЬ СТОКИ 2022'!J161)</f>
        <v>0</v>
      </c>
      <c r="Q44" s="95">
        <f t="shared" ref="Q44:Q47" si="412">SUM(R44:S44)</f>
        <v>619.83000000000004</v>
      </c>
      <c r="R44" s="95">
        <v>619.83000000000004</v>
      </c>
      <c r="S44" s="95">
        <v>0</v>
      </c>
      <c r="T44" s="94">
        <f t="shared" si="360"/>
        <v>656.57436749999988</v>
      </c>
      <c r="U44" s="94">
        <f t="shared" si="361"/>
        <v>656.57436749999988</v>
      </c>
      <c r="V44" s="94">
        <f t="shared" si="362"/>
        <v>0</v>
      </c>
      <c r="W44" s="94">
        <f t="shared" si="363"/>
        <v>966.54199999999992</v>
      </c>
      <c r="X44" s="94">
        <f>SUM('[20]ПОЛНАЯ СЕБЕСТОИМОСТЬ СТОКИ 2022'!L161)</f>
        <v>966.54199999999992</v>
      </c>
      <c r="Y44" s="94">
        <f>SUM('[20]ПОЛНАЯ СЕБЕСТОИМОСТЬ СТОКИ 2022'!M161)</f>
        <v>0</v>
      </c>
      <c r="Z44" s="95">
        <f t="shared" ref="Z44:Z47" si="413">SUM(AA44:AB44)</f>
        <v>669.97</v>
      </c>
      <c r="AA44" s="95">
        <v>669.97</v>
      </c>
      <c r="AB44" s="95">
        <v>0</v>
      </c>
      <c r="AC44" s="153">
        <f t="shared" si="365"/>
        <v>1969.7231024999996</v>
      </c>
      <c r="AD44" s="153">
        <f t="shared" si="365"/>
        <v>1969.7231024999996</v>
      </c>
      <c r="AE44" s="153">
        <f t="shared" si="365"/>
        <v>0</v>
      </c>
      <c r="AF44" s="153">
        <f t="shared" si="365"/>
        <v>2218.9939999999997</v>
      </c>
      <c r="AG44" s="153">
        <f t="shared" si="365"/>
        <v>2218.9939999999997</v>
      </c>
      <c r="AH44" s="153">
        <f t="shared" si="365"/>
        <v>0</v>
      </c>
      <c r="AI44" s="153">
        <f t="shared" si="365"/>
        <v>1992.88</v>
      </c>
      <c r="AJ44" s="153">
        <f t="shared" si="365"/>
        <v>1992.88</v>
      </c>
      <c r="AK44" s="153">
        <f t="shared" si="365"/>
        <v>0</v>
      </c>
      <c r="AL44" s="32">
        <f t="shared" si="279"/>
        <v>249.27089750000005</v>
      </c>
      <c r="AM44" s="32">
        <f t="shared" si="279"/>
        <v>249.27089750000005</v>
      </c>
      <c r="AN44" s="32">
        <f t="shared" si="279"/>
        <v>0</v>
      </c>
      <c r="AO44" s="94">
        <f t="shared" si="366"/>
        <v>656.57436749999988</v>
      </c>
      <c r="AP44" s="94">
        <f>SUM('[20]ПОЛНАЯ СЕБЕСТОИМОСТЬ СТОКИ 2022'!R161)/3</f>
        <v>656.57436749999988</v>
      </c>
      <c r="AQ44" s="94">
        <f>SUM('[20]ПОЛНАЯ СЕБЕСТОИМОСТЬ СТОКИ 2022'!S161)/3</f>
        <v>0</v>
      </c>
      <c r="AR44" s="94">
        <f t="shared" si="367"/>
        <v>629.62099999999998</v>
      </c>
      <c r="AS44" s="94">
        <f>SUM('[20]ПОЛНАЯ СЕБЕСТОИМОСТЬ СТОКИ 2022'!U161)</f>
        <v>629.62099999999998</v>
      </c>
      <c r="AT44" s="94">
        <f>SUM('[20]ПОЛНАЯ СЕБЕСТОИМОСТЬ СТОКИ 2022'!V161)</f>
        <v>0</v>
      </c>
      <c r="AU44" s="95">
        <f t="shared" ref="AU44:AU47" si="414">SUM(AV44:AW44)</f>
        <v>610.46</v>
      </c>
      <c r="AV44" s="95">
        <v>610.46</v>
      </c>
      <c r="AW44" s="95">
        <v>0</v>
      </c>
      <c r="AX44" s="94">
        <f t="shared" si="369"/>
        <v>656.57436749999988</v>
      </c>
      <c r="AY44" s="94">
        <f t="shared" si="370"/>
        <v>656.57436749999988</v>
      </c>
      <c r="AZ44" s="94">
        <f t="shared" si="371"/>
        <v>0</v>
      </c>
      <c r="BA44" s="92">
        <f t="shared" si="372"/>
        <v>556.44000000000005</v>
      </c>
      <c r="BB44" s="92">
        <f>SUM('[20]ПОЛНАЯ СЕБЕСТОИМОСТЬ СТОКИ 2022'!X161)</f>
        <v>556.44000000000005</v>
      </c>
      <c r="BC44" s="92">
        <f>SUM('[20]ПОЛНАЯ СЕБЕСТОИМОСТЬ СТОКИ 2022'!Y161)</f>
        <v>0</v>
      </c>
      <c r="BD44" s="95">
        <f t="shared" ref="BD44:BD47" si="415">SUM(BE44:BF44)</f>
        <v>1016.04</v>
      </c>
      <c r="BE44" s="95">
        <v>1016.04</v>
      </c>
      <c r="BF44" s="95">
        <v>0</v>
      </c>
      <c r="BG44" s="94">
        <f t="shared" si="374"/>
        <v>656.57436749999988</v>
      </c>
      <c r="BH44" s="94">
        <f t="shared" si="375"/>
        <v>656.57436749999988</v>
      </c>
      <c r="BI44" s="94">
        <f t="shared" si="376"/>
        <v>0</v>
      </c>
      <c r="BJ44" s="94">
        <f t="shared" si="377"/>
        <v>756.12835999999993</v>
      </c>
      <c r="BK44" s="94">
        <f>SUM('[20]ПОЛНАЯ СЕБЕСТОИМОСТЬ СТОКИ 2022'!AA161)</f>
        <v>756.12835999999993</v>
      </c>
      <c r="BL44" s="94">
        <f>SUM('[20]ПОЛНАЯ СЕБЕСТОИМОСТЬ СТОКИ 2022'!AB161)</f>
        <v>0</v>
      </c>
      <c r="BM44" s="95">
        <f t="shared" ref="BM44:BM47" si="416">SUM(BN44:BO44)</f>
        <v>342.27100000000002</v>
      </c>
      <c r="BN44" s="95">
        <v>342.27100000000002</v>
      </c>
      <c r="BO44" s="95">
        <v>0</v>
      </c>
      <c r="BP44" s="153">
        <f t="shared" si="379"/>
        <v>1969.7231024999996</v>
      </c>
      <c r="BQ44" s="153">
        <f t="shared" si="379"/>
        <v>1969.7231024999996</v>
      </c>
      <c r="BR44" s="153">
        <f t="shared" si="379"/>
        <v>0</v>
      </c>
      <c r="BS44" s="153">
        <f t="shared" si="379"/>
        <v>1942.1893600000001</v>
      </c>
      <c r="BT44" s="153">
        <f t="shared" si="379"/>
        <v>1942.1893600000001</v>
      </c>
      <c r="BU44" s="153">
        <f t="shared" si="379"/>
        <v>0</v>
      </c>
      <c r="BV44" s="153">
        <f t="shared" si="379"/>
        <v>1968.771</v>
      </c>
      <c r="BW44" s="153">
        <f t="shared" si="379"/>
        <v>1968.771</v>
      </c>
      <c r="BX44" s="153">
        <f t="shared" si="379"/>
        <v>0</v>
      </c>
      <c r="BY44" s="32">
        <f t="shared" si="281"/>
        <v>-27.533742499999562</v>
      </c>
      <c r="BZ44" s="32">
        <f t="shared" si="281"/>
        <v>-27.533742499999562</v>
      </c>
      <c r="CA44" s="32">
        <f t="shared" si="281"/>
        <v>0</v>
      </c>
      <c r="CB44" s="153">
        <f t="shared" si="380"/>
        <v>3939.4462049999993</v>
      </c>
      <c r="CC44" s="153">
        <f t="shared" si="380"/>
        <v>3939.4462049999993</v>
      </c>
      <c r="CD44" s="153">
        <f t="shared" si="380"/>
        <v>0</v>
      </c>
      <c r="CE44" s="153">
        <f t="shared" si="380"/>
        <v>4161.18336</v>
      </c>
      <c r="CF44" s="153">
        <f t="shared" si="380"/>
        <v>4161.18336</v>
      </c>
      <c r="CG44" s="153">
        <f t="shared" si="380"/>
        <v>0</v>
      </c>
      <c r="CH44" s="154">
        <f t="shared" si="380"/>
        <v>3961.6509999999998</v>
      </c>
      <c r="CI44" s="154">
        <f t="shared" si="380"/>
        <v>3961.6509999999998</v>
      </c>
      <c r="CJ44" s="154">
        <f t="shared" si="380"/>
        <v>0</v>
      </c>
      <c r="CK44" s="32">
        <f t="shared" si="283"/>
        <v>221.73715500000071</v>
      </c>
      <c r="CL44" s="32">
        <f t="shared" si="283"/>
        <v>221.73715500000071</v>
      </c>
      <c r="CM44" s="32">
        <f t="shared" si="283"/>
        <v>0</v>
      </c>
      <c r="CN44" s="94">
        <f t="shared" si="381"/>
        <v>656.57436749999988</v>
      </c>
      <c r="CO44" s="94">
        <f>SUM('[20]ПОЛНАЯ СЕБЕСТОИМОСТЬ СТОКИ 2022'!AP161)/3</f>
        <v>656.57436749999988</v>
      </c>
      <c r="CP44" s="94">
        <f>SUM('[20]ПОЛНАЯ СЕБЕСТОИМОСТЬ СТОКИ 2022'!AQ161)/3</f>
        <v>0</v>
      </c>
      <c r="CQ44" s="94">
        <f t="shared" si="382"/>
        <v>920.36899999999991</v>
      </c>
      <c r="CR44" s="94">
        <f>SUM('[20]ПОЛНАЯ СЕБЕСТОИМОСТЬ СТОКИ 2022'!AS161)</f>
        <v>920.36899999999991</v>
      </c>
      <c r="CS44" s="94">
        <f>SUM('[20]ПОЛНАЯ СЕБЕСТОИМОСТЬ СТОКИ 2022'!AT161)</f>
        <v>0</v>
      </c>
      <c r="CT44" s="95">
        <f t="shared" ref="CT44:CT47" si="417">SUM(CU44:CV44)</f>
        <v>550.55999999999995</v>
      </c>
      <c r="CU44" s="95">
        <v>550.55999999999995</v>
      </c>
      <c r="CV44" s="95">
        <v>0</v>
      </c>
      <c r="CW44" s="94">
        <f t="shared" si="384"/>
        <v>656.57436749999988</v>
      </c>
      <c r="CX44" s="94">
        <f t="shared" si="385"/>
        <v>656.57436749999988</v>
      </c>
      <c r="CY44" s="94">
        <f t="shared" si="386"/>
        <v>0</v>
      </c>
      <c r="CZ44" s="94">
        <f t="shared" si="387"/>
        <v>554.77700000000004</v>
      </c>
      <c r="DA44" s="94">
        <f>SUM('[20]ПОЛНАЯ СЕБЕСТОИМОСТЬ СТОКИ 2022'!AV161)</f>
        <v>554.77700000000004</v>
      </c>
      <c r="DB44" s="94">
        <f>SUM('[20]ПОЛНАЯ СЕБЕСТОИМОСТЬ СТОКИ 2022'!AW161)</f>
        <v>0</v>
      </c>
      <c r="DC44" s="95">
        <f t="shared" ref="DC44:DC47" si="418">SUM(DD44:DE44)</f>
        <v>527.31399999999996</v>
      </c>
      <c r="DD44" s="95">
        <v>527.31399999999996</v>
      </c>
      <c r="DE44" s="95">
        <v>0</v>
      </c>
      <c r="DF44" s="94">
        <f t="shared" si="389"/>
        <v>656.57436749999988</v>
      </c>
      <c r="DG44" s="94">
        <f t="shared" si="390"/>
        <v>656.57436749999988</v>
      </c>
      <c r="DH44" s="94">
        <f t="shared" si="391"/>
        <v>0</v>
      </c>
      <c r="DI44" s="94">
        <f t="shared" si="392"/>
        <v>582.95399999999995</v>
      </c>
      <c r="DJ44" s="94">
        <f>SUM('[20]ПОЛНАЯ СЕБЕСТОИМОСТЬ СТОКИ 2022'!AY161)</f>
        <v>582.95399999999995</v>
      </c>
      <c r="DK44" s="94">
        <f>SUM('[20]ПОЛНАЯ СЕБЕСТОИМОСТЬ СТОКИ 2022'!AZ161)</f>
        <v>0</v>
      </c>
      <c r="DL44" s="95">
        <f t="shared" ref="DL44:DL47" si="419">SUM(DM44:DN44)</f>
        <v>665.53</v>
      </c>
      <c r="DM44" s="95">
        <v>665.53</v>
      </c>
      <c r="DN44" s="95">
        <v>0</v>
      </c>
      <c r="DO44" s="153">
        <f t="shared" si="394"/>
        <v>1969.7231024999996</v>
      </c>
      <c r="DP44" s="153">
        <f t="shared" si="394"/>
        <v>1969.7231024999996</v>
      </c>
      <c r="DQ44" s="153">
        <f t="shared" si="394"/>
        <v>0</v>
      </c>
      <c r="DR44" s="153">
        <f t="shared" si="394"/>
        <v>2058.1</v>
      </c>
      <c r="DS44" s="153">
        <f t="shared" si="394"/>
        <v>2058.1</v>
      </c>
      <c r="DT44" s="153">
        <f t="shared" si="394"/>
        <v>0</v>
      </c>
      <c r="DU44" s="153">
        <f t="shared" si="394"/>
        <v>1743.4039999999998</v>
      </c>
      <c r="DV44" s="153">
        <f t="shared" si="394"/>
        <v>1743.4039999999998</v>
      </c>
      <c r="DW44" s="153">
        <f t="shared" si="394"/>
        <v>0</v>
      </c>
      <c r="DX44" s="32">
        <f t="shared" si="285"/>
        <v>88.376897500000268</v>
      </c>
      <c r="DY44" s="32">
        <f t="shared" si="285"/>
        <v>88.376897500000268</v>
      </c>
      <c r="DZ44" s="32">
        <f t="shared" si="285"/>
        <v>0</v>
      </c>
      <c r="EA44" s="153">
        <f t="shared" si="395"/>
        <v>5909.1693074999985</v>
      </c>
      <c r="EB44" s="153">
        <f t="shared" si="395"/>
        <v>5909.1693074999985</v>
      </c>
      <c r="EC44" s="153">
        <f t="shared" si="395"/>
        <v>0</v>
      </c>
      <c r="ED44" s="153">
        <f t="shared" si="395"/>
        <v>6219.2833599999994</v>
      </c>
      <c r="EE44" s="153">
        <f t="shared" si="395"/>
        <v>6219.2833599999994</v>
      </c>
      <c r="EF44" s="153">
        <f t="shared" si="395"/>
        <v>0</v>
      </c>
      <c r="EG44" s="153">
        <f t="shared" si="395"/>
        <v>5705.0549999999994</v>
      </c>
      <c r="EH44" s="153">
        <f t="shared" si="395"/>
        <v>5705.0549999999994</v>
      </c>
      <c r="EI44" s="153">
        <f t="shared" si="395"/>
        <v>0</v>
      </c>
      <c r="EJ44" s="32">
        <f t="shared" si="287"/>
        <v>310.11405250000098</v>
      </c>
      <c r="EK44" s="32">
        <f t="shared" si="287"/>
        <v>310.11405250000098</v>
      </c>
      <c r="EL44" s="32">
        <f t="shared" si="287"/>
        <v>0</v>
      </c>
      <c r="EM44" s="94">
        <f t="shared" si="396"/>
        <v>656.57436749999988</v>
      </c>
      <c r="EN44" s="94">
        <f>SUM('[20]ПОЛНАЯ СЕБЕСТОИМОСТЬ СТОКИ 2022'!BN161)/3</f>
        <v>656.57436749999988</v>
      </c>
      <c r="EO44" s="94">
        <f>SUM('[20]ПОЛНАЯ СЕБЕСТОИМОСТЬ СТОКИ 2022'!BO161)/3</f>
        <v>0</v>
      </c>
      <c r="EP44" s="94">
        <f t="shared" si="397"/>
        <v>568.89699999999993</v>
      </c>
      <c r="EQ44" s="94">
        <f>SUM('[20]ПОЛНАЯ СЕБЕСТОИМОСТЬ СТОКИ 2022'!BQ161)</f>
        <v>568.89699999999993</v>
      </c>
      <c r="ER44" s="94">
        <f>SUM('[20]ПОЛНАЯ СЕБЕСТОИМОСТЬ СТОКИ 2022'!BR161)</f>
        <v>0</v>
      </c>
      <c r="ES44" s="95">
        <f t="shared" ref="ES44:ES47" si="420">SUM(ET44:EU44)</f>
        <v>486.09</v>
      </c>
      <c r="ET44" s="95">
        <v>486.09</v>
      </c>
      <c r="EU44" s="95">
        <v>0</v>
      </c>
      <c r="EV44" s="94">
        <f t="shared" si="399"/>
        <v>656.57436749999988</v>
      </c>
      <c r="EW44" s="94">
        <f t="shared" si="400"/>
        <v>656.57436749999988</v>
      </c>
      <c r="EX44" s="94">
        <f t="shared" si="401"/>
        <v>0</v>
      </c>
      <c r="EY44" s="94">
        <f t="shared" si="402"/>
        <v>642.52732000000003</v>
      </c>
      <c r="EZ44" s="94">
        <f>SUM('[20]ПОЛНАЯ СЕБЕСТОИМОСТЬ СТОКИ 2022'!BT161)</f>
        <v>642.52732000000003</v>
      </c>
      <c r="FA44" s="94">
        <f>SUM('[20]ПОЛНАЯ СЕБЕСТОИМОСТЬ СТОКИ 2022'!BU161)</f>
        <v>0</v>
      </c>
      <c r="FB44" s="95">
        <f t="shared" ref="FB44:FB47" si="421">SUM(FC44:FD44)</f>
        <v>732.93</v>
      </c>
      <c r="FC44" s="95">
        <v>732.93</v>
      </c>
      <c r="FD44" s="95">
        <v>0</v>
      </c>
      <c r="FE44" s="94">
        <f t="shared" si="404"/>
        <v>656.57436749999988</v>
      </c>
      <c r="FF44" s="94">
        <f t="shared" si="405"/>
        <v>656.57436749999988</v>
      </c>
      <c r="FG44" s="94">
        <f t="shared" si="406"/>
        <v>0</v>
      </c>
      <c r="FH44" s="94">
        <f t="shared" si="407"/>
        <v>611.24700000000007</v>
      </c>
      <c r="FI44" s="94">
        <f>SUM('[20]ПОЛНАЯ СЕБЕСТОИМОСТЬ СТОКИ 2022'!BW161)</f>
        <v>611.24700000000007</v>
      </c>
      <c r="FJ44" s="94">
        <f>SUM('[20]ПОЛНАЯ СЕБЕСТОИМОСТЬ СТОКИ 2022'!BX161)</f>
        <v>0</v>
      </c>
      <c r="FK44" s="95">
        <f t="shared" ref="FK44:FK47" si="422">SUM(FL44:FM44)</f>
        <v>635.11</v>
      </c>
      <c r="FL44" s="95">
        <v>635.11</v>
      </c>
      <c r="FM44" s="95">
        <v>0</v>
      </c>
      <c r="FN44" s="153">
        <f t="shared" si="409"/>
        <v>1969.7231024999996</v>
      </c>
      <c r="FO44" s="153">
        <f t="shared" si="409"/>
        <v>1969.7231024999996</v>
      </c>
      <c r="FP44" s="153">
        <f t="shared" si="409"/>
        <v>0</v>
      </c>
      <c r="FQ44" s="153">
        <f t="shared" si="409"/>
        <v>1822.6713200000002</v>
      </c>
      <c r="FR44" s="153">
        <f t="shared" si="409"/>
        <v>1822.6713200000002</v>
      </c>
      <c r="FS44" s="153">
        <f t="shared" si="409"/>
        <v>0</v>
      </c>
      <c r="FT44" s="153">
        <f t="shared" si="409"/>
        <v>1854.13</v>
      </c>
      <c r="FU44" s="153">
        <f t="shared" si="409"/>
        <v>1854.13</v>
      </c>
      <c r="FV44" s="153">
        <f t="shared" si="409"/>
        <v>0</v>
      </c>
      <c r="FW44" s="32">
        <f t="shared" si="289"/>
        <v>-147.05178249999949</v>
      </c>
      <c r="FX44" s="32">
        <f t="shared" si="289"/>
        <v>-147.05178249999949</v>
      </c>
      <c r="FY44" s="32">
        <f t="shared" si="289"/>
        <v>0</v>
      </c>
      <c r="FZ44" s="153">
        <f t="shared" si="410"/>
        <v>7878.8924099999986</v>
      </c>
      <c r="GA44" s="153">
        <f t="shared" si="410"/>
        <v>7878.8924099999986</v>
      </c>
      <c r="GB44" s="153">
        <f t="shared" si="410"/>
        <v>0</v>
      </c>
      <c r="GC44" s="153">
        <f t="shared" si="410"/>
        <v>8041.9546799999998</v>
      </c>
      <c r="GD44" s="153">
        <f t="shared" si="410"/>
        <v>8041.9546799999998</v>
      </c>
      <c r="GE44" s="153">
        <f t="shared" si="410"/>
        <v>0</v>
      </c>
      <c r="GF44" s="153">
        <f t="shared" si="410"/>
        <v>7559.1849999999995</v>
      </c>
      <c r="GG44" s="153">
        <f t="shared" si="410"/>
        <v>7559.1849999999995</v>
      </c>
      <c r="GH44" s="153">
        <f t="shared" si="410"/>
        <v>0</v>
      </c>
      <c r="GI44" s="32">
        <f t="shared" si="291"/>
        <v>163.06227000000126</v>
      </c>
      <c r="GJ44" s="32">
        <f t="shared" si="291"/>
        <v>163.06227000000126</v>
      </c>
      <c r="GK44" s="32">
        <f t="shared" si="291"/>
        <v>0</v>
      </c>
      <c r="GM44" s="19">
        <f t="shared" si="292"/>
        <v>7878.8924099999967</v>
      </c>
    </row>
    <row r="45" spans="1:195" ht="18.75" customHeight="1" x14ac:dyDescent="0.3">
      <c r="A45" s="97" t="s">
        <v>71</v>
      </c>
      <c r="B45" s="94">
        <f t="shared" si="352"/>
        <v>191.13882982166663</v>
      </c>
      <c r="C45" s="94">
        <f>SUM('[20]ПОЛНАЯ СЕБЕСТОИМОСТЬ СТОКИ 2022'!C162)/3</f>
        <v>191.13882982166663</v>
      </c>
      <c r="D45" s="94">
        <f>SUM('[20]ПОЛНАЯ СЕБЕСТОИМОСТЬ СТОКИ 2022'!D162)/3</f>
        <v>0</v>
      </c>
      <c r="E45" s="94">
        <f t="shared" si="353"/>
        <v>202.43099999999998</v>
      </c>
      <c r="F45" s="94">
        <f>SUM('[20]ПОЛНАЯ СЕБЕСТОИМОСТЬ СТОКИ 2022'!F162)</f>
        <v>202.43099999999998</v>
      </c>
      <c r="G45" s="94">
        <f>SUM('[20]ПОЛНАЯ СЕБЕСТОИМОСТЬ СТОКИ 2022'!G162)</f>
        <v>0</v>
      </c>
      <c r="H45" s="95">
        <f t="shared" si="411"/>
        <v>211.89</v>
      </c>
      <c r="I45" s="95">
        <v>211.89</v>
      </c>
      <c r="J45" s="95">
        <v>0</v>
      </c>
      <c r="K45" s="94">
        <f t="shared" si="355"/>
        <v>191.13882982166663</v>
      </c>
      <c r="L45" s="94">
        <f t="shared" si="356"/>
        <v>191.13882982166663</v>
      </c>
      <c r="M45" s="94">
        <f t="shared" si="357"/>
        <v>0</v>
      </c>
      <c r="N45" s="94">
        <f t="shared" si="358"/>
        <v>169.60300000000001</v>
      </c>
      <c r="O45" s="94">
        <f>SUM('[20]ПОЛНАЯ СЕБЕСТОИМОСТЬ СТОКИ 2022'!I162)</f>
        <v>169.60300000000001</v>
      </c>
      <c r="P45" s="94">
        <f>SUM('[20]ПОЛНАЯ СЕБЕСТОИМОСТЬ СТОКИ 2022'!J162)</f>
        <v>0</v>
      </c>
      <c r="Q45" s="95">
        <f t="shared" si="412"/>
        <v>185.75</v>
      </c>
      <c r="R45" s="95">
        <v>185.75</v>
      </c>
      <c r="S45" s="95">
        <v>0</v>
      </c>
      <c r="T45" s="94">
        <f t="shared" si="360"/>
        <v>191.13882982166663</v>
      </c>
      <c r="U45" s="94">
        <f t="shared" si="361"/>
        <v>191.13882982166663</v>
      </c>
      <c r="V45" s="94">
        <f t="shared" si="362"/>
        <v>0</v>
      </c>
      <c r="W45" s="94">
        <f t="shared" si="363"/>
        <v>288.565</v>
      </c>
      <c r="X45" s="94">
        <f>SUM('[20]ПОЛНАЯ СЕБЕСТОИМОСТЬ СТОКИ 2022'!L162)</f>
        <v>288.565</v>
      </c>
      <c r="Y45" s="94">
        <f>SUM('[20]ПОЛНАЯ СЕБЕСТОИМОСТЬ СТОКИ 2022'!M162)</f>
        <v>0</v>
      </c>
      <c r="Z45" s="95">
        <f t="shared" si="413"/>
        <v>202.29</v>
      </c>
      <c r="AA45" s="95">
        <v>202.29</v>
      </c>
      <c r="AB45" s="95">
        <v>0</v>
      </c>
      <c r="AC45" s="153">
        <f t="shared" si="365"/>
        <v>573.41648946499993</v>
      </c>
      <c r="AD45" s="153">
        <f t="shared" si="365"/>
        <v>573.41648946499993</v>
      </c>
      <c r="AE45" s="153">
        <f t="shared" si="365"/>
        <v>0</v>
      </c>
      <c r="AF45" s="153">
        <f t="shared" si="365"/>
        <v>660.59899999999993</v>
      </c>
      <c r="AG45" s="153">
        <f t="shared" si="365"/>
        <v>660.59899999999993</v>
      </c>
      <c r="AH45" s="153">
        <f t="shared" si="365"/>
        <v>0</v>
      </c>
      <c r="AI45" s="153">
        <f t="shared" si="365"/>
        <v>599.92999999999995</v>
      </c>
      <c r="AJ45" s="153">
        <f t="shared" si="365"/>
        <v>599.92999999999995</v>
      </c>
      <c r="AK45" s="153">
        <f t="shared" si="365"/>
        <v>0</v>
      </c>
      <c r="AL45" s="32">
        <f t="shared" si="279"/>
        <v>87.182510535000006</v>
      </c>
      <c r="AM45" s="32">
        <f t="shared" si="279"/>
        <v>87.182510535000006</v>
      </c>
      <c r="AN45" s="32">
        <f t="shared" si="279"/>
        <v>0</v>
      </c>
      <c r="AO45" s="94">
        <f t="shared" si="366"/>
        <v>191.13882982166663</v>
      </c>
      <c r="AP45" s="94">
        <f>SUM('[20]ПОЛНАЯ СЕБЕСТОИМОСТЬ СТОКИ 2022'!R162)/3</f>
        <v>191.13882982166663</v>
      </c>
      <c r="AQ45" s="94">
        <f>SUM('[20]ПОЛНАЯ СЕБЕСТОИМОСТЬ СТОКИ 2022'!S162)/3</f>
        <v>0</v>
      </c>
      <c r="AR45" s="94">
        <f t="shared" si="367"/>
        <v>190.04900000000001</v>
      </c>
      <c r="AS45" s="94">
        <f>SUM('[20]ПОЛНАЯ СЕБЕСТОИМОСТЬ СТОКИ 2022'!U162)</f>
        <v>190.04900000000001</v>
      </c>
      <c r="AT45" s="94">
        <f>SUM('[20]ПОЛНАЯ СЕБЕСТОИМОСТЬ СТОКИ 2022'!V162)</f>
        <v>0</v>
      </c>
      <c r="AU45" s="95">
        <f t="shared" si="414"/>
        <v>183.81</v>
      </c>
      <c r="AV45" s="95">
        <v>183.81</v>
      </c>
      <c r="AW45" s="95">
        <v>0</v>
      </c>
      <c r="AX45" s="94">
        <f t="shared" si="369"/>
        <v>191.13882982166663</v>
      </c>
      <c r="AY45" s="94">
        <f t="shared" si="370"/>
        <v>191.13882982166663</v>
      </c>
      <c r="AZ45" s="94">
        <f t="shared" si="371"/>
        <v>0</v>
      </c>
      <c r="BA45" s="92">
        <f t="shared" si="372"/>
        <v>165.82299999999998</v>
      </c>
      <c r="BB45" s="92">
        <f>SUM('[20]ПОЛНАЯ СЕБЕСТОИМОСТЬ СТОКИ 2022'!X162)</f>
        <v>165.82299999999998</v>
      </c>
      <c r="BC45" s="92">
        <f>SUM('[20]ПОЛНАЯ СЕБЕСТОИМОСТЬ СТОКИ 2022'!Y162)</f>
        <v>0</v>
      </c>
      <c r="BD45" s="95">
        <f t="shared" si="415"/>
        <v>306.59500000000003</v>
      </c>
      <c r="BE45" s="95">
        <v>306.59500000000003</v>
      </c>
      <c r="BF45" s="95">
        <v>0</v>
      </c>
      <c r="BG45" s="94">
        <f t="shared" si="374"/>
        <v>191.13882982166663</v>
      </c>
      <c r="BH45" s="94">
        <f t="shared" si="375"/>
        <v>191.13882982166663</v>
      </c>
      <c r="BI45" s="94">
        <f t="shared" si="376"/>
        <v>0</v>
      </c>
      <c r="BJ45" s="94">
        <f t="shared" si="377"/>
        <v>227.65899999999999</v>
      </c>
      <c r="BK45" s="94">
        <f>SUM('[20]ПОЛНАЯ СЕБЕСТОИМОСТЬ СТОКИ 2022'!AA162)</f>
        <v>227.65899999999999</v>
      </c>
      <c r="BL45" s="94">
        <f>SUM('[20]ПОЛНАЯ СЕБЕСТОИМОСТЬ СТОКИ 2022'!AB162)</f>
        <v>0</v>
      </c>
      <c r="BM45" s="95">
        <f t="shared" si="416"/>
        <v>101.905</v>
      </c>
      <c r="BN45" s="95">
        <v>101.905</v>
      </c>
      <c r="BO45" s="95">
        <v>0</v>
      </c>
      <c r="BP45" s="153">
        <f t="shared" si="379"/>
        <v>573.41648946499993</v>
      </c>
      <c r="BQ45" s="153">
        <f t="shared" si="379"/>
        <v>573.41648946499993</v>
      </c>
      <c r="BR45" s="153">
        <f t="shared" si="379"/>
        <v>0</v>
      </c>
      <c r="BS45" s="153">
        <f t="shared" si="379"/>
        <v>583.53099999999995</v>
      </c>
      <c r="BT45" s="153">
        <f t="shared" si="379"/>
        <v>583.53099999999995</v>
      </c>
      <c r="BU45" s="153">
        <f t="shared" si="379"/>
        <v>0</v>
      </c>
      <c r="BV45" s="153">
        <f t="shared" si="379"/>
        <v>592.31000000000006</v>
      </c>
      <c r="BW45" s="153">
        <f t="shared" si="379"/>
        <v>592.31000000000006</v>
      </c>
      <c r="BX45" s="153">
        <f t="shared" si="379"/>
        <v>0</v>
      </c>
      <c r="BY45" s="32">
        <f t="shared" si="281"/>
        <v>10.114510535000022</v>
      </c>
      <c r="BZ45" s="32">
        <f t="shared" si="281"/>
        <v>10.114510535000022</v>
      </c>
      <c r="CA45" s="32">
        <f t="shared" si="281"/>
        <v>0</v>
      </c>
      <c r="CB45" s="153">
        <f t="shared" si="380"/>
        <v>1146.8329789299999</v>
      </c>
      <c r="CC45" s="153">
        <f t="shared" si="380"/>
        <v>1146.8329789299999</v>
      </c>
      <c r="CD45" s="153">
        <f t="shared" si="380"/>
        <v>0</v>
      </c>
      <c r="CE45" s="153">
        <f t="shared" si="380"/>
        <v>1244.1299999999999</v>
      </c>
      <c r="CF45" s="153">
        <f t="shared" si="380"/>
        <v>1244.1299999999999</v>
      </c>
      <c r="CG45" s="153">
        <f t="shared" si="380"/>
        <v>0</v>
      </c>
      <c r="CH45" s="154">
        <f t="shared" si="380"/>
        <v>1192.24</v>
      </c>
      <c r="CI45" s="154">
        <f t="shared" si="380"/>
        <v>1192.24</v>
      </c>
      <c r="CJ45" s="154">
        <f t="shared" si="380"/>
        <v>0</v>
      </c>
      <c r="CK45" s="32">
        <f t="shared" si="283"/>
        <v>97.297021070000028</v>
      </c>
      <c r="CL45" s="32">
        <f t="shared" si="283"/>
        <v>97.297021070000028</v>
      </c>
      <c r="CM45" s="32">
        <f t="shared" si="283"/>
        <v>0</v>
      </c>
      <c r="CN45" s="94">
        <f t="shared" si="381"/>
        <v>191.13882982166663</v>
      </c>
      <c r="CO45" s="94">
        <f>SUM('[20]ПОЛНАЯ СЕБЕСТОИМОСТЬ СТОКИ 2022'!AP162)/3</f>
        <v>191.13882982166663</v>
      </c>
      <c r="CP45" s="94">
        <f>SUM('[20]ПОЛНАЯ СЕБЕСТОИМОСТЬ СТОКИ 2022'!AQ162)/3</f>
        <v>0</v>
      </c>
      <c r="CQ45" s="94">
        <f t="shared" si="382"/>
        <v>216.661</v>
      </c>
      <c r="CR45" s="94">
        <f>SUM('[20]ПОЛНАЯ СЕБЕСТОИМОСТЬ СТОКИ 2022'!AS162)</f>
        <v>216.661</v>
      </c>
      <c r="CS45" s="94">
        <f>SUM('[20]ПОЛНАЯ СЕБЕСТОИМОСТЬ СТОКИ 2022'!AT162)</f>
        <v>0</v>
      </c>
      <c r="CT45" s="95">
        <f t="shared" si="417"/>
        <v>164.37</v>
      </c>
      <c r="CU45" s="95">
        <v>164.37</v>
      </c>
      <c r="CV45" s="95">
        <v>0</v>
      </c>
      <c r="CW45" s="94">
        <f t="shared" si="384"/>
        <v>191.13882982166663</v>
      </c>
      <c r="CX45" s="94">
        <f t="shared" si="385"/>
        <v>191.13882982166663</v>
      </c>
      <c r="CY45" s="94">
        <f t="shared" si="386"/>
        <v>0</v>
      </c>
      <c r="CZ45" s="94">
        <f t="shared" si="387"/>
        <v>165.96899999999999</v>
      </c>
      <c r="DA45" s="94">
        <f>SUM('[20]ПОЛНАЯ СЕБЕСТОИМОСТЬ СТОКИ 2022'!AV162)</f>
        <v>165.96899999999999</v>
      </c>
      <c r="DB45" s="94">
        <f>SUM('[20]ПОЛНАЯ СЕБЕСТОИМОСТЬ СТОКИ 2022'!AW162)</f>
        <v>0</v>
      </c>
      <c r="DC45" s="95">
        <f t="shared" si="418"/>
        <v>159.16</v>
      </c>
      <c r="DD45" s="95">
        <v>159.16</v>
      </c>
      <c r="DE45" s="95">
        <v>0</v>
      </c>
      <c r="DF45" s="94">
        <f t="shared" si="389"/>
        <v>191.13882982166663</v>
      </c>
      <c r="DG45" s="94">
        <f t="shared" si="390"/>
        <v>191.13882982166663</v>
      </c>
      <c r="DH45" s="94">
        <f t="shared" si="391"/>
        <v>0</v>
      </c>
      <c r="DI45" s="94">
        <f t="shared" si="392"/>
        <v>174.88399999999999</v>
      </c>
      <c r="DJ45" s="94">
        <f>SUM('[20]ПОЛНАЯ СЕБЕСТОИМОСТЬ СТОКИ 2022'!AY162)</f>
        <v>174.88399999999999</v>
      </c>
      <c r="DK45" s="94">
        <f>SUM('[20]ПОЛНАЯ СЕБЕСТОИМОСТЬ СТОКИ 2022'!AZ162)</f>
        <v>0</v>
      </c>
      <c r="DL45" s="95">
        <f t="shared" si="419"/>
        <v>200.39</v>
      </c>
      <c r="DM45" s="95">
        <v>200.39</v>
      </c>
      <c r="DN45" s="95">
        <v>0</v>
      </c>
      <c r="DO45" s="153">
        <f t="shared" si="394"/>
        <v>573.41648946499993</v>
      </c>
      <c r="DP45" s="153">
        <f t="shared" si="394"/>
        <v>573.41648946499993</v>
      </c>
      <c r="DQ45" s="153">
        <f t="shared" si="394"/>
        <v>0</v>
      </c>
      <c r="DR45" s="153">
        <f t="shared" si="394"/>
        <v>557.51400000000001</v>
      </c>
      <c r="DS45" s="153">
        <f t="shared" si="394"/>
        <v>557.51400000000001</v>
      </c>
      <c r="DT45" s="153">
        <f t="shared" si="394"/>
        <v>0</v>
      </c>
      <c r="DU45" s="153">
        <f t="shared" si="394"/>
        <v>523.91999999999996</v>
      </c>
      <c r="DV45" s="153">
        <f t="shared" si="394"/>
        <v>523.91999999999996</v>
      </c>
      <c r="DW45" s="153">
        <f t="shared" si="394"/>
        <v>0</v>
      </c>
      <c r="DX45" s="32">
        <f t="shared" si="285"/>
        <v>-15.902489464999917</v>
      </c>
      <c r="DY45" s="32">
        <f t="shared" si="285"/>
        <v>-15.902489464999917</v>
      </c>
      <c r="DZ45" s="32">
        <f t="shared" si="285"/>
        <v>0</v>
      </c>
      <c r="EA45" s="153">
        <f t="shared" si="395"/>
        <v>1720.2494683949999</v>
      </c>
      <c r="EB45" s="153">
        <f t="shared" si="395"/>
        <v>1720.2494683949999</v>
      </c>
      <c r="EC45" s="153">
        <f t="shared" si="395"/>
        <v>0</v>
      </c>
      <c r="ED45" s="153">
        <f t="shared" si="395"/>
        <v>1801.6439999999998</v>
      </c>
      <c r="EE45" s="153">
        <f t="shared" si="395"/>
        <v>1801.6439999999998</v>
      </c>
      <c r="EF45" s="153">
        <f t="shared" si="395"/>
        <v>0</v>
      </c>
      <c r="EG45" s="153">
        <f t="shared" si="395"/>
        <v>1716.1599999999999</v>
      </c>
      <c r="EH45" s="153">
        <f t="shared" si="395"/>
        <v>1716.1599999999999</v>
      </c>
      <c r="EI45" s="153">
        <f t="shared" si="395"/>
        <v>0</v>
      </c>
      <c r="EJ45" s="32">
        <f t="shared" si="287"/>
        <v>81.394531604999884</v>
      </c>
      <c r="EK45" s="32">
        <f t="shared" si="287"/>
        <v>81.394531604999884</v>
      </c>
      <c r="EL45" s="32">
        <f t="shared" si="287"/>
        <v>0</v>
      </c>
      <c r="EM45" s="94">
        <f t="shared" si="396"/>
        <v>191.13882982166663</v>
      </c>
      <c r="EN45" s="94">
        <f>SUM('[20]ПОЛНАЯ СЕБЕСТОИМОСТЬ СТОКИ 2022'!BN162)/3</f>
        <v>191.13882982166663</v>
      </c>
      <c r="EO45" s="94">
        <f>SUM('[20]ПОЛНАЯ СЕБЕСТОИМОСТЬ СТОКИ 2022'!BO162)/3</f>
        <v>0</v>
      </c>
      <c r="EP45" s="94">
        <f t="shared" si="397"/>
        <v>168.703</v>
      </c>
      <c r="EQ45" s="94">
        <f>SUM('[20]ПОЛНАЯ СЕБЕСТОИМОСТЬ СТОКИ 2022'!BQ162)</f>
        <v>168.703</v>
      </c>
      <c r="ER45" s="94">
        <f>SUM('[20]ПОЛНАЯ СЕБЕСТОИМОСТЬ СТОКИ 2022'!BR162)</f>
        <v>0</v>
      </c>
      <c r="ES45" s="95">
        <f t="shared" si="420"/>
        <v>146.74</v>
      </c>
      <c r="ET45" s="95">
        <v>146.74</v>
      </c>
      <c r="EU45" s="95">
        <v>0</v>
      </c>
      <c r="EV45" s="94">
        <f t="shared" si="399"/>
        <v>191.13882982166663</v>
      </c>
      <c r="EW45" s="94">
        <f t="shared" si="400"/>
        <v>191.13882982166663</v>
      </c>
      <c r="EX45" s="94">
        <f t="shared" si="401"/>
        <v>0</v>
      </c>
      <c r="EY45" s="94">
        <f t="shared" si="402"/>
        <v>192.08224999999999</v>
      </c>
      <c r="EZ45" s="94">
        <f>SUM('[20]ПОЛНАЯ СЕБЕСТОИМОСТЬ СТОКИ 2022'!BT162)</f>
        <v>192.08224999999999</v>
      </c>
      <c r="FA45" s="94">
        <f>SUM('[20]ПОЛНАЯ СЕБЕСТОИМОСТЬ СТОКИ 2022'!BU162)</f>
        <v>0</v>
      </c>
      <c r="FB45" s="95">
        <f t="shared" si="421"/>
        <v>221.2</v>
      </c>
      <c r="FC45" s="95">
        <v>221.2</v>
      </c>
      <c r="FD45" s="95">
        <v>0</v>
      </c>
      <c r="FE45" s="94">
        <f t="shared" si="404"/>
        <v>191.13882982166663</v>
      </c>
      <c r="FF45" s="94">
        <f t="shared" si="405"/>
        <v>191.13882982166663</v>
      </c>
      <c r="FG45" s="94">
        <f t="shared" si="406"/>
        <v>0</v>
      </c>
      <c r="FH45" s="94">
        <f t="shared" si="407"/>
        <v>182.935</v>
      </c>
      <c r="FI45" s="94">
        <f>SUM('[20]ПОЛНАЯ СЕБЕСТОИМОСТЬ СТОКИ 2022'!BW162)</f>
        <v>182.935</v>
      </c>
      <c r="FJ45" s="94">
        <f>SUM('[20]ПОЛНАЯ СЕБЕСТОИМОСТЬ СТОКИ 2022'!BX162)</f>
        <v>0</v>
      </c>
      <c r="FK45" s="95">
        <f t="shared" si="422"/>
        <v>187.58</v>
      </c>
      <c r="FL45" s="95">
        <v>187.58</v>
      </c>
      <c r="FM45" s="95">
        <v>0</v>
      </c>
      <c r="FN45" s="153">
        <f t="shared" si="409"/>
        <v>573.41648946499993</v>
      </c>
      <c r="FO45" s="153">
        <f t="shared" si="409"/>
        <v>573.41648946499993</v>
      </c>
      <c r="FP45" s="153">
        <f t="shared" si="409"/>
        <v>0</v>
      </c>
      <c r="FQ45" s="153">
        <f t="shared" si="409"/>
        <v>543.72025000000008</v>
      </c>
      <c r="FR45" s="153">
        <f t="shared" si="409"/>
        <v>543.72025000000008</v>
      </c>
      <c r="FS45" s="153">
        <f t="shared" si="409"/>
        <v>0</v>
      </c>
      <c r="FT45" s="153">
        <f t="shared" si="409"/>
        <v>555.52</v>
      </c>
      <c r="FU45" s="153">
        <f t="shared" si="409"/>
        <v>555.52</v>
      </c>
      <c r="FV45" s="153">
        <f t="shared" si="409"/>
        <v>0</v>
      </c>
      <c r="FW45" s="32">
        <f t="shared" si="289"/>
        <v>-29.696239464999849</v>
      </c>
      <c r="FX45" s="32">
        <f t="shared" si="289"/>
        <v>-29.696239464999849</v>
      </c>
      <c r="FY45" s="32">
        <f t="shared" si="289"/>
        <v>0</v>
      </c>
      <c r="FZ45" s="153">
        <f t="shared" si="410"/>
        <v>2293.6659578599997</v>
      </c>
      <c r="GA45" s="153">
        <f t="shared" si="410"/>
        <v>2293.6659578599997</v>
      </c>
      <c r="GB45" s="153">
        <f t="shared" si="410"/>
        <v>0</v>
      </c>
      <c r="GC45" s="153">
        <f t="shared" si="410"/>
        <v>2345.3642499999996</v>
      </c>
      <c r="GD45" s="153">
        <f t="shared" si="410"/>
        <v>2345.3642499999996</v>
      </c>
      <c r="GE45" s="153">
        <f t="shared" si="410"/>
        <v>0</v>
      </c>
      <c r="GF45" s="153">
        <f t="shared" si="410"/>
        <v>2271.6799999999998</v>
      </c>
      <c r="GG45" s="153">
        <f t="shared" si="410"/>
        <v>2271.6799999999998</v>
      </c>
      <c r="GH45" s="153">
        <f t="shared" si="410"/>
        <v>0</v>
      </c>
      <c r="GI45" s="32">
        <f t="shared" si="291"/>
        <v>51.698292139999921</v>
      </c>
      <c r="GJ45" s="32">
        <f t="shared" si="291"/>
        <v>51.698292139999921</v>
      </c>
      <c r="GK45" s="32">
        <f t="shared" si="291"/>
        <v>0</v>
      </c>
      <c r="GM45" s="19">
        <f t="shared" si="292"/>
        <v>2293.6659578599997</v>
      </c>
    </row>
    <row r="46" spans="1:195" ht="18.75" customHeight="1" x14ac:dyDescent="0.3">
      <c r="A46" s="97" t="s">
        <v>72</v>
      </c>
      <c r="B46" s="94">
        <f t="shared" si="352"/>
        <v>179.59316666666666</v>
      </c>
      <c r="C46" s="94">
        <f>SUM('[20]ПОЛНАЯ СЕБЕСТОИМОСТЬ СТОКИ 2022'!C163)/3</f>
        <v>179.59316666666666</v>
      </c>
      <c r="D46" s="94">
        <f>SUM('[20]ПОЛНАЯ СЕБЕСТОИМОСТЬ СТОКИ 2022'!D163)/3</f>
        <v>0</v>
      </c>
      <c r="E46" s="94">
        <f t="shared" si="353"/>
        <v>145.96</v>
      </c>
      <c r="F46" s="94">
        <f>SUM('[20]ПОЛНАЯ СЕБЕСТОИМОСТЬ СТОКИ 2022'!F163)</f>
        <v>145.96</v>
      </c>
      <c r="G46" s="94">
        <f>SUM('[20]ПОЛНАЯ СЕБЕСТОИМОСТЬ СТОКИ 2022'!G163)</f>
        <v>0</v>
      </c>
      <c r="H46" s="95">
        <f t="shared" si="411"/>
        <v>117.55</v>
      </c>
      <c r="I46" s="95">
        <v>117.55</v>
      </c>
      <c r="J46" s="95">
        <v>0</v>
      </c>
      <c r="K46" s="94">
        <f t="shared" si="355"/>
        <v>179.59316666666666</v>
      </c>
      <c r="L46" s="94">
        <f t="shared" si="356"/>
        <v>179.59316666666666</v>
      </c>
      <c r="M46" s="94">
        <f t="shared" si="357"/>
        <v>0</v>
      </c>
      <c r="N46" s="94">
        <f t="shared" si="358"/>
        <v>194.01900000000001</v>
      </c>
      <c r="O46" s="94">
        <f>SUM('[20]ПОЛНАЯ СЕБЕСТОИМОСТЬ СТОКИ 2022'!I163)</f>
        <v>194.01900000000001</v>
      </c>
      <c r="P46" s="94">
        <f>SUM('[20]ПОЛНАЯ СЕБЕСТОИМОСТЬ СТОКИ 2022'!J163)</f>
        <v>0</v>
      </c>
      <c r="Q46" s="95">
        <f t="shared" si="412"/>
        <v>168.655</v>
      </c>
      <c r="R46" s="95">
        <v>168.655</v>
      </c>
      <c r="S46" s="95">
        <v>0</v>
      </c>
      <c r="T46" s="94">
        <f t="shared" si="360"/>
        <v>179.59316666666666</v>
      </c>
      <c r="U46" s="94">
        <f t="shared" si="361"/>
        <v>179.59316666666666</v>
      </c>
      <c r="V46" s="94">
        <f t="shared" si="362"/>
        <v>0</v>
      </c>
      <c r="W46" s="94">
        <f t="shared" si="363"/>
        <v>180.011</v>
      </c>
      <c r="X46" s="94">
        <f>SUM('[20]ПОЛНАЯ СЕБЕСТОИМОСТЬ СТОКИ 2022'!L163)</f>
        <v>180.011</v>
      </c>
      <c r="Y46" s="94">
        <f>SUM('[20]ПОЛНАЯ СЕБЕСТОИМОСТЬ СТОКИ 2022'!M163)</f>
        <v>0</v>
      </c>
      <c r="Z46" s="95">
        <f t="shared" si="413"/>
        <v>205.03</v>
      </c>
      <c r="AA46" s="95">
        <v>205.03</v>
      </c>
      <c r="AB46" s="95">
        <v>0</v>
      </c>
      <c r="AC46" s="153">
        <f t="shared" si="365"/>
        <v>538.77949999999998</v>
      </c>
      <c r="AD46" s="153">
        <f t="shared" si="365"/>
        <v>538.77949999999998</v>
      </c>
      <c r="AE46" s="153">
        <f t="shared" si="365"/>
        <v>0</v>
      </c>
      <c r="AF46" s="153">
        <f t="shared" si="365"/>
        <v>519.99</v>
      </c>
      <c r="AG46" s="153">
        <f t="shared" si="365"/>
        <v>519.99</v>
      </c>
      <c r="AH46" s="153">
        <f t="shared" si="365"/>
        <v>0</v>
      </c>
      <c r="AI46" s="153">
        <f t="shared" si="365"/>
        <v>491.23500000000001</v>
      </c>
      <c r="AJ46" s="153">
        <f t="shared" si="365"/>
        <v>491.23500000000001</v>
      </c>
      <c r="AK46" s="153">
        <f t="shared" si="365"/>
        <v>0</v>
      </c>
      <c r="AL46" s="32">
        <f t="shared" si="279"/>
        <v>-18.789499999999975</v>
      </c>
      <c r="AM46" s="32">
        <f t="shared" si="279"/>
        <v>-18.789499999999975</v>
      </c>
      <c r="AN46" s="32">
        <f t="shared" si="279"/>
        <v>0</v>
      </c>
      <c r="AO46" s="94">
        <f t="shared" si="366"/>
        <v>179.59316666666666</v>
      </c>
      <c r="AP46" s="94">
        <f>SUM('[20]ПОЛНАЯ СЕБЕСТОИМОСТЬ СТОКИ 2022'!R163)/3</f>
        <v>179.59316666666666</v>
      </c>
      <c r="AQ46" s="94">
        <f>SUM('[20]ПОЛНАЯ СЕБЕСТОИМОСТЬ СТОКИ 2022'!S163)/3</f>
        <v>0</v>
      </c>
      <c r="AR46" s="94">
        <f t="shared" si="367"/>
        <v>125.364</v>
      </c>
      <c r="AS46" s="94">
        <f>SUM('[20]ПОЛНАЯ СЕБЕСТОИМОСТЬ СТОКИ 2022'!U163)</f>
        <v>125.364</v>
      </c>
      <c r="AT46" s="94">
        <f>SUM('[20]ПОЛНАЯ СЕБЕСТОИМОСТЬ СТОКИ 2022'!V163)</f>
        <v>0</v>
      </c>
      <c r="AU46" s="95">
        <f t="shared" si="414"/>
        <v>195.07</v>
      </c>
      <c r="AV46" s="95">
        <v>195.07</v>
      </c>
      <c r="AW46" s="95">
        <v>0</v>
      </c>
      <c r="AX46" s="94">
        <f t="shared" si="369"/>
        <v>179.59316666666666</v>
      </c>
      <c r="AY46" s="94">
        <f t="shared" si="370"/>
        <v>179.59316666666666</v>
      </c>
      <c r="AZ46" s="94">
        <f t="shared" si="371"/>
        <v>0</v>
      </c>
      <c r="BA46" s="92">
        <f t="shared" si="372"/>
        <v>93.471000000000004</v>
      </c>
      <c r="BB46" s="92">
        <f>SUM('[20]ПОЛНАЯ СЕБЕСТОИМОСТЬ СТОКИ 2022'!X163)</f>
        <v>93.471000000000004</v>
      </c>
      <c r="BC46" s="92">
        <f>SUM('[20]ПОЛНАЯ СЕБЕСТОИМОСТЬ СТОКИ 2022'!Y163)</f>
        <v>0</v>
      </c>
      <c r="BD46" s="95">
        <f t="shared" si="415"/>
        <v>121.09</v>
      </c>
      <c r="BE46" s="95">
        <v>121.09</v>
      </c>
      <c r="BF46" s="95">
        <v>0</v>
      </c>
      <c r="BG46" s="94">
        <f t="shared" si="374"/>
        <v>179.59316666666666</v>
      </c>
      <c r="BH46" s="94">
        <f t="shared" si="375"/>
        <v>179.59316666666666</v>
      </c>
      <c r="BI46" s="94">
        <f t="shared" si="376"/>
        <v>0</v>
      </c>
      <c r="BJ46" s="94">
        <f t="shared" si="377"/>
        <v>131.80799999999999</v>
      </c>
      <c r="BK46" s="94">
        <f>SUM('[20]ПОЛНАЯ СЕБЕСТОИМОСТЬ СТОКИ 2022'!AA163)</f>
        <v>131.80799999999999</v>
      </c>
      <c r="BL46" s="94">
        <f>SUM('[20]ПОЛНАЯ СЕБЕСТОИМОСТЬ СТОКИ 2022'!AB163)</f>
        <v>0</v>
      </c>
      <c r="BM46" s="95">
        <f t="shared" si="416"/>
        <v>141.22</v>
      </c>
      <c r="BN46" s="95">
        <v>141.22</v>
      </c>
      <c r="BO46" s="95">
        <v>0</v>
      </c>
      <c r="BP46" s="153">
        <f t="shared" si="379"/>
        <v>538.77949999999998</v>
      </c>
      <c r="BQ46" s="153">
        <f t="shared" si="379"/>
        <v>538.77949999999998</v>
      </c>
      <c r="BR46" s="153">
        <f t="shared" si="379"/>
        <v>0</v>
      </c>
      <c r="BS46" s="153">
        <f t="shared" si="379"/>
        <v>350.64300000000003</v>
      </c>
      <c r="BT46" s="153">
        <f t="shared" si="379"/>
        <v>350.64300000000003</v>
      </c>
      <c r="BU46" s="153">
        <f t="shared" si="379"/>
        <v>0</v>
      </c>
      <c r="BV46" s="153">
        <f t="shared" si="379"/>
        <v>457.38</v>
      </c>
      <c r="BW46" s="153">
        <f t="shared" si="379"/>
        <v>457.38</v>
      </c>
      <c r="BX46" s="153">
        <f t="shared" si="379"/>
        <v>0</v>
      </c>
      <c r="BY46" s="32">
        <f t="shared" si="281"/>
        <v>-188.13649999999996</v>
      </c>
      <c r="BZ46" s="32">
        <f t="shared" si="281"/>
        <v>-188.13649999999996</v>
      </c>
      <c r="CA46" s="32">
        <f t="shared" si="281"/>
        <v>0</v>
      </c>
      <c r="CB46" s="153">
        <f t="shared" si="380"/>
        <v>1077.559</v>
      </c>
      <c r="CC46" s="153">
        <f t="shared" si="380"/>
        <v>1077.559</v>
      </c>
      <c r="CD46" s="153">
        <f t="shared" si="380"/>
        <v>0</v>
      </c>
      <c r="CE46" s="153">
        <f t="shared" si="380"/>
        <v>870.63300000000004</v>
      </c>
      <c r="CF46" s="153">
        <f t="shared" si="380"/>
        <v>870.63300000000004</v>
      </c>
      <c r="CG46" s="153">
        <f t="shared" si="380"/>
        <v>0</v>
      </c>
      <c r="CH46" s="154">
        <f t="shared" si="380"/>
        <v>948.61500000000001</v>
      </c>
      <c r="CI46" s="154">
        <f t="shared" si="380"/>
        <v>948.61500000000001</v>
      </c>
      <c r="CJ46" s="154">
        <f t="shared" si="380"/>
        <v>0</v>
      </c>
      <c r="CK46" s="32">
        <f t="shared" si="283"/>
        <v>-206.92599999999993</v>
      </c>
      <c r="CL46" s="32">
        <f t="shared" si="283"/>
        <v>-206.92599999999993</v>
      </c>
      <c r="CM46" s="32">
        <f t="shared" si="283"/>
        <v>0</v>
      </c>
      <c r="CN46" s="94">
        <f t="shared" si="381"/>
        <v>179.59316666666666</v>
      </c>
      <c r="CO46" s="94">
        <f>SUM('[20]ПОЛНАЯ СЕБЕСТОИМОСТЬ СТОКИ 2022'!AP163)/3</f>
        <v>179.59316666666666</v>
      </c>
      <c r="CP46" s="94">
        <f>SUM('[20]ПОЛНАЯ СЕБЕСТОИМОСТЬ СТОКИ 2022'!AQ163)/3</f>
        <v>0</v>
      </c>
      <c r="CQ46" s="94">
        <f t="shared" si="382"/>
        <v>94.338999999999999</v>
      </c>
      <c r="CR46" s="94">
        <f>SUM('[20]ПОЛНАЯ СЕБЕСТОИМОСТЬ СТОКИ 2022'!AS163)</f>
        <v>94.338999999999999</v>
      </c>
      <c r="CS46" s="94">
        <f>SUM('[20]ПОЛНАЯ СЕБЕСТОИМОСТЬ СТОКИ 2022'!AT163)</f>
        <v>0</v>
      </c>
      <c r="CT46" s="95">
        <f t="shared" si="417"/>
        <v>187.27</v>
      </c>
      <c r="CU46" s="95">
        <v>187.27</v>
      </c>
      <c r="CV46" s="95">
        <v>0</v>
      </c>
      <c r="CW46" s="94">
        <f t="shared" si="384"/>
        <v>179.59316666666666</v>
      </c>
      <c r="CX46" s="94">
        <f t="shared" si="385"/>
        <v>179.59316666666666</v>
      </c>
      <c r="CY46" s="94">
        <f t="shared" si="386"/>
        <v>0</v>
      </c>
      <c r="CZ46" s="94">
        <f t="shared" si="387"/>
        <v>97.311000000000007</v>
      </c>
      <c r="DA46" s="94">
        <f>SUM('[20]ПОЛНАЯ СЕБЕСТОИМОСТЬ СТОКИ 2022'!AV163)</f>
        <v>97.311000000000007</v>
      </c>
      <c r="DB46" s="94">
        <f>SUM('[20]ПОЛНАЯ СЕБЕСТОИМОСТЬ СТОКИ 2022'!AW163)</f>
        <v>0</v>
      </c>
      <c r="DC46" s="95">
        <f t="shared" si="418"/>
        <v>145.87</v>
      </c>
      <c r="DD46" s="95">
        <v>145.87</v>
      </c>
      <c r="DE46" s="95">
        <v>0</v>
      </c>
      <c r="DF46" s="94">
        <f t="shared" si="389"/>
        <v>179.59316666666666</v>
      </c>
      <c r="DG46" s="94">
        <f t="shared" si="390"/>
        <v>179.59316666666666</v>
      </c>
      <c r="DH46" s="94">
        <f t="shared" si="391"/>
        <v>0</v>
      </c>
      <c r="DI46" s="94">
        <f t="shared" si="392"/>
        <v>66.621000000000009</v>
      </c>
      <c r="DJ46" s="94">
        <f>SUM('[20]ПОЛНАЯ СЕБЕСТОИМОСТЬ СТОКИ 2022'!AY163)</f>
        <v>66.621000000000009</v>
      </c>
      <c r="DK46" s="94">
        <f>SUM('[20]ПОЛНАЯ СЕБЕСТОИМОСТЬ СТОКИ 2022'!AZ163)</f>
        <v>0</v>
      </c>
      <c r="DL46" s="95">
        <f t="shared" si="419"/>
        <v>141.4</v>
      </c>
      <c r="DM46" s="95">
        <v>141.4</v>
      </c>
      <c r="DN46" s="95">
        <v>0</v>
      </c>
      <c r="DO46" s="153">
        <f t="shared" si="394"/>
        <v>538.77949999999998</v>
      </c>
      <c r="DP46" s="153">
        <f t="shared" si="394"/>
        <v>538.77949999999998</v>
      </c>
      <c r="DQ46" s="153">
        <f t="shared" si="394"/>
        <v>0</v>
      </c>
      <c r="DR46" s="153">
        <f t="shared" si="394"/>
        <v>258.27100000000002</v>
      </c>
      <c r="DS46" s="153">
        <f t="shared" si="394"/>
        <v>258.27100000000002</v>
      </c>
      <c r="DT46" s="153">
        <f t="shared" si="394"/>
        <v>0</v>
      </c>
      <c r="DU46" s="153">
        <f t="shared" si="394"/>
        <v>474.53999999999996</v>
      </c>
      <c r="DV46" s="153">
        <f t="shared" si="394"/>
        <v>474.53999999999996</v>
      </c>
      <c r="DW46" s="153">
        <f t="shared" si="394"/>
        <v>0</v>
      </c>
      <c r="DX46" s="32">
        <f t="shared" si="285"/>
        <v>-280.50849999999997</v>
      </c>
      <c r="DY46" s="32">
        <f t="shared" si="285"/>
        <v>-280.50849999999997</v>
      </c>
      <c r="DZ46" s="32">
        <f t="shared" si="285"/>
        <v>0</v>
      </c>
      <c r="EA46" s="153">
        <f t="shared" si="395"/>
        <v>1616.3384999999998</v>
      </c>
      <c r="EB46" s="153">
        <f t="shared" si="395"/>
        <v>1616.3384999999998</v>
      </c>
      <c r="EC46" s="153">
        <f t="shared" si="395"/>
        <v>0</v>
      </c>
      <c r="ED46" s="153">
        <f t="shared" si="395"/>
        <v>1128.904</v>
      </c>
      <c r="EE46" s="153">
        <f t="shared" si="395"/>
        <v>1128.904</v>
      </c>
      <c r="EF46" s="153">
        <f t="shared" si="395"/>
        <v>0</v>
      </c>
      <c r="EG46" s="153">
        <f t="shared" si="395"/>
        <v>1423.155</v>
      </c>
      <c r="EH46" s="153">
        <f t="shared" si="395"/>
        <v>1423.155</v>
      </c>
      <c r="EI46" s="153">
        <f t="shared" si="395"/>
        <v>0</v>
      </c>
      <c r="EJ46" s="32">
        <f t="shared" si="287"/>
        <v>-487.43449999999984</v>
      </c>
      <c r="EK46" s="32">
        <f t="shared" si="287"/>
        <v>-487.43449999999984</v>
      </c>
      <c r="EL46" s="32">
        <f t="shared" si="287"/>
        <v>0</v>
      </c>
      <c r="EM46" s="94">
        <f t="shared" si="396"/>
        <v>179.59316666666666</v>
      </c>
      <c r="EN46" s="94">
        <f>SUM('[20]ПОЛНАЯ СЕБЕСТОИМОСТЬ СТОКИ 2022'!BN163)/3</f>
        <v>179.59316666666666</v>
      </c>
      <c r="EO46" s="94">
        <f>SUM('[20]ПОЛНАЯ СЕБЕСТОИМОСТЬ СТОКИ 2022'!BO163)/3</f>
        <v>0</v>
      </c>
      <c r="EP46" s="94">
        <f t="shared" si="397"/>
        <v>137.02300000000002</v>
      </c>
      <c r="EQ46" s="94">
        <f>SUM('[20]ПОЛНАЯ СЕБЕСТОИМОСТЬ СТОКИ 2022'!BQ163)</f>
        <v>137.02300000000002</v>
      </c>
      <c r="ER46" s="94">
        <f>SUM('[20]ПОЛНАЯ СЕБЕСТОИМОСТЬ СТОКИ 2022'!BR163)</f>
        <v>0</v>
      </c>
      <c r="ES46" s="95">
        <f t="shared" si="420"/>
        <v>142.61199999999999</v>
      </c>
      <c r="ET46" s="95">
        <v>142.61199999999999</v>
      </c>
      <c r="EU46" s="95">
        <v>0</v>
      </c>
      <c r="EV46" s="94">
        <f t="shared" si="399"/>
        <v>179.59316666666666</v>
      </c>
      <c r="EW46" s="94">
        <f t="shared" si="400"/>
        <v>179.59316666666666</v>
      </c>
      <c r="EX46" s="94">
        <f t="shared" si="401"/>
        <v>0</v>
      </c>
      <c r="EY46" s="94">
        <f t="shared" si="402"/>
        <v>153.26656</v>
      </c>
      <c r="EZ46" s="94">
        <f>SUM('[20]ПОЛНАЯ СЕБЕСТОИМОСТЬ СТОКИ 2022'!BT163)</f>
        <v>153.26656</v>
      </c>
      <c r="FA46" s="94">
        <f>SUM('[20]ПОЛНАЯ СЕБЕСТОИМОСТЬ СТОКИ 2022'!BU163)</f>
        <v>0</v>
      </c>
      <c r="FB46" s="95">
        <f t="shared" si="421"/>
        <v>170.16</v>
      </c>
      <c r="FC46" s="95">
        <v>170.16</v>
      </c>
      <c r="FD46" s="95">
        <v>0</v>
      </c>
      <c r="FE46" s="94">
        <f t="shared" si="404"/>
        <v>179.59316666666666</v>
      </c>
      <c r="FF46" s="94">
        <f t="shared" si="405"/>
        <v>179.59316666666666</v>
      </c>
      <c r="FG46" s="94">
        <f t="shared" si="406"/>
        <v>0</v>
      </c>
      <c r="FH46" s="94">
        <f t="shared" si="407"/>
        <v>144.63400000000001</v>
      </c>
      <c r="FI46" s="94">
        <f>SUM('[20]ПОЛНАЯ СЕБЕСТОИМОСТЬ СТОКИ 2022'!BW163)</f>
        <v>144.63400000000001</v>
      </c>
      <c r="FJ46" s="94">
        <f>SUM('[20]ПОЛНАЯ СЕБЕСТОИМОСТЬ СТОКИ 2022'!BX163)</f>
        <v>0</v>
      </c>
      <c r="FK46" s="95">
        <f t="shared" si="422"/>
        <v>155.61000000000001</v>
      </c>
      <c r="FL46" s="95">
        <v>155.61000000000001</v>
      </c>
      <c r="FM46" s="95">
        <v>0</v>
      </c>
      <c r="FN46" s="153">
        <f t="shared" si="409"/>
        <v>538.77949999999998</v>
      </c>
      <c r="FO46" s="153">
        <f t="shared" si="409"/>
        <v>538.77949999999998</v>
      </c>
      <c r="FP46" s="153">
        <f t="shared" si="409"/>
        <v>0</v>
      </c>
      <c r="FQ46" s="153">
        <f t="shared" si="409"/>
        <v>434.92356000000007</v>
      </c>
      <c r="FR46" s="153">
        <f t="shared" si="409"/>
        <v>434.92356000000007</v>
      </c>
      <c r="FS46" s="153">
        <f t="shared" si="409"/>
        <v>0</v>
      </c>
      <c r="FT46" s="153">
        <f t="shared" si="409"/>
        <v>468.38200000000001</v>
      </c>
      <c r="FU46" s="153">
        <f t="shared" si="409"/>
        <v>468.38200000000001</v>
      </c>
      <c r="FV46" s="153">
        <f t="shared" si="409"/>
        <v>0</v>
      </c>
      <c r="FW46" s="32">
        <f t="shared" si="289"/>
        <v>-103.85593999999992</v>
      </c>
      <c r="FX46" s="32">
        <f t="shared" si="289"/>
        <v>-103.85593999999992</v>
      </c>
      <c r="FY46" s="32">
        <f t="shared" si="289"/>
        <v>0</v>
      </c>
      <c r="FZ46" s="153">
        <f t="shared" si="410"/>
        <v>2155.1179999999999</v>
      </c>
      <c r="GA46" s="153">
        <f t="shared" si="410"/>
        <v>2155.1179999999999</v>
      </c>
      <c r="GB46" s="153">
        <f t="shared" si="410"/>
        <v>0</v>
      </c>
      <c r="GC46" s="153">
        <f t="shared" si="410"/>
        <v>1563.8275600000002</v>
      </c>
      <c r="GD46" s="153">
        <f t="shared" si="410"/>
        <v>1563.8275600000002</v>
      </c>
      <c r="GE46" s="153">
        <f t="shared" si="410"/>
        <v>0</v>
      </c>
      <c r="GF46" s="153">
        <f t="shared" si="410"/>
        <v>1891.537</v>
      </c>
      <c r="GG46" s="153">
        <f t="shared" si="410"/>
        <v>1891.537</v>
      </c>
      <c r="GH46" s="153">
        <f t="shared" si="410"/>
        <v>0</v>
      </c>
      <c r="GI46" s="32">
        <f t="shared" si="291"/>
        <v>-591.29043999999976</v>
      </c>
      <c r="GJ46" s="32">
        <f t="shared" si="291"/>
        <v>-591.29043999999976</v>
      </c>
      <c r="GK46" s="32">
        <f t="shared" si="291"/>
        <v>0</v>
      </c>
      <c r="GM46" s="19">
        <f t="shared" si="292"/>
        <v>2155.1179999999995</v>
      </c>
    </row>
    <row r="47" spans="1:195" ht="18.75" customHeight="1" x14ac:dyDescent="0.3">
      <c r="A47" s="97" t="s">
        <v>73</v>
      </c>
      <c r="B47" s="94">
        <f t="shared" si="352"/>
        <v>759.27081161417345</v>
      </c>
      <c r="C47" s="94">
        <f>SUM('[20]ПОЛНАЯ СЕБЕСТОИМОСТЬ СТОКИ 2022'!C164)/3</f>
        <v>759.27081161417345</v>
      </c>
      <c r="D47" s="94">
        <f>SUM('[20]ПОЛНАЯ СЕБЕСТОИМОСТЬ СТОКИ 2022'!D164)/3</f>
        <v>0</v>
      </c>
      <c r="E47" s="94">
        <f t="shared" si="353"/>
        <v>316.88249999999994</v>
      </c>
      <c r="F47" s="94">
        <f>SUM('[20]ПОЛНАЯ СЕБЕСТОИМОСТЬ СТОКИ 2022'!F164)</f>
        <v>316.88249999999994</v>
      </c>
      <c r="G47" s="94">
        <f>SUM('[20]ПОЛНАЯ СЕБЕСТОИМОСТЬ СТОКИ 2022'!G164)</f>
        <v>0</v>
      </c>
      <c r="H47" s="95">
        <f t="shared" si="411"/>
        <v>361.41</v>
      </c>
      <c r="I47" s="95">
        <v>361.41</v>
      </c>
      <c r="J47" s="95">
        <v>0</v>
      </c>
      <c r="K47" s="94">
        <f t="shared" si="355"/>
        <v>759.27081161417345</v>
      </c>
      <c r="L47" s="94">
        <f t="shared" si="356"/>
        <v>759.27081161417345</v>
      </c>
      <c r="M47" s="94">
        <f t="shared" si="357"/>
        <v>0</v>
      </c>
      <c r="N47" s="94">
        <f t="shared" si="358"/>
        <v>268.18400000000014</v>
      </c>
      <c r="O47" s="94">
        <f>SUM('[20]ПОЛНАЯ СЕБЕСТОИМОСТЬ СТОКИ 2022'!I164)</f>
        <v>268.18400000000014</v>
      </c>
      <c r="P47" s="94">
        <f>SUM('[20]ПОЛНАЯ СЕБЕСТОИМОСТЬ СТОКИ 2022'!J164)</f>
        <v>0</v>
      </c>
      <c r="Q47" s="95">
        <f t="shared" si="412"/>
        <v>302.065</v>
      </c>
      <c r="R47" s="95">
        <v>302.065</v>
      </c>
      <c r="S47" s="95">
        <v>0</v>
      </c>
      <c r="T47" s="94">
        <f t="shared" si="360"/>
        <v>759.27081161417345</v>
      </c>
      <c r="U47" s="94">
        <f t="shared" si="361"/>
        <v>759.27081161417345</v>
      </c>
      <c r="V47" s="94">
        <f t="shared" si="362"/>
        <v>0</v>
      </c>
      <c r="W47" s="94">
        <f t="shared" si="363"/>
        <v>282.49199999999996</v>
      </c>
      <c r="X47" s="94">
        <f>SUM('[20]ПОЛНАЯ СЕБЕСТОИМОСТЬ СТОКИ 2022'!L164)</f>
        <v>282.49199999999996</v>
      </c>
      <c r="Y47" s="94">
        <f>SUM('[20]ПОЛНАЯ СЕБЕСТОИМОСТЬ СТОКИ 2022'!M164)</f>
        <v>0</v>
      </c>
      <c r="Z47" s="95">
        <f t="shared" si="413"/>
        <v>458.44</v>
      </c>
      <c r="AA47" s="95">
        <v>458.44</v>
      </c>
      <c r="AB47" s="95">
        <v>0</v>
      </c>
      <c r="AC47" s="153">
        <f t="shared" si="365"/>
        <v>2277.8124348425204</v>
      </c>
      <c r="AD47" s="153">
        <f t="shared" si="365"/>
        <v>2277.8124348425204</v>
      </c>
      <c r="AE47" s="153">
        <f t="shared" si="365"/>
        <v>0</v>
      </c>
      <c r="AF47" s="153">
        <f t="shared" si="365"/>
        <v>867.55850000000009</v>
      </c>
      <c r="AG47" s="153">
        <f t="shared" si="365"/>
        <v>867.55850000000009</v>
      </c>
      <c r="AH47" s="153">
        <f t="shared" si="365"/>
        <v>0</v>
      </c>
      <c r="AI47" s="153">
        <f t="shared" si="365"/>
        <v>1121.915</v>
      </c>
      <c r="AJ47" s="153">
        <f t="shared" si="365"/>
        <v>1121.915</v>
      </c>
      <c r="AK47" s="153">
        <f t="shared" si="365"/>
        <v>0</v>
      </c>
      <c r="AL47" s="32">
        <f t="shared" si="279"/>
        <v>-1410.2539348425203</v>
      </c>
      <c r="AM47" s="32">
        <f t="shared" si="279"/>
        <v>-1410.2539348425203</v>
      </c>
      <c r="AN47" s="32">
        <f t="shared" si="279"/>
        <v>0</v>
      </c>
      <c r="AO47" s="94">
        <f t="shared" si="366"/>
        <v>759.27081161417345</v>
      </c>
      <c r="AP47" s="94">
        <f>SUM('[20]ПОЛНАЯ СЕБЕСТОИМОСТЬ СТОКИ 2022'!R164)/3</f>
        <v>759.27081161417345</v>
      </c>
      <c r="AQ47" s="94">
        <f>SUM('[20]ПОЛНАЯ СЕБЕСТОИМОСТЬ СТОКИ 2022'!S164)/3</f>
        <v>0</v>
      </c>
      <c r="AR47" s="94">
        <f t="shared" si="367"/>
        <v>224.5030000000003</v>
      </c>
      <c r="AS47" s="94">
        <f>SUM('[20]ПОЛНАЯ СЕБЕСТОИМОСТЬ СТОКИ 2022'!U164)</f>
        <v>224.5030000000003</v>
      </c>
      <c r="AT47" s="94">
        <f>SUM('[20]ПОЛНАЯ СЕБЕСТОИМОСТЬ СТОКИ 2022'!V164)</f>
        <v>0</v>
      </c>
      <c r="AU47" s="95">
        <f t="shared" si="414"/>
        <v>265.70400000000001</v>
      </c>
      <c r="AV47" s="95">
        <v>265.70400000000001</v>
      </c>
      <c r="AW47" s="95">
        <v>0</v>
      </c>
      <c r="AX47" s="94">
        <f t="shared" si="369"/>
        <v>759.27081161417345</v>
      </c>
      <c r="AY47" s="94">
        <f t="shared" si="370"/>
        <v>759.27081161417345</v>
      </c>
      <c r="AZ47" s="94">
        <f t="shared" si="371"/>
        <v>0</v>
      </c>
      <c r="BA47" s="92">
        <f t="shared" si="372"/>
        <v>509.52499999999998</v>
      </c>
      <c r="BB47" s="92">
        <f>SUM('[20]ПОЛНАЯ СЕБЕСТОИМОСТЬ СТОКИ 2022'!X164)</f>
        <v>509.52499999999998</v>
      </c>
      <c r="BC47" s="92">
        <f>SUM('[20]ПОЛНАЯ СЕБЕСТОИМОСТЬ СТОКИ 2022'!Y164)</f>
        <v>0</v>
      </c>
      <c r="BD47" s="95">
        <f t="shared" si="415"/>
        <v>238.53299999999999</v>
      </c>
      <c r="BE47" s="95">
        <v>238.53299999999999</v>
      </c>
      <c r="BF47" s="95">
        <v>0</v>
      </c>
      <c r="BG47" s="94">
        <f t="shared" si="374"/>
        <v>759.27081161417345</v>
      </c>
      <c r="BH47" s="94">
        <f t="shared" si="375"/>
        <v>759.27081161417345</v>
      </c>
      <c r="BI47" s="94">
        <f t="shared" si="376"/>
        <v>0</v>
      </c>
      <c r="BJ47" s="94">
        <f t="shared" si="377"/>
        <v>1038.6286899999996</v>
      </c>
      <c r="BK47" s="94">
        <f>SUM('[20]ПОЛНАЯ СЕБЕСТОИМОСТЬ СТОКИ 2022'!AA164)</f>
        <v>1038.6286899999996</v>
      </c>
      <c r="BL47" s="94">
        <f>SUM('[20]ПОЛНАЯ СЕБЕСТОИМОСТЬ СТОКИ 2022'!AB164)</f>
        <v>0</v>
      </c>
      <c r="BM47" s="95">
        <f t="shared" si="416"/>
        <v>314.41000000000003</v>
      </c>
      <c r="BN47" s="95">
        <v>314.41000000000003</v>
      </c>
      <c r="BO47" s="95">
        <v>0</v>
      </c>
      <c r="BP47" s="153">
        <f t="shared" si="379"/>
        <v>2277.8124348425204</v>
      </c>
      <c r="BQ47" s="153">
        <f t="shared" si="379"/>
        <v>2277.8124348425204</v>
      </c>
      <c r="BR47" s="153">
        <f t="shared" si="379"/>
        <v>0</v>
      </c>
      <c r="BS47" s="153">
        <f t="shared" si="379"/>
        <v>1772.6566899999998</v>
      </c>
      <c r="BT47" s="153">
        <f t="shared" si="379"/>
        <v>1772.6566899999998</v>
      </c>
      <c r="BU47" s="153">
        <f t="shared" si="379"/>
        <v>0</v>
      </c>
      <c r="BV47" s="153">
        <f t="shared" si="379"/>
        <v>818.64699999999993</v>
      </c>
      <c r="BW47" s="153">
        <f t="shared" si="379"/>
        <v>818.64699999999993</v>
      </c>
      <c r="BX47" s="153">
        <f t="shared" si="379"/>
        <v>0</v>
      </c>
      <c r="BY47" s="32">
        <f t="shared" si="281"/>
        <v>-505.15574484252056</v>
      </c>
      <c r="BZ47" s="32">
        <f t="shared" si="281"/>
        <v>-505.15574484252056</v>
      </c>
      <c r="CA47" s="32">
        <f t="shared" si="281"/>
        <v>0</v>
      </c>
      <c r="CB47" s="153">
        <f t="shared" si="380"/>
        <v>4555.6248696850407</v>
      </c>
      <c r="CC47" s="153">
        <f t="shared" si="380"/>
        <v>4555.6248696850407</v>
      </c>
      <c r="CD47" s="153">
        <f t="shared" si="380"/>
        <v>0</v>
      </c>
      <c r="CE47" s="153">
        <f t="shared" si="380"/>
        <v>2640.2151899999999</v>
      </c>
      <c r="CF47" s="153">
        <f t="shared" si="380"/>
        <v>2640.2151899999999</v>
      </c>
      <c r="CG47" s="153">
        <f t="shared" si="380"/>
        <v>0</v>
      </c>
      <c r="CH47" s="154">
        <f t="shared" si="380"/>
        <v>1940.5619999999999</v>
      </c>
      <c r="CI47" s="154">
        <f t="shared" si="380"/>
        <v>1940.5619999999999</v>
      </c>
      <c r="CJ47" s="154">
        <f t="shared" si="380"/>
        <v>0</v>
      </c>
      <c r="CK47" s="32">
        <f t="shared" si="283"/>
        <v>-1915.4096796850408</v>
      </c>
      <c r="CL47" s="32">
        <f t="shared" si="283"/>
        <v>-1915.4096796850408</v>
      </c>
      <c r="CM47" s="32">
        <f t="shared" si="283"/>
        <v>0</v>
      </c>
      <c r="CN47" s="94">
        <f t="shared" si="381"/>
        <v>759.27081161417345</v>
      </c>
      <c r="CO47" s="94">
        <f>SUM('[20]ПОЛНАЯ СЕБЕСТОИМОСТЬ СТОКИ 2022'!AP164)/3</f>
        <v>759.27081161417345</v>
      </c>
      <c r="CP47" s="94">
        <f>SUM('[20]ПОЛНАЯ СЕБЕСТОИМОСТЬ СТОКИ 2022'!AQ164)/3</f>
        <v>0</v>
      </c>
      <c r="CQ47" s="94">
        <f t="shared" si="382"/>
        <v>394.22099999999978</v>
      </c>
      <c r="CR47" s="94">
        <f>SUM('[20]ПОЛНАЯ СЕБЕСТОИМОСТЬ СТОКИ 2022'!AS164)</f>
        <v>394.22099999999978</v>
      </c>
      <c r="CS47" s="94">
        <f>SUM('[20]ПОЛНАЯ СЕБЕСТОИМОСТЬ СТОКИ 2022'!AT164)</f>
        <v>0</v>
      </c>
      <c r="CT47" s="95">
        <f t="shared" si="417"/>
        <v>405.17</v>
      </c>
      <c r="CU47" s="95">
        <v>405.17</v>
      </c>
      <c r="CV47" s="95">
        <v>0</v>
      </c>
      <c r="CW47" s="94">
        <f t="shared" si="384"/>
        <v>759.27081161417345</v>
      </c>
      <c r="CX47" s="94">
        <f t="shared" si="385"/>
        <v>759.27081161417345</v>
      </c>
      <c r="CY47" s="94">
        <f t="shared" si="386"/>
        <v>0</v>
      </c>
      <c r="CZ47" s="94">
        <f t="shared" si="387"/>
        <v>550.43859999999961</v>
      </c>
      <c r="DA47" s="94">
        <f>SUM('[20]ПОЛНАЯ СЕБЕСТОИМОСТЬ СТОКИ 2022'!AV164)</f>
        <v>550.43859999999961</v>
      </c>
      <c r="DB47" s="94">
        <f>SUM('[20]ПОЛНАЯ СЕБЕСТОИМОСТЬ СТОКИ 2022'!AW164)</f>
        <v>0</v>
      </c>
      <c r="DC47" s="95">
        <f t="shared" si="418"/>
        <v>226.6</v>
      </c>
      <c r="DD47" s="95">
        <v>226.6</v>
      </c>
      <c r="DE47" s="95">
        <v>0</v>
      </c>
      <c r="DF47" s="94">
        <f t="shared" si="389"/>
        <v>759.27081161417345</v>
      </c>
      <c r="DG47" s="94">
        <f t="shared" si="390"/>
        <v>759.27081161417345</v>
      </c>
      <c r="DH47" s="94">
        <f t="shared" si="391"/>
        <v>0</v>
      </c>
      <c r="DI47" s="94">
        <f t="shared" si="392"/>
        <v>460.56700000000012</v>
      </c>
      <c r="DJ47" s="94">
        <f>SUM('[20]ПОЛНАЯ СЕБЕСТОИМОСТЬ СТОКИ 2022'!AY164)</f>
        <v>460.56700000000012</v>
      </c>
      <c r="DK47" s="94">
        <f>SUM('[20]ПОЛНАЯ СЕБЕСТОИМОСТЬ СТОКИ 2022'!AZ164)</f>
        <v>0</v>
      </c>
      <c r="DL47" s="95">
        <f t="shared" si="419"/>
        <v>540.34</v>
      </c>
      <c r="DM47" s="95">
        <v>540.34</v>
      </c>
      <c r="DN47" s="95">
        <v>0</v>
      </c>
      <c r="DO47" s="153">
        <f t="shared" si="394"/>
        <v>2277.8124348425204</v>
      </c>
      <c r="DP47" s="153">
        <f t="shared" si="394"/>
        <v>2277.8124348425204</v>
      </c>
      <c r="DQ47" s="153">
        <f t="shared" si="394"/>
        <v>0</v>
      </c>
      <c r="DR47" s="153">
        <f t="shared" si="394"/>
        <v>1405.2265999999995</v>
      </c>
      <c r="DS47" s="153">
        <f t="shared" si="394"/>
        <v>1405.2265999999995</v>
      </c>
      <c r="DT47" s="153">
        <f t="shared" si="394"/>
        <v>0</v>
      </c>
      <c r="DU47" s="153">
        <f t="shared" si="394"/>
        <v>1172.1100000000001</v>
      </c>
      <c r="DV47" s="153">
        <f t="shared" si="394"/>
        <v>1172.1100000000001</v>
      </c>
      <c r="DW47" s="153">
        <f t="shared" si="394"/>
        <v>0</v>
      </c>
      <c r="DX47" s="32">
        <f t="shared" si="285"/>
        <v>-872.58583484252085</v>
      </c>
      <c r="DY47" s="32">
        <f t="shared" si="285"/>
        <v>-872.58583484252085</v>
      </c>
      <c r="DZ47" s="32">
        <f t="shared" si="285"/>
        <v>0</v>
      </c>
      <c r="EA47" s="153">
        <f t="shared" si="395"/>
        <v>6833.4373045275606</v>
      </c>
      <c r="EB47" s="153">
        <f t="shared" si="395"/>
        <v>6833.4373045275606</v>
      </c>
      <c r="EC47" s="153">
        <f t="shared" si="395"/>
        <v>0</v>
      </c>
      <c r="ED47" s="153">
        <f t="shared" si="395"/>
        <v>4045.4417899999994</v>
      </c>
      <c r="EE47" s="153">
        <f t="shared" si="395"/>
        <v>4045.4417899999994</v>
      </c>
      <c r="EF47" s="153">
        <f t="shared" si="395"/>
        <v>0</v>
      </c>
      <c r="EG47" s="153">
        <f t="shared" si="395"/>
        <v>3112.672</v>
      </c>
      <c r="EH47" s="153">
        <f t="shared" si="395"/>
        <v>3112.672</v>
      </c>
      <c r="EI47" s="153">
        <f t="shared" si="395"/>
        <v>0</v>
      </c>
      <c r="EJ47" s="32">
        <f t="shared" si="287"/>
        <v>-2787.9955145275612</v>
      </c>
      <c r="EK47" s="32">
        <f t="shared" si="287"/>
        <v>-2787.9955145275612</v>
      </c>
      <c r="EL47" s="32">
        <f t="shared" si="287"/>
        <v>0</v>
      </c>
      <c r="EM47" s="94">
        <f t="shared" si="396"/>
        <v>759.27081161417345</v>
      </c>
      <c r="EN47" s="94">
        <f>SUM('[20]ПОЛНАЯ СЕБЕСТОИМОСТЬ СТОКИ 2022'!BN164)/3</f>
        <v>759.27081161417345</v>
      </c>
      <c r="EO47" s="94">
        <f>SUM('[20]ПОЛНАЯ СЕБЕСТОИМОСТЬ СТОКИ 2022'!BO164)/3</f>
        <v>0</v>
      </c>
      <c r="EP47" s="94">
        <f t="shared" si="397"/>
        <v>636.21270000000015</v>
      </c>
      <c r="EQ47" s="94">
        <f>SUM('[20]ПОЛНАЯ СЕБЕСТОИМОСТЬ СТОКИ 2022'!BQ164)</f>
        <v>636.21270000000015</v>
      </c>
      <c r="ER47" s="94">
        <f>SUM('[20]ПОЛНАЯ СЕБЕСТОИМОСТЬ СТОКИ 2022'!BR164)</f>
        <v>0</v>
      </c>
      <c r="ES47" s="95">
        <f t="shared" si="420"/>
        <v>292.39400000000001</v>
      </c>
      <c r="ET47" s="95">
        <v>292.39400000000001</v>
      </c>
      <c r="EU47" s="95">
        <v>0</v>
      </c>
      <c r="EV47" s="94">
        <f t="shared" si="399"/>
        <v>759.27081161417345</v>
      </c>
      <c r="EW47" s="94">
        <f t="shared" si="400"/>
        <v>759.27081161417345</v>
      </c>
      <c r="EX47" s="94">
        <f t="shared" si="401"/>
        <v>0</v>
      </c>
      <c r="EY47" s="94">
        <f t="shared" si="402"/>
        <v>777.10856999999987</v>
      </c>
      <c r="EZ47" s="94">
        <f>SUM('[20]ПОЛНАЯ СЕБЕСТОИМОСТЬ СТОКИ 2022'!BT164)</f>
        <v>777.10856999999987</v>
      </c>
      <c r="FA47" s="94">
        <f>SUM('[20]ПОЛНАЯ СЕБЕСТОИМОСТЬ СТОКИ 2022'!BU164)</f>
        <v>0</v>
      </c>
      <c r="FB47" s="95">
        <f t="shared" si="421"/>
        <v>280.452</v>
      </c>
      <c r="FC47" s="95">
        <v>280.452</v>
      </c>
      <c r="FD47" s="95">
        <v>0</v>
      </c>
      <c r="FE47" s="94">
        <f t="shared" si="404"/>
        <v>759.27081161417345</v>
      </c>
      <c r="FF47" s="94">
        <f t="shared" si="405"/>
        <v>759.27081161417345</v>
      </c>
      <c r="FG47" s="94">
        <f t="shared" si="406"/>
        <v>0</v>
      </c>
      <c r="FH47" s="94">
        <f t="shared" si="407"/>
        <v>1106.5740000000001</v>
      </c>
      <c r="FI47" s="94">
        <f>SUM('[20]ПОЛНАЯ СЕБЕСТОИМОСТЬ СТОКИ 2022'!BW164)</f>
        <v>1106.5740000000001</v>
      </c>
      <c r="FJ47" s="94">
        <f>SUM('[20]ПОЛНАЯ СЕБЕСТОИМОСТЬ СТОКИ 2022'!BX164)</f>
        <v>0</v>
      </c>
      <c r="FK47" s="95">
        <f t="shared" si="422"/>
        <v>388.75</v>
      </c>
      <c r="FL47" s="95">
        <v>388.75</v>
      </c>
      <c r="FM47" s="95">
        <v>0</v>
      </c>
      <c r="FN47" s="153">
        <f t="shared" si="409"/>
        <v>2277.8124348425204</v>
      </c>
      <c r="FO47" s="153">
        <f t="shared" si="409"/>
        <v>2277.8124348425204</v>
      </c>
      <c r="FP47" s="153">
        <f t="shared" si="409"/>
        <v>0</v>
      </c>
      <c r="FQ47" s="153">
        <f t="shared" si="409"/>
        <v>2519.89527</v>
      </c>
      <c r="FR47" s="153">
        <f t="shared" si="409"/>
        <v>2519.89527</v>
      </c>
      <c r="FS47" s="153">
        <f t="shared" si="409"/>
        <v>0</v>
      </c>
      <c r="FT47" s="153">
        <f t="shared" si="409"/>
        <v>961.596</v>
      </c>
      <c r="FU47" s="153">
        <f t="shared" si="409"/>
        <v>961.596</v>
      </c>
      <c r="FV47" s="153">
        <f t="shared" si="409"/>
        <v>0</v>
      </c>
      <c r="FW47" s="32">
        <f t="shared" si="289"/>
        <v>242.08283515747962</v>
      </c>
      <c r="FX47" s="32">
        <f t="shared" si="289"/>
        <v>242.08283515747962</v>
      </c>
      <c r="FY47" s="32">
        <f t="shared" si="289"/>
        <v>0</v>
      </c>
      <c r="FZ47" s="153">
        <f t="shared" si="410"/>
        <v>9111.2497393700814</v>
      </c>
      <c r="GA47" s="153">
        <f t="shared" si="410"/>
        <v>9111.2497393700814</v>
      </c>
      <c r="GB47" s="153">
        <f t="shared" si="410"/>
        <v>0</v>
      </c>
      <c r="GC47" s="153">
        <f t="shared" si="410"/>
        <v>6565.3370599999998</v>
      </c>
      <c r="GD47" s="153">
        <f t="shared" si="410"/>
        <v>6565.3370599999998</v>
      </c>
      <c r="GE47" s="153">
        <f t="shared" si="410"/>
        <v>0</v>
      </c>
      <c r="GF47" s="153">
        <f t="shared" si="410"/>
        <v>4074.268</v>
      </c>
      <c r="GG47" s="153">
        <f t="shared" si="410"/>
        <v>4074.268</v>
      </c>
      <c r="GH47" s="153">
        <f t="shared" si="410"/>
        <v>0</v>
      </c>
      <c r="GI47" s="32">
        <f t="shared" si="291"/>
        <v>-2545.9126793700816</v>
      </c>
      <c r="GJ47" s="32">
        <f t="shared" si="291"/>
        <v>-2545.9126793700816</v>
      </c>
      <c r="GK47" s="32">
        <f t="shared" si="291"/>
        <v>0</v>
      </c>
      <c r="GM47" s="19">
        <f t="shared" si="292"/>
        <v>9111.2497393700796</v>
      </c>
    </row>
    <row r="48" spans="1:195" ht="18.75" customHeight="1" x14ac:dyDescent="0.3">
      <c r="A48" s="151" t="s">
        <v>74</v>
      </c>
      <c r="B48" s="83">
        <f t="shared" si="352"/>
        <v>225.6082625</v>
      </c>
      <c r="C48" s="83">
        <f>SUM('[20]ПОЛНАЯ СЕБЕСТОИМОСТЬ СТОКИ 2022'!C165)/3</f>
        <v>225.6082625</v>
      </c>
      <c r="D48" s="83">
        <f>SUM('[20]ПОЛНАЯ СЕБЕСТОИМОСТЬ СТОКИ 2022'!D165)/3</f>
        <v>0</v>
      </c>
      <c r="E48" s="83">
        <f t="shared" si="353"/>
        <v>0</v>
      </c>
      <c r="F48" s="83">
        <f>SUM('[20]ПОЛНАЯ СЕБЕСТОИМОСТЬ СТОКИ 2022'!F165)</f>
        <v>0</v>
      </c>
      <c r="G48" s="83">
        <f>SUM('[20]ПОЛНАЯ СЕБЕСТОИМОСТЬ СТОКИ 2022'!G165)</f>
        <v>0</v>
      </c>
      <c r="H48" s="152">
        <f>SUM(H49:H51)</f>
        <v>0</v>
      </c>
      <c r="I48" s="152">
        <f t="shared" ref="I48:J48" si="423">SUM(I49:I51)</f>
        <v>0</v>
      </c>
      <c r="J48" s="152">
        <f t="shared" si="423"/>
        <v>0</v>
      </c>
      <c r="K48" s="83">
        <f t="shared" si="355"/>
        <v>225.6082625</v>
      </c>
      <c r="L48" s="83">
        <f t="shared" si="356"/>
        <v>225.6082625</v>
      </c>
      <c r="M48" s="83">
        <f t="shared" si="357"/>
        <v>0</v>
      </c>
      <c r="N48" s="83">
        <f t="shared" si="358"/>
        <v>0</v>
      </c>
      <c r="O48" s="83">
        <f>SUM('[20]ПОЛНАЯ СЕБЕСТОИМОСТЬ СТОКИ 2022'!I165)</f>
        <v>0</v>
      </c>
      <c r="P48" s="83">
        <f>SUM('[20]ПОЛНАЯ СЕБЕСТОИМОСТЬ СТОКИ 2022'!J165)</f>
        <v>0</v>
      </c>
      <c r="Q48" s="152">
        <f>SUM(Q49:Q51)</f>
        <v>0</v>
      </c>
      <c r="R48" s="152">
        <f t="shared" ref="R48:S48" si="424">SUM(R49:R51)</f>
        <v>0</v>
      </c>
      <c r="S48" s="152">
        <f t="shared" si="424"/>
        <v>0</v>
      </c>
      <c r="T48" s="83">
        <f t="shared" si="360"/>
        <v>225.6082625</v>
      </c>
      <c r="U48" s="83">
        <f t="shared" si="361"/>
        <v>225.6082625</v>
      </c>
      <c r="V48" s="83">
        <f t="shared" si="362"/>
        <v>0</v>
      </c>
      <c r="W48" s="83">
        <f t="shared" si="363"/>
        <v>292.52299999999997</v>
      </c>
      <c r="X48" s="83">
        <f>SUM('[20]ПОЛНАЯ СЕБЕСТОИМОСТЬ СТОКИ 2022'!L165)</f>
        <v>292.52299999999997</v>
      </c>
      <c r="Y48" s="83">
        <f>SUM('[20]ПОЛНАЯ СЕБЕСТОИМОСТЬ СТОКИ 2022'!M165)</f>
        <v>0</v>
      </c>
      <c r="Z48" s="152">
        <f>SUM(Z49:Z51)</f>
        <v>131.33500000000001</v>
      </c>
      <c r="AA48" s="152">
        <f t="shared" ref="AA48:AB48" si="425">SUM(AA49:AA51)</f>
        <v>131.33500000000001</v>
      </c>
      <c r="AB48" s="152">
        <f t="shared" si="425"/>
        <v>0</v>
      </c>
      <c r="AC48" s="135">
        <f t="shared" si="365"/>
        <v>676.82478749999996</v>
      </c>
      <c r="AD48" s="135">
        <f t="shared" si="365"/>
        <v>676.82478749999996</v>
      </c>
      <c r="AE48" s="135">
        <f t="shared" si="365"/>
        <v>0</v>
      </c>
      <c r="AF48" s="135">
        <f t="shared" si="365"/>
        <v>292.52299999999997</v>
      </c>
      <c r="AG48" s="135">
        <f t="shared" si="365"/>
        <v>292.52299999999997</v>
      </c>
      <c r="AH48" s="135">
        <f t="shared" si="365"/>
        <v>0</v>
      </c>
      <c r="AI48" s="135">
        <f t="shared" si="365"/>
        <v>131.33500000000001</v>
      </c>
      <c r="AJ48" s="135">
        <f t="shared" si="365"/>
        <v>131.33500000000001</v>
      </c>
      <c r="AK48" s="135">
        <f t="shared" si="365"/>
        <v>0</v>
      </c>
      <c r="AL48" s="91">
        <f t="shared" si="279"/>
        <v>-384.30178749999999</v>
      </c>
      <c r="AM48" s="91">
        <f t="shared" si="279"/>
        <v>-384.30178749999999</v>
      </c>
      <c r="AN48" s="91">
        <f t="shared" si="279"/>
        <v>0</v>
      </c>
      <c r="AO48" s="83">
        <f t="shared" si="366"/>
        <v>225.6082625</v>
      </c>
      <c r="AP48" s="83">
        <f>SUM('[20]ПОЛНАЯ СЕБЕСТОИМОСТЬ СТОКИ 2022'!R165)/3</f>
        <v>225.6082625</v>
      </c>
      <c r="AQ48" s="83">
        <f>SUM('[20]ПОЛНАЯ СЕБЕСТОИМОСТЬ СТОКИ 2022'!S165)/3</f>
        <v>0</v>
      </c>
      <c r="AR48" s="83">
        <f t="shared" si="367"/>
        <v>1.06</v>
      </c>
      <c r="AS48" s="83">
        <f>SUM('[20]ПОЛНАЯ СЕБЕСТОИМОСТЬ СТОКИ 2022'!U165)</f>
        <v>1.06</v>
      </c>
      <c r="AT48" s="83">
        <f>SUM('[20]ПОЛНАЯ СЕБЕСТОИМОСТЬ СТОКИ 2022'!V165)</f>
        <v>0</v>
      </c>
      <c r="AU48" s="152">
        <f>SUM(AU49:AU51)</f>
        <v>0</v>
      </c>
      <c r="AV48" s="152">
        <f t="shared" ref="AV48:AW48" si="426">SUM(AV49:AV51)</f>
        <v>0</v>
      </c>
      <c r="AW48" s="152">
        <f t="shared" si="426"/>
        <v>0</v>
      </c>
      <c r="AX48" s="83">
        <f t="shared" si="369"/>
        <v>225.6082625</v>
      </c>
      <c r="AY48" s="83">
        <f t="shared" si="370"/>
        <v>225.6082625</v>
      </c>
      <c r="AZ48" s="83">
        <f t="shared" si="371"/>
        <v>0</v>
      </c>
      <c r="BA48" s="81">
        <f t="shared" si="372"/>
        <v>0</v>
      </c>
      <c r="BB48" s="81">
        <f>SUM('[20]ПОЛНАЯ СЕБЕСТОИМОСТЬ СТОКИ 2022'!X165)</f>
        <v>0</v>
      </c>
      <c r="BC48" s="81">
        <f>SUM('[20]ПОЛНАЯ СЕБЕСТОИМОСТЬ СТОКИ 2022'!Y165)</f>
        <v>0</v>
      </c>
      <c r="BD48" s="152">
        <f>SUM(BD49:BD51)</f>
        <v>0</v>
      </c>
      <c r="BE48" s="152">
        <f t="shared" ref="BE48:BF48" si="427">SUM(BE49:BE51)</f>
        <v>0</v>
      </c>
      <c r="BF48" s="152">
        <f t="shared" si="427"/>
        <v>0</v>
      </c>
      <c r="BG48" s="83">
        <f t="shared" si="374"/>
        <v>225.6082625</v>
      </c>
      <c r="BH48" s="83">
        <f t="shared" si="375"/>
        <v>225.6082625</v>
      </c>
      <c r="BI48" s="83">
        <f t="shared" si="376"/>
        <v>0</v>
      </c>
      <c r="BJ48" s="83">
        <f t="shared" si="377"/>
        <v>292.52199999999999</v>
      </c>
      <c r="BK48" s="83">
        <f>SUM('[20]ПОЛНАЯ СЕБЕСТОИМОСТЬ СТОКИ 2022'!AA165)</f>
        <v>292.52199999999999</v>
      </c>
      <c r="BL48" s="83">
        <f>SUM('[20]ПОЛНАЯ СЕБЕСТОИМОСТЬ СТОКИ 2022'!AB165)</f>
        <v>0</v>
      </c>
      <c r="BM48" s="152">
        <f>SUM(BM49:BM51)</f>
        <v>131.34</v>
      </c>
      <c r="BN48" s="152">
        <f t="shared" ref="BN48:BO48" si="428">SUM(BN49:BN51)</f>
        <v>131.34</v>
      </c>
      <c r="BO48" s="152">
        <f t="shared" si="428"/>
        <v>0</v>
      </c>
      <c r="BP48" s="135">
        <f t="shared" si="379"/>
        <v>676.82478749999996</v>
      </c>
      <c r="BQ48" s="135">
        <f t="shared" si="379"/>
        <v>676.82478749999996</v>
      </c>
      <c r="BR48" s="135">
        <f t="shared" si="379"/>
        <v>0</v>
      </c>
      <c r="BS48" s="135">
        <f t="shared" si="379"/>
        <v>293.58199999999999</v>
      </c>
      <c r="BT48" s="135">
        <f t="shared" si="379"/>
        <v>293.58199999999999</v>
      </c>
      <c r="BU48" s="135">
        <f t="shared" si="379"/>
        <v>0</v>
      </c>
      <c r="BV48" s="135">
        <f t="shared" si="379"/>
        <v>131.34</v>
      </c>
      <c r="BW48" s="135">
        <f t="shared" si="379"/>
        <v>131.34</v>
      </c>
      <c r="BX48" s="135">
        <f t="shared" si="379"/>
        <v>0</v>
      </c>
      <c r="BY48" s="91">
        <f t="shared" si="281"/>
        <v>-383.24278749999996</v>
      </c>
      <c r="BZ48" s="91">
        <f t="shared" si="281"/>
        <v>-383.24278749999996</v>
      </c>
      <c r="CA48" s="91">
        <f t="shared" si="281"/>
        <v>0</v>
      </c>
      <c r="CB48" s="135">
        <f t="shared" si="380"/>
        <v>1353.6495749999999</v>
      </c>
      <c r="CC48" s="135">
        <f t="shared" si="380"/>
        <v>1353.6495749999999</v>
      </c>
      <c r="CD48" s="135">
        <f t="shared" si="380"/>
        <v>0</v>
      </c>
      <c r="CE48" s="135">
        <f t="shared" si="380"/>
        <v>586.10500000000002</v>
      </c>
      <c r="CF48" s="135">
        <f t="shared" si="380"/>
        <v>586.10500000000002</v>
      </c>
      <c r="CG48" s="135">
        <f t="shared" si="380"/>
        <v>0</v>
      </c>
      <c r="CH48" s="148">
        <f t="shared" si="380"/>
        <v>262.67500000000001</v>
      </c>
      <c r="CI48" s="148">
        <f t="shared" si="380"/>
        <v>262.67500000000001</v>
      </c>
      <c r="CJ48" s="148">
        <f t="shared" si="380"/>
        <v>0</v>
      </c>
      <c r="CK48" s="91">
        <f t="shared" si="283"/>
        <v>-767.5445749999999</v>
      </c>
      <c r="CL48" s="91">
        <f t="shared" si="283"/>
        <v>-767.5445749999999</v>
      </c>
      <c r="CM48" s="91">
        <f t="shared" si="283"/>
        <v>0</v>
      </c>
      <c r="CN48" s="83">
        <f t="shared" si="381"/>
        <v>225.6082625</v>
      </c>
      <c r="CO48" s="83">
        <f>SUM('[20]ПОЛНАЯ СЕБЕСТОИМОСТЬ СТОКИ 2022'!AP165)/3</f>
        <v>225.6082625</v>
      </c>
      <c r="CP48" s="83">
        <f>SUM('[20]ПОЛНАЯ СЕБЕСТОИМОСТЬ СТОКИ 2022'!AQ165)/3</f>
        <v>0</v>
      </c>
      <c r="CQ48" s="83">
        <f t="shared" si="382"/>
        <v>0</v>
      </c>
      <c r="CR48" s="83">
        <f>SUM('[20]ПОЛНАЯ СЕБЕСТОИМОСТЬ СТОКИ 2022'!AS165)</f>
        <v>0</v>
      </c>
      <c r="CS48" s="83">
        <f>SUM('[20]ПОЛНАЯ СЕБЕСТОИМОСТЬ СТОКИ 2022'!AT165)</f>
        <v>0</v>
      </c>
      <c r="CT48" s="152">
        <f>SUM(CT49:CT51)</f>
        <v>0</v>
      </c>
      <c r="CU48" s="152">
        <f t="shared" ref="CU48:CV48" si="429">SUM(CU49:CU51)</f>
        <v>0</v>
      </c>
      <c r="CV48" s="152">
        <f t="shared" si="429"/>
        <v>0</v>
      </c>
      <c r="CW48" s="83">
        <f t="shared" si="384"/>
        <v>225.6082625</v>
      </c>
      <c r="CX48" s="83">
        <f t="shared" si="385"/>
        <v>225.6082625</v>
      </c>
      <c r="CY48" s="83">
        <f t="shared" si="386"/>
        <v>0</v>
      </c>
      <c r="CZ48" s="83">
        <f t="shared" si="387"/>
        <v>0</v>
      </c>
      <c r="DA48" s="83">
        <f>SUM('[20]ПОЛНАЯ СЕБЕСТОИМОСТЬ СТОКИ 2022'!AV165)</f>
        <v>0</v>
      </c>
      <c r="DB48" s="83">
        <f>SUM('[20]ПОЛНАЯ СЕБЕСТОИМОСТЬ СТОКИ 2022'!AW165)</f>
        <v>0</v>
      </c>
      <c r="DC48" s="152">
        <f>SUM(DC49:DC51)</f>
        <v>0</v>
      </c>
      <c r="DD48" s="152">
        <f t="shared" ref="DD48:DE48" si="430">SUM(DD49:DD51)</f>
        <v>0</v>
      </c>
      <c r="DE48" s="152">
        <f t="shared" si="430"/>
        <v>0</v>
      </c>
      <c r="DF48" s="83">
        <f t="shared" si="389"/>
        <v>225.6082625</v>
      </c>
      <c r="DG48" s="83">
        <f t="shared" si="390"/>
        <v>225.6082625</v>
      </c>
      <c r="DH48" s="83">
        <f t="shared" si="391"/>
        <v>0</v>
      </c>
      <c r="DI48" s="83">
        <f t="shared" si="392"/>
        <v>292.52299999999997</v>
      </c>
      <c r="DJ48" s="83">
        <f>SUM('[20]ПОЛНАЯ СЕБЕСТОИМОСТЬ СТОКИ 2022'!AY165)</f>
        <v>292.52299999999997</v>
      </c>
      <c r="DK48" s="83">
        <f>SUM('[20]ПОЛНАЯ СЕБЕСТОИМОСТЬ СТОКИ 2022'!AZ165)</f>
        <v>0</v>
      </c>
      <c r="DL48" s="152">
        <f>SUM(DL49:DL51)</f>
        <v>131.35</v>
      </c>
      <c r="DM48" s="152">
        <f t="shared" ref="DM48:DN48" si="431">SUM(DM49:DM51)</f>
        <v>131.35</v>
      </c>
      <c r="DN48" s="152">
        <f t="shared" si="431"/>
        <v>0</v>
      </c>
      <c r="DO48" s="135">
        <f t="shared" si="394"/>
        <v>676.82478749999996</v>
      </c>
      <c r="DP48" s="135">
        <f t="shared" si="394"/>
        <v>676.82478749999996</v>
      </c>
      <c r="DQ48" s="135">
        <f t="shared" si="394"/>
        <v>0</v>
      </c>
      <c r="DR48" s="135">
        <f t="shared" si="394"/>
        <v>292.52299999999997</v>
      </c>
      <c r="DS48" s="135">
        <f t="shared" si="394"/>
        <v>292.52299999999997</v>
      </c>
      <c r="DT48" s="135">
        <f t="shared" si="394"/>
        <v>0</v>
      </c>
      <c r="DU48" s="135">
        <f t="shared" si="394"/>
        <v>131.35</v>
      </c>
      <c r="DV48" s="135">
        <f t="shared" si="394"/>
        <v>131.35</v>
      </c>
      <c r="DW48" s="135">
        <f t="shared" si="394"/>
        <v>0</v>
      </c>
      <c r="DX48" s="91">
        <f t="shared" si="285"/>
        <v>-384.30178749999999</v>
      </c>
      <c r="DY48" s="91">
        <f t="shared" si="285"/>
        <v>-384.30178749999999</v>
      </c>
      <c r="DZ48" s="91">
        <f t="shared" si="285"/>
        <v>0</v>
      </c>
      <c r="EA48" s="135">
        <f t="shared" si="395"/>
        <v>2030.4743624999999</v>
      </c>
      <c r="EB48" s="135">
        <f t="shared" si="395"/>
        <v>2030.4743624999999</v>
      </c>
      <c r="EC48" s="135">
        <f t="shared" si="395"/>
        <v>0</v>
      </c>
      <c r="ED48" s="135">
        <f t="shared" si="395"/>
        <v>878.62799999999993</v>
      </c>
      <c r="EE48" s="135">
        <f t="shared" si="395"/>
        <v>878.62799999999993</v>
      </c>
      <c r="EF48" s="135">
        <f t="shared" si="395"/>
        <v>0</v>
      </c>
      <c r="EG48" s="135">
        <f t="shared" si="395"/>
        <v>394.02499999999998</v>
      </c>
      <c r="EH48" s="135">
        <f t="shared" si="395"/>
        <v>394.02499999999998</v>
      </c>
      <c r="EI48" s="135">
        <f t="shared" si="395"/>
        <v>0</v>
      </c>
      <c r="EJ48" s="91">
        <f t="shared" si="287"/>
        <v>-1151.8463624999999</v>
      </c>
      <c r="EK48" s="91">
        <f t="shared" si="287"/>
        <v>-1151.8463624999999</v>
      </c>
      <c r="EL48" s="91">
        <f t="shared" si="287"/>
        <v>0</v>
      </c>
      <c r="EM48" s="83">
        <f t="shared" si="396"/>
        <v>225.6082625</v>
      </c>
      <c r="EN48" s="83">
        <f>SUM('[20]ПОЛНАЯ СЕБЕСТОИМОСТЬ СТОКИ 2022'!BN165)/3</f>
        <v>225.6082625</v>
      </c>
      <c r="EO48" s="83">
        <f>SUM('[20]ПОЛНАЯ СЕБЕСТОИМОСТЬ СТОКИ 2022'!BO165)/3</f>
        <v>0</v>
      </c>
      <c r="EP48" s="83">
        <f t="shared" si="397"/>
        <v>0</v>
      </c>
      <c r="EQ48" s="83">
        <f>SUM('[20]ПОЛНАЯ СЕБЕСТОИМОСТЬ СТОКИ 2022'!BQ165)</f>
        <v>0</v>
      </c>
      <c r="ER48" s="83">
        <f>SUM('[20]ПОЛНАЯ СЕБЕСТОИМОСТЬ СТОКИ 2022'!BR165)</f>
        <v>0</v>
      </c>
      <c r="ES48" s="152">
        <f>SUM(ES49:ES51)</f>
        <v>0</v>
      </c>
      <c r="ET48" s="152">
        <f t="shared" ref="ET48:EU48" si="432">SUM(ET49:ET51)</f>
        <v>0</v>
      </c>
      <c r="EU48" s="152">
        <f t="shared" si="432"/>
        <v>0</v>
      </c>
      <c r="EV48" s="83">
        <f t="shared" si="399"/>
        <v>225.6082625</v>
      </c>
      <c r="EW48" s="83">
        <f t="shared" si="400"/>
        <v>225.6082625</v>
      </c>
      <c r="EX48" s="83">
        <f t="shared" si="401"/>
        <v>0</v>
      </c>
      <c r="EY48" s="83">
        <f t="shared" si="402"/>
        <v>0</v>
      </c>
      <c r="EZ48" s="83">
        <f>SUM('[20]ПОЛНАЯ СЕБЕСТОИМОСТЬ СТОКИ 2022'!BT165)</f>
        <v>0</v>
      </c>
      <c r="FA48" s="83">
        <f>SUM('[20]ПОЛНАЯ СЕБЕСТОИМОСТЬ СТОКИ 2022'!BU165)</f>
        <v>0</v>
      </c>
      <c r="FB48" s="152">
        <f>SUM(FB49:FB51)</f>
        <v>0</v>
      </c>
      <c r="FC48" s="152">
        <f t="shared" ref="FC48:FD48" si="433">SUM(FC49:FC51)</f>
        <v>0</v>
      </c>
      <c r="FD48" s="152">
        <f t="shared" si="433"/>
        <v>0</v>
      </c>
      <c r="FE48" s="83">
        <f t="shared" si="404"/>
        <v>225.6082625</v>
      </c>
      <c r="FF48" s="83">
        <f t="shared" si="405"/>
        <v>225.6082625</v>
      </c>
      <c r="FG48" s="83">
        <f t="shared" si="406"/>
        <v>0</v>
      </c>
      <c r="FH48" s="83">
        <f t="shared" si="407"/>
        <v>646.50691000000006</v>
      </c>
      <c r="FI48" s="83">
        <f>SUM('[20]ПОЛНАЯ СЕБЕСТОИМОСТЬ СТОКИ 2022'!BW165)</f>
        <v>646.50691000000006</v>
      </c>
      <c r="FJ48" s="83">
        <f>SUM('[20]ПОЛНАЯ СЕБЕСТОИМОСТЬ СТОКИ 2022'!BX165)</f>
        <v>0</v>
      </c>
      <c r="FK48" s="152">
        <f>SUM(FK49:FK51)</f>
        <v>14.48</v>
      </c>
      <c r="FL48" s="152">
        <f t="shared" ref="FL48:FM48" si="434">SUM(FL49:FL51)</f>
        <v>14.48</v>
      </c>
      <c r="FM48" s="152">
        <f t="shared" si="434"/>
        <v>0</v>
      </c>
      <c r="FN48" s="135">
        <f t="shared" si="409"/>
        <v>676.82478749999996</v>
      </c>
      <c r="FO48" s="135">
        <f t="shared" si="409"/>
        <v>676.82478749999996</v>
      </c>
      <c r="FP48" s="135">
        <f t="shared" si="409"/>
        <v>0</v>
      </c>
      <c r="FQ48" s="135">
        <f t="shared" si="409"/>
        <v>646.50691000000006</v>
      </c>
      <c r="FR48" s="135">
        <f t="shared" si="409"/>
        <v>646.50691000000006</v>
      </c>
      <c r="FS48" s="135">
        <f t="shared" si="409"/>
        <v>0</v>
      </c>
      <c r="FT48" s="135">
        <f t="shared" si="409"/>
        <v>14.48</v>
      </c>
      <c r="FU48" s="135">
        <f t="shared" si="409"/>
        <v>14.48</v>
      </c>
      <c r="FV48" s="135">
        <f t="shared" si="409"/>
        <v>0</v>
      </c>
      <c r="FW48" s="91">
        <f t="shared" si="289"/>
        <v>-30.317877499999895</v>
      </c>
      <c r="FX48" s="91">
        <f t="shared" si="289"/>
        <v>-30.317877499999895</v>
      </c>
      <c r="FY48" s="91">
        <f t="shared" si="289"/>
        <v>0</v>
      </c>
      <c r="FZ48" s="135">
        <f t="shared" si="410"/>
        <v>2707.2991499999998</v>
      </c>
      <c r="GA48" s="135">
        <f t="shared" si="410"/>
        <v>2707.2991499999998</v>
      </c>
      <c r="GB48" s="135">
        <f t="shared" si="410"/>
        <v>0</v>
      </c>
      <c r="GC48" s="135">
        <f t="shared" si="410"/>
        <v>1525.13491</v>
      </c>
      <c r="GD48" s="135">
        <f t="shared" si="410"/>
        <v>1525.13491</v>
      </c>
      <c r="GE48" s="135">
        <f t="shared" si="410"/>
        <v>0</v>
      </c>
      <c r="GF48" s="135">
        <f t="shared" si="410"/>
        <v>408.505</v>
      </c>
      <c r="GG48" s="135">
        <f t="shared" si="410"/>
        <v>408.505</v>
      </c>
      <c r="GH48" s="135">
        <f t="shared" si="410"/>
        <v>0</v>
      </c>
      <c r="GI48" s="91">
        <f t="shared" si="291"/>
        <v>-1182.1642399999998</v>
      </c>
      <c r="GJ48" s="91">
        <f t="shared" si="291"/>
        <v>-1182.1642399999998</v>
      </c>
      <c r="GK48" s="91">
        <f t="shared" si="291"/>
        <v>0</v>
      </c>
      <c r="GM48" s="19">
        <f t="shared" si="292"/>
        <v>2707.2991499999994</v>
      </c>
    </row>
    <row r="49" spans="1:195" ht="37.5" customHeight="1" x14ac:dyDescent="0.2">
      <c r="A49" s="28" t="s">
        <v>118</v>
      </c>
      <c r="B49" s="59">
        <f t="shared" si="352"/>
        <v>38.951749999999997</v>
      </c>
      <c r="C49" s="59">
        <f>SUM('[20]ПОЛНАЯ СЕБЕСТОИМОСТЬ СТОКИ 2022'!C166)/3</f>
        <v>38.951749999999997</v>
      </c>
      <c r="D49" s="59">
        <f>SUM('[20]ПОЛНАЯ СЕБЕСТОИМОСТЬ СТОКИ 2022'!D166)/3</f>
        <v>0</v>
      </c>
      <c r="E49" s="59">
        <f t="shared" si="353"/>
        <v>0</v>
      </c>
      <c r="F49" s="59">
        <f>SUM('[20]ПОЛНАЯ СЕБЕСТОИМОСТЬ СТОКИ 2022'!F166)</f>
        <v>0</v>
      </c>
      <c r="G49" s="59">
        <f>SUM('[20]ПОЛНАЯ СЕБЕСТОИМОСТЬ СТОКИ 2022'!G166)</f>
        <v>0</v>
      </c>
      <c r="H49" s="61">
        <f t="shared" si="411"/>
        <v>0</v>
      </c>
      <c r="I49" s="61">
        <v>0</v>
      </c>
      <c r="J49" s="61">
        <v>0</v>
      </c>
      <c r="K49" s="59">
        <f t="shared" si="355"/>
        <v>38.951749999999997</v>
      </c>
      <c r="L49" s="59">
        <f t="shared" si="356"/>
        <v>38.951749999999997</v>
      </c>
      <c r="M49" s="59">
        <f t="shared" si="357"/>
        <v>0</v>
      </c>
      <c r="N49" s="59">
        <f t="shared" si="358"/>
        <v>0</v>
      </c>
      <c r="O49" s="59">
        <f>SUM('[20]ПОЛНАЯ СЕБЕСТОИМОСТЬ СТОКИ 2022'!I166)</f>
        <v>0</v>
      </c>
      <c r="P49" s="59">
        <f>SUM('[20]ПОЛНАЯ СЕБЕСТОИМОСТЬ СТОКИ 2022'!J166)</f>
        <v>0</v>
      </c>
      <c r="Q49" s="61">
        <f t="shared" ref="Q49:Q51" si="435">SUM(R49:S49)</f>
        <v>0</v>
      </c>
      <c r="R49" s="61">
        <v>0</v>
      </c>
      <c r="S49" s="61">
        <v>0</v>
      </c>
      <c r="T49" s="59">
        <f t="shared" si="360"/>
        <v>38.951749999999997</v>
      </c>
      <c r="U49" s="59">
        <f t="shared" si="361"/>
        <v>38.951749999999997</v>
      </c>
      <c r="V49" s="59">
        <f t="shared" si="362"/>
        <v>0</v>
      </c>
      <c r="W49" s="59">
        <f t="shared" si="363"/>
        <v>278.03399999999999</v>
      </c>
      <c r="X49" s="59">
        <f>SUM('[20]ПОЛНАЯ СЕБЕСТОИМОСТЬ СТОКИ 2022'!L166)</f>
        <v>278.03399999999999</v>
      </c>
      <c r="Y49" s="59">
        <f>SUM('[20]ПОЛНАЯ СЕБЕСТОИМОСТЬ СТОКИ 2022'!M166)</f>
        <v>0</v>
      </c>
      <c r="Z49" s="61">
        <f t="shared" ref="Z49:Z51" si="436">SUM(AA49:AB49)</f>
        <v>116.845</v>
      </c>
      <c r="AA49" s="61">
        <v>116.845</v>
      </c>
      <c r="AB49" s="61">
        <v>0</v>
      </c>
      <c r="AC49" s="62">
        <f t="shared" si="365"/>
        <v>116.85524999999998</v>
      </c>
      <c r="AD49" s="62">
        <f t="shared" si="365"/>
        <v>116.85524999999998</v>
      </c>
      <c r="AE49" s="62">
        <f t="shared" si="365"/>
        <v>0</v>
      </c>
      <c r="AF49" s="62">
        <f t="shared" si="365"/>
        <v>278.03399999999999</v>
      </c>
      <c r="AG49" s="62">
        <f t="shared" si="365"/>
        <v>278.03399999999999</v>
      </c>
      <c r="AH49" s="62">
        <f t="shared" si="365"/>
        <v>0</v>
      </c>
      <c r="AI49" s="62">
        <f t="shared" si="365"/>
        <v>116.845</v>
      </c>
      <c r="AJ49" s="62">
        <f t="shared" si="365"/>
        <v>116.845</v>
      </c>
      <c r="AK49" s="62">
        <f t="shared" si="365"/>
        <v>0</v>
      </c>
      <c r="AL49" s="155">
        <f t="shared" si="279"/>
        <v>161.17875000000001</v>
      </c>
      <c r="AM49" s="155">
        <f t="shared" si="279"/>
        <v>161.17875000000001</v>
      </c>
      <c r="AN49" s="155">
        <f t="shared" si="279"/>
        <v>0</v>
      </c>
      <c r="AO49" s="59">
        <f t="shared" si="366"/>
        <v>38.951749999999997</v>
      </c>
      <c r="AP49" s="59">
        <f>SUM('[20]ПОЛНАЯ СЕБЕСТОИМОСТЬ СТОКИ 2022'!R166)/3</f>
        <v>38.951749999999997</v>
      </c>
      <c r="AQ49" s="59">
        <f>SUM('[20]ПОЛНАЯ СЕБЕСТОИМОСТЬ СТОКИ 2022'!S166)/3</f>
        <v>0</v>
      </c>
      <c r="AR49" s="59">
        <f t="shared" si="367"/>
        <v>0</v>
      </c>
      <c r="AS49" s="59">
        <f>SUM('[20]ПОЛНАЯ СЕБЕСТОИМОСТЬ СТОКИ 2022'!U166)</f>
        <v>0</v>
      </c>
      <c r="AT49" s="59">
        <f>SUM('[20]ПОЛНАЯ СЕБЕСТОИМОСТЬ СТОКИ 2022'!V166)</f>
        <v>0</v>
      </c>
      <c r="AU49" s="61">
        <f t="shared" ref="AU49:AU51" si="437">SUM(AV49:AW49)</f>
        <v>0</v>
      </c>
      <c r="AV49" s="61">
        <v>0</v>
      </c>
      <c r="AW49" s="61">
        <v>0</v>
      </c>
      <c r="AX49" s="59">
        <f t="shared" si="369"/>
        <v>38.951749999999997</v>
      </c>
      <c r="AY49" s="59">
        <f t="shared" si="370"/>
        <v>38.951749999999997</v>
      </c>
      <c r="AZ49" s="59">
        <f t="shared" si="371"/>
        <v>0</v>
      </c>
      <c r="BA49" s="39">
        <f t="shared" si="372"/>
        <v>0</v>
      </c>
      <c r="BB49" s="39">
        <f>SUM('[20]ПОЛНАЯ СЕБЕСТОИМОСТЬ СТОКИ 2022'!X166)</f>
        <v>0</v>
      </c>
      <c r="BC49" s="39">
        <f>SUM('[20]ПОЛНАЯ СЕБЕСТОИМОСТЬ СТОКИ 2022'!Y166)</f>
        <v>0</v>
      </c>
      <c r="BD49" s="61">
        <f t="shared" ref="BD49:BD51" si="438">SUM(BE49:BF49)</f>
        <v>0</v>
      </c>
      <c r="BE49" s="61">
        <v>0</v>
      </c>
      <c r="BF49" s="61">
        <v>0</v>
      </c>
      <c r="BG49" s="59">
        <f t="shared" si="374"/>
        <v>38.951749999999997</v>
      </c>
      <c r="BH49" s="59">
        <f t="shared" si="375"/>
        <v>38.951749999999997</v>
      </c>
      <c r="BI49" s="59">
        <f t="shared" si="376"/>
        <v>0</v>
      </c>
      <c r="BJ49" s="59">
        <f t="shared" si="377"/>
        <v>278.03300000000002</v>
      </c>
      <c r="BK49" s="59">
        <f>SUM('[20]ПОЛНАЯ СЕБЕСТОИМОСТЬ СТОКИ 2022'!AA166)</f>
        <v>278.03300000000002</v>
      </c>
      <c r="BL49" s="59">
        <f>SUM('[20]ПОЛНАЯ СЕБЕСТОИМОСТЬ СТОКИ 2022'!AB166)</f>
        <v>0</v>
      </c>
      <c r="BM49" s="61">
        <f t="shared" ref="BM49:BM51" si="439">SUM(BN49:BO49)</f>
        <v>116.85</v>
      </c>
      <c r="BN49" s="61">
        <v>116.85</v>
      </c>
      <c r="BO49" s="61">
        <v>0</v>
      </c>
      <c r="BP49" s="62">
        <f t="shared" si="379"/>
        <v>116.85524999999998</v>
      </c>
      <c r="BQ49" s="62">
        <f t="shared" si="379"/>
        <v>116.85524999999998</v>
      </c>
      <c r="BR49" s="62">
        <f t="shared" si="379"/>
        <v>0</v>
      </c>
      <c r="BS49" s="62">
        <f t="shared" si="379"/>
        <v>278.03300000000002</v>
      </c>
      <c r="BT49" s="62">
        <f t="shared" si="379"/>
        <v>278.03300000000002</v>
      </c>
      <c r="BU49" s="62">
        <f t="shared" si="379"/>
        <v>0</v>
      </c>
      <c r="BV49" s="62">
        <f t="shared" si="379"/>
        <v>116.85</v>
      </c>
      <c r="BW49" s="62">
        <f t="shared" si="379"/>
        <v>116.85</v>
      </c>
      <c r="BX49" s="62">
        <f t="shared" si="379"/>
        <v>0</v>
      </c>
      <c r="BY49" s="155">
        <f t="shared" si="281"/>
        <v>161.17775000000003</v>
      </c>
      <c r="BZ49" s="155">
        <f t="shared" si="281"/>
        <v>161.17775000000003</v>
      </c>
      <c r="CA49" s="155">
        <f t="shared" si="281"/>
        <v>0</v>
      </c>
      <c r="CB49" s="62">
        <f t="shared" si="380"/>
        <v>233.71049999999997</v>
      </c>
      <c r="CC49" s="62">
        <f t="shared" si="380"/>
        <v>233.71049999999997</v>
      </c>
      <c r="CD49" s="62">
        <f t="shared" si="380"/>
        <v>0</v>
      </c>
      <c r="CE49" s="62">
        <f t="shared" si="380"/>
        <v>556.06700000000001</v>
      </c>
      <c r="CF49" s="62">
        <f t="shared" si="380"/>
        <v>556.06700000000001</v>
      </c>
      <c r="CG49" s="62">
        <f t="shared" si="380"/>
        <v>0</v>
      </c>
      <c r="CH49" s="156">
        <f t="shared" si="380"/>
        <v>233.69499999999999</v>
      </c>
      <c r="CI49" s="156">
        <f t="shared" si="380"/>
        <v>233.69499999999999</v>
      </c>
      <c r="CJ49" s="156">
        <f t="shared" si="380"/>
        <v>0</v>
      </c>
      <c r="CK49" s="155">
        <f t="shared" si="283"/>
        <v>322.35650000000004</v>
      </c>
      <c r="CL49" s="155">
        <f t="shared" si="283"/>
        <v>322.35650000000004</v>
      </c>
      <c r="CM49" s="155">
        <f t="shared" si="283"/>
        <v>0</v>
      </c>
      <c r="CN49" s="59">
        <f t="shared" si="381"/>
        <v>38.951749999999997</v>
      </c>
      <c r="CO49" s="59">
        <f>SUM('[20]ПОЛНАЯ СЕБЕСТОИМОСТЬ СТОКИ 2022'!AP166)/3</f>
        <v>38.951749999999997</v>
      </c>
      <c r="CP49" s="59">
        <f>SUM('[20]ПОЛНАЯ СЕБЕСТОИМОСТЬ СТОКИ 2022'!AQ166)/3</f>
        <v>0</v>
      </c>
      <c r="CQ49" s="59">
        <f t="shared" si="382"/>
        <v>0</v>
      </c>
      <c r="CR49" s="59">
        <f>SUM('[20]ПОЛНАЯ СЕБЕСТОИМОСТЬ СТОКИ 2022'!AS166)</f>
        <v>0</v>
      </c>
      <c r="CS49" s="59">
        <f>SUM('[20]ПОЛНАЯ СЕБЕСТОИМОСТЬ СТОКИ 2022'!AT166)</f>
        <v>0</v>
      </c>
      <c r="CT49" s="61">
        <f t="shared" ref="CT49:CT51" si="440">SUM(CU49:CV49)</f>
        <v>0</v>
      </c>
      <c r="CU49" s="61">
        <v>0</v>
      </c>
      <c r="CV49" s="61">
        <v>0</v>
      </c>
      <c r="CW49" s="59">
        <f t="shared" si="384"/>
        <v>38.951749999999997</v>
      </c>
      <c r="CX49" s="59">
        <f t="shared" si="385"/>
        <v>38.951749999999997</v>
      </c>
      <c r="CY49" s="59">
        <f t="shared" si="386"/>
        <v>0</v>
      </c>
      <c r="CZ49" s="59">
        <f t="shared" si="387"/>
        <v>0</v>
      </c>
      <c r="DA49" s="59">
        <f>SUM('[20]ПОЛНАЯ СЕБЕСТОИМОСТЬ СТОКИ 2022'!AV166)</f>
        <v>0</v>
      </c>
      <c r="DB49" s="59">
        <f>SUM('[20]ПОЛНАЯ СЕБЕСТОИМОСТЬ СТОКИ 2022'!AW166)</f>
        <v>0</v>
      </c>
      <c r="DC49" s="61">
        <f t="shared" ref="DC49:DC51" si="441">SUM(DD49:DE49)</f>
        <v>0</v>
      </c>
      <c r="DD49" s="61">
        <v>0</v>
      </c>
      <c r="DE49" s="61">
        <v>0</v>
      </c>
      <c r="DF49" s="59">
        <f t="shared" si="389"/>
        <v>38.951749999999997</v>
      </c>
      <c r="DG49" s="59">
        <f t="shared" si="390"/>
        <v>38.951749999999997</v>
      </c>
      <c r="DH49" s="59">
        <f t="shared" si="391"/>
        <v>0</v>
      </c>
      <c r="DI49" s="59">
        <f t="shared" si="392"/>
        <v>278.03399999999999</v>
      </c>
      <c r="DJ49" s="59">
        <f>SUM('[20]ПОЛНАЯ СЕБЕСТОИМОСТЬ СТОКИ 2022'!AY166)</f>
        <v>278.03399999999999</v>
      </c>
      <c r="DK49" s="59">
        <f>SUM('[20]ПОЛНАЯ СЕБЕСТОИМОСТЬ СТОКИ 2022'!AZ166)</f>
        <v>0</v>
      </c>
      <c r="DL49" s="61">
        <f t="shared" ref="DL49:DL51" si="442">SUM(DM49:DN49)</f>
        <v>116.86</v>
      </c>
      <c r="DM49" s="61">
        <v>116.86</v>
      </c>
      <c r="DN49" s="61">
        <v>0</v>
      </c>
      <c r="DO49" s="62">
        <f t="shared" si="394"/>
        <v>116.85524999999998</v>
      </c>
      <c r="DP49" s="62">
        <f t="shared" si="394"/>
        <v>116.85524999999998</v>
      </c>
      <c r="DQ49" s="62">
        <f t="shared" si="394"/>
        <v>0</v>
      </c>
      <c r="DR49" s="62">
        <f t="shared" si="394"/>
        <v>278.03399999999999</v>
      </c>
      <c r="DS49" s="62">
        <f t="shared" si="394"/>
        <v>278.03399999999999</v>
      </c>
      <c r="DT49" s="62">
        <f t="shared" si="394"/>
        <v>0</v>
      </c>
      <c r="DU49" s="62">
        <f t="shared" si="394"/>
        <v>116.86</v>
      </c>
      <c r="DV49" s="62">
        <f t="shared" si="394"/>
        <v>116.86</v>
      </c>
      <c r="DW49" s="62">
        <f t="shared" si="394"/>
        <v>0</v>
      </c>
      <c r="DX49" s="155">
        <f t="shared" si="285"/>
        <v>161.17875000000001</v>
      </c>
      <c r="DY49" s="155">
        <f t="shared" si="285"/>
        <v>161.17875000000001</v>
      </c>
      <c r="DZ49" s="155">
        <f t="shared" si="285"/>
        <v>0</v>
      </c>
      <c r="EA49" s="62">
        <f t="shared" si="395"/>
        <v>350.56574999999998</v>
      </c>
      <c r="EB49" s="62">
        <f t="shared" si="395"/>
        <v>350.56574999999998</v>
      </c>
      <c r="EC49" s="62">
        <f t="shared" si="395"/>
        <v>0</v>
      </c>
      <c r="ED49" s="62">
        <f t="shared" si="395"/>
        <v>834.101</v>
      </c>
      <c r="EE49" s="62">
        <f t="shared" si="395"/>
        <v>834.101</v>
      </c>
      <c r="EF49" s="62">
        <f t="shared" si="395"/>
        <v>0</v>
      </c>
      <c r="EG49" s="62">
        <f t="shared" si="395"/>
        <v>350.55500000000001</v>
      </c>
      <c r="EH49" s="62">
        <f t="shared" si="395"/>
        <v>350.55500000000001</v>
      </c>
      <c r="EI49" s="62">
        <f t="shared" si="395"/>
        <v>0</v>
      </c>
      <c r="EJ49" s="155">
        <f t="shared" si="287"/>
        <v>483.53525000000002</v>
      </c>
      <c r="EK49" s="155">
        <f t="shared" si="287"/>
        <v>483.53525000000002</v>
      </c>
      <c r="EL49" s="155">
        <f t="shared" si="287"/>
        <v>0</v>
      </c>
      <c r="EM49" s="59">
        <f t="shared" si="396"/>
        <v>38.951749999999997</v>
      </c>
      <c r="EN49" s="59">
        <f>SUM('[20]ПОЛНАЯ СЕБЕСТОИМОСТЬ СТОКИ 2022'!BN166)/3</f>
        <v>38.951749999999997</v>
      </c>
      <c r="EO49" s="59">
        <f>SUM('[20]ПОЛНАЯ СЕБЕСТОИМОСТЬ СТОКИ 2022'!BO166)/3</f>
        <v>0</v>
      </c>
      <c r="EP49" s="59">
        <f t="shared" si="397"/>
        <v>0</v>
      </c>
      <c r="EQ49" s="59">
        <f>SUM('[20]ПОЛНАЯ СЕБЕСТОИМОСТЬ СТОКИ 2022'!BQ166)</f>
        <v>0</v>
      </c>
      <c r="ER49" s="59">
        <f>SUM('[20]ПОЛНАЯ СЕБЕСТОИМОСТЬ СТОКИ 2022'!BR166)</f>
        <v>0</v>
      </c>
      <c r="ES49" s="61">
        <f t="shared" ref="ES49:ES51" si="443">SUM(ET49:EU49)</f>
        <v>0</v>
      </c>
      <c r="ET49" s="61">
        <v>0</v>
      </c>
      <c r="EU49" s="61">
        <v>0</v>
      </c>
      <c r="EV49" s="59">
        <f t="shared" si="399"/>
        <v>38.951749999999997</v>
      </c>
      <c r="EW49" s="59">
        <f t="shared" si="400"/>
        <v>38.951749999999997</v>
      </c>
      <c r="EX49" s="59">
        <f t="shared" si="401"/>
        <v>0</v>
      </c>
      <c r="EY49" s="59">
        <f t="shared" si="402"/>
        <v>0</v>
      </c>
      <c r="EZ49" s="59">
        <f>SUM('[20]ПОЛНАЯ СЕБЕСТОИМОСТЬ СТОКИ 2022'!BT166)</f>
        <v>0</v>
      </c>
      <c r="FA49" s="59">
        <f>SUM('[20]ПОЛНАЯ СЕБЕСТОИМОСТЬ СТОКИ 2022'!BU166)</f>
        <v>0</v>
      </c>
      <c r="FB49" s="61">
        <f t="shared" ref="FB49:FB51" si="444">SUM(FC49:FD49)</f>
        <v>0</v>
      </c>
      <c r="FC49" s="61">
        <v>0</v>
      </c>
      <c r="FD49" s="61">
        <v>0</v>
      </c>
      <c r="FE49" s="59">
        <f t="shared" si="404"/>
        <v>38.951749999999997</v>
      </c>
      <c r="FF49" s="59">
        <f t="shared" si="405"/>
        <v>38.951749999999997</v>
      </c>
      <c r="FG49" s="59">
        <f t="shared" si="406"/>
        <v>0</v>
      </c>
      <c r="FH49" s="59">
        <f t="shared" si="407"/>
        <v>632.01391000000001</v>
      </c>
      <c r="FI49" s="59">
        <f>SUM('[20]ПОЛНАЯ СЕБЕСТОИМОСТЬ СТОКИ 2022'!BW166)</f>
        <v>632.01391000000001</v>
      </c>
      <c r="FJ49" s="59">
        <f>SUM('[20]ПОЛНАЯ СЕБЕСТОИМОСТЬ СТОКИ 2022'!BX166)</f>
        <v>0</v>
      </c>
      <c r="FK49" s="61">
        <f t="shared" ref="FK49:FK51" si="445">SUM(FL49:FM49)</f>
        <v>0</v>
      </c>
      <c r="FL49" s="61">
        <v>0</v>
      </c>
      <c r="FM49" s="61">
        <v>0</v>
      </c>
      <c r="FN49" s="62">
        <f t="shared" si="409"/>
        <v>116.85524999999998</v>
      </c>
      <c r="FO49" s="62">
        <f t="shared" si="409"/>
        <v>116.85524999999998</v>
      </c>
      <c r="FP49" s="62">
        <f t="shared" si="409"/>
        <v>0</v>
      </c>
      <c r="FQ49" s="62">
        <f t="shared" si="409"/>
        <v>632.01391000000001</v>
      </c>
      <c r="FR49" s="62">
        <f t="shared" si="409"/>
        <v>632.01391000000001</v>
      </c>
      <c r="FS49" s="62">
        <f t="shared" si="409"/>
        <v>0</v>
      </c>
      <c r="FT49" s="62">
        <f t="shared" si="409"/>
        <v>0</v>
      </c>
      <c r="FU49" s="62">
        <f t="shared" si="409"/>
        <v>0</v>
      </c>
      <c r="FV49" s="62">
        <f t="shared" si="409"/>
        <v>0</v>
      </c>
      <c r="FW49" s="155">
        <f t="shared" si="289"/>
        <v>515.15866000000005</v>
      </c>
      <c r="FX49" s="155">
        <f t="shared" si="289"/>
        <v>515.15866000000005</v>
      </c>
      <c r="FY49" s="155">
        <f t="shared" si="289"/>
        <v>0</v>
      </c>
      <c r="FZ49" s="62">
        <f t="shared" si="410"/>
        <v>467.42099999999994</v>
      </c>
      <c r="GA49" s="62">
        <f t="shared" si="410"/>
        <v>467.42099999999994</v>
      </c>
      <c r="GB49" s="62">
        <f t="shared" si="410"/>
        <v>0</v>
      </c>
      <c r="GC49" s="62">
        <f t="shared" si="410"/>
        <v>1466.11491</v>
      </c>
      <c r="GD49" s="62">
        <f t="shared" si="410"/>
        <v>1466.11491</v>
      </c>
      <c r="GE49" s="62">
        <f t="shared" si="410"/>
        <v>0</v>
      </c>
      <c r="GF49" s="62">
        <f t="shared" si="410"/>
        <v>350.55500000000001</v>
      </c>
      <c r="GG49" s="62">
        <f t="shared" si="410"/>
        <v>350.55500000000001</v>
      </c>
      <c r="GH49" s="62">
        <f t="shared" si="410"/>
        <v>0</v>
      </c>
      <c r="GI49" s="155">
        <f t="shared" si="291"/>
        <v>998.69391000000007</v>
      </c>
      <c r="GJ49" s="155">
        <f t="shared" si="291"/>
        <v>998.69391000000007</v>
      </c>
      <c r="GK49" s="155">
        <f t="shared" si="291"/>
        <v>0</v>
      </c>
      <c r="GM49" s="19">
        <f t="shared" si="292"/>
        <v>467.42099999999999</v>
      </c>
    </row>
    <row r="50" spans="1:195" ht="18.75" customHeight="1" x14ac:dyDescent="0.3">
      <c r="A50" s="28" t="s">
        <v>76</v>
      </c>
      <c r="B50" s="94">
        <f t="shared" si="352"/>
        <v>6.785333333333333</v>
      </c>
      <c r="C50" s="94">
        <f>SUM('[20]ПОЛНАЯ СЕБЕСТОИМОСТЬ СТОКИ 2022'!C167)/3</f>
        <v>6.785333333333333</v>
      </c>
      <c r="D50" s="94">
        <f>SUM('[20]ПОЛНАЯ СЕБЕСТОИМОСТЬ СТОКИ 2022'!D167)/3</f>
        <v>0</v>
      </c>
      <c r="E50" s="94">
        <f t="shared" si="353"/>
        <v>0</v>
      </c>
      <c r="F50" s="94">
        <f>SUM('[20]ПОЛНАЯ СЕБЕСТОИМОСТЬ СТОКИ 2022'!F167)</f>
        <v>0</v>
      </c>
      <c r="G50" s="94">
        <f>SUM('[20]ПОЛНАЯ СЕБЕСТОИМОСТЬ СТОКИ 2022'!G167)</f>
        <v>0</v>
      </c>
      <c r="H50" s="95">
        <f t="shared" si="411"/>
        <v>0</v>
      </c>
      <c r="I50" s="95">
        <v>0</v>
      </c>
      <c r="J50" s="95">
        <v>0</v>
      </c>
      <c r="K50" s="94">
        <f t="shared" si="355"/>
        <v>6.785333333333333</v>
      </c>
      <c r="L50" s="94">
        <f t="shared" si="356"/>
        <v>6.785333333333333</v>
      </c>
      <c r="M50" s="94">
        <f t="shared" si="357"/>
        <v>0</v>
      </c>
      <c r="N50" s="94">
        <f t="shared" si="358"/>
        <v>0</v>
      </c>
      <c r="O50" s="94">
        <f>SUM('[20]ПОЛНАЯ СЕБЕСТОИМОСТЬ СТОКИ 2022'!I167)</f>
        <v>0</v>
      </c>
      <c r="P50" s="94">
        <f>SUM('[20]ПОЛНАЯ СЕБЕСТОИМОСТЬ СТОКИ 2022'!J167)</f>
        <v>0</v>
      </c>
      <c r="Q50" s="95">
        <f t="shared" si="435"/>
        <v>0</v>
      </c>
      <c r="R50" s="95">
        <v>0</v>
      </c>
      <c r="S50" s="95">
        <v>0</v>
      </c>
      <c r="T50" s="94">
        <f t="shared" si="360"/>
        <v>6.785333333333333</v>
      </c>
      <c r="U50" s="94">
        <f t="shared" si="361"/>
        <v>6.785333333333333</v>
      </c>
      <c r="V50" s="94">
        <f t="shared" si="362"/>
        <v>0</v>
      </c>
      <c r="W50" s="94">
        <f t="shared" si="363"/>
        <v>14.489000000000001</v>
      </c>
      <c r="X50" s="94">
        <f>SUM('[20]ПОЛНАЯ СЕБЕСТОИМОСТЬ СТОКИ 2022'!L167)</f>
        <v>14.489000000000001</v>
      </c>
      <c r="Y50" s="94">
        <f>SUM('[20]ПОЛНАЯ СЕБЕСТОИМОСТЬ СТОКИ 2022'!M167)</f>
        <v>0</v>
      </c>
      <c r="Z50" s="95">
        <f t="shared" si="436"/>
        <v>14.49</v>
      </c>
      <c r="AA50" s="95">
        <v>14.49</v>
      </c>
      <c r="AB50" s="95">
        <v>0</v>
      </c>
      <c r="AC50" s="153">
        <f t="shared" si="365"/>
        <v>20.355999999999998</v>
      </c>
      <c r="AD50" s="153">
        <f t="shared" si="365"/>
        <v>20.355999999999998</v>
      </c>
      <c r="AE50" s="153">
        <f t="shared" si="365"/>
        <v>0</v>
      </c>
      <c r="AF50" s="153">
        <f t="shared" si="365"/>
        <v>14.489000000000001</v>
      </c>
      <c r="AG50" s="153">
        <f t="shared" si="365"/>
        <v>14.489000000000001</v>
      </c>
      <c r="AH50" s="153">
        <f t="shared" si="365"/>
        <v>0</v>
      </c>
      <c r="AI50" s="153">
        <f t="shared" si="365"/>
        <v>14.49</v>
      </c>
      <c r="AJ50" s="153">
        <f t="shared" si="365"/>
        <v>14.49</v>
      </c>
      <c r="AK50" s="153">
        <f t="shared" si="365"/>
        <v>0</v>
      </c>
      <c r="AL50" s="32">
        <f t="shared" si="279"/>
        <v>-5.8669999999999973</v>
      </c>
      <c r="AM50" s="32">
        <f t="shared" si="279"/>
        <v>-5.8669999999999973</v>
      </c>
      <c r="AN50" s="32">
        <f t="shared" si="279"/>
        <v>0</v>
      </c>
      <c r="AO50" s="94">
        <f t="shared" si="366"/>
        <v>6.785333333333333</v>
      </c>
      <c r="AP50" s="94">
        <f>SUM('[20]ПОЛНАЯ СЕБЕСТОИМОСТЬ СТОКИ 2022'!R167)/3</f>
        <v>6.785333333333333</v>
      </c>
      <c r="AQ50" s="94">
        <f>SUM('[20]ПОЛНАЯ СЕБЕСТОИМОСТЬ СТОКИ 2022'!S167)/3</f>
        <v>0</v>
      </c>
      <c r="AR50" s="94">
        <f t="shared" si="367"/>
        <v>1.06</v>
      </c>
      <c r="AS50" s="94">
        <f>SUM('[20]ПОЛНАЯ СЕБЕСТОИМОСТЬ СТОКИ 2022'!U167)</f>
        <v>1.06</v>
      </c>
      <c r="AT50" s="94">
        <f>SUM('[20]ПОЛНАЯ СЕБЕСТОИМОСТЬ СТОКИ 2022'!V167)</f>
        <v>0</v>
      </c>
      <c r="AU50" s="95">
        <f t="shared" si="437"/>
        <v>0</v>
      </c>
      <c r="AV50" s="95">
        <v>0</v>
      </c>
      <c r="AW50" s="95">
        <v>0</v>
      </c>
      <c r="AX50" s="94">
        <f t="shared" si="369"/>
        <v>6.785333333333333</v>
      </c>
      <c r="AY50" s="94">
        <f t="shared" si="370"/>
        <v>6.785333333333333</v>
      </c>
      <c r="AZ50" s="94">
        <f t="shared" si="371"/>
        <v>0</v>
      </c>
      <c r="BA50" s="92">
        <f t="shared" si="372"/>
        <v>0</v>
      </c>
      <c r="BB50" s="92">
        <f>SUM('[20]ПОЛНАЯ СЕБЕСТОИМОСТЬ СТОКИ 2022'!X167)</f>
        <v>0</v>
      </c>
      <c r="BC50" s="92">
        <f>SUM('[20]ПОЛНАЯ СЕБЕСТОИМОСТЬ СТОКИ 2022'!Y167)</f>
        <v>0</v>
      </c>
      <c r="BD50" s="95">
        <f t="shared" si="438"/>
        <v>0</v>
      </c>
      <c r="BE50" s="95">
        <v>0</v>
      </c>
      <c r="BF50" s="95">
        <v>0</v>
      </c>
      <c r="BG50" s="94">
        <f t="shared" si="374"/>
        <v>6.785333333333333</v>
      </c>
      <c r="BH50" s="94">
        <f t="shared" si="375"/>
        <v>6.785333333333333</v>
      </c>
      <c r="BI50" s="94">
        <f t="shared" si="376"/>
        <v>0</v>
      </c>
      <c r="BJ50" s="94">
        <f t="shared" si="377"/>
        <v>14.489000000000001</v>
      </c>
      <c r="BK50" s="94">
        <f>SUM('[20]ПОЛНАЯ СЕБЕСТОИМОСТЬ СТОКИ 2022'!AA167)</f>
        <v>14.489000000000001</v>
      </c>
      <c r="BL50" s="94">
        <f>SUM('[20]ПОЛНАЯ СЕБЕСТОИМОСТЬ СТОКИ 2022'!AB167)</f>
        <v>0</v>
      </c>
      <c r="BM50" s="95">
        <f t="shared" si="439"/>
        <v>14.49</v>
      </c>
      <c r="BN50" s="95">
        <v>14.49</v>
      </c>
      <c r="BO50" s="95">
        <v>0</v>
      </c>
      <c r="BP50" s="153">
        <f t="shared" si="379"/>
        <v>20.355999999999998</v>
      </c>
      <c r="BQ50" s="153">
        <f t="shared" si="379"/>
        <v>20.355999999999998</v>
      </c>
      <c r="BR50" s="153">
        <f t="shared" si="379"/>
        <v>0</v>
      </c>
      <c r="BS50" s="153">
        <f t="shared" si="379"/>
        <v>15.549000000000001</v>
      </c>
      <c r="BT50" s="153">
        <f t="shared" si="379"/>
        <v>15.549000000000001</v>
      </c>
      <c r="BU50" s="153">
        <f t="shared" si="379"/>
        <v>0</v>
      </c>
      <c r="BV50" s="153">
        <f t="shared" si="379"/>
        <v>14.49</v>
      </c>
      <c r="BW50" s="153">
        <f t="shared" si="379"/>
        <v>14.49</v>
      </c>
      <c r="BX50" s="153">
        <f t="shared" si="379"/>
        <v>0</v>
      </c>
      <c r="BY50" s="32">
        <f t="shared" si="281"/>
        <v>-4.8069999999999968</v>
      </c>
      <c r="BZ50" s="32">
        <f t="shared" si="281"/>
        <v>-4.8069999999999968</v>
      </c>
      <c r="CA50" s="32">
        <f t="shared" si="281"/>
        <v>0</v>
      </c>
      <c r="CB50" s="153">
        <f t="shared" si="380"/>
        <v>40.711999999999996</v>
      </c>
      <c r="CC50" s="153">
        <f t="shared" si="380"/>
        <v>40.711999999999996</v>
      </c>
      <c r="CD50" s="153">
        <f t="shared" si="380"/>
        <v>0</v>
      </c>
      <c r="CE50" s="153">
        <f t="shared" si="380"/>
        <v>30.038000000000004</v>
      </c>
      <c r="CF50" s="153">
        <f t="shared" si="380"/>
        <v>30.038000000000004</v>
      </c>
      <c r="CG50" s="153">
        <f t="shared" si="380"/>
        <v>0</v>
      </c>
      <c r="CH50" s="154">
        <f t="shared" si="380"/>
        <v>28.98</v>
      </c>
      <c r="CI50" s="154">
        <f t="shared" si="380"/>
        <v>28.98</v>
      </c>
      <c r="CJ50" s="154">
        <f t="shared" si="380"/>
        <v>0</v>
      </c>
      <c r="CK50" s="32">
        <f t="shared" si="283"/>
        <v>-10.673999999999992</v>
      </c>
      <c r="CL50" s="32">
        <f t="shared" si="283"/>
        <v>-10.673999999999992</v>
      </c>
      <c r="CM50" s="32">
        <f t="shared" si="283"/>
        <v>0</v>
      </c>
      <c r="CN50" s="94">
        <f t="shared" si="381"/>
        <v>6.785333333333333</v>
      </c>
      <c r="CO50" s="94">
        <f>SUM('[20]ПОЛНАЯ СЕБЕСТОИМОСТЬ СТОКИ 2022'!AP167)/3</f>
        <v>6.785333333333333</v>
      </c>
      <c r="CP50" s="94">
        <f>SUM('[20]ПОЛНАЯ СЕБЕСТОИМОСТЬ СТОКИ 2022'!AQ167)/3</f>
        <v>0</v>
      </c>
      <c r="CQ50" s="94">
        <f t="shared" si="382"/>
        <v>0</v>
      </c>
      <c r="CR50" s="94">
        <f>SUM('[20]ПОЛНАЯ СЕБЕСТОИМОСТЬ СТОКИ 2022'!AS167)</f>
        <v>0</v>
      </c>
      <c r="CS50" s="94">
        <f>SUM('[20]ПОЛНАЯ СЕБЕСТОИМОСТЬ СТОКИ 2022'!AT167)</f>
        <v>0</v>
      </c>
      <c r="CT50" s="95">
        <f t="shared" si="440"/>
        <v>0</v>
      </c>
      <c r="CU50" s="95">
        <v>0</v>
      </c>
      <c r="CV50" s="95">
        <v>0</v>
      </c>
      <c r="CW50" s="94">
        <f t="shared" si="384"/>
        <v>6.785333333333333</v>
      </c>
      <c r="CX50" s="94">
        <f t="shared" si="385"/>
        <v>6.785333333333333</v>
      </c>
      <c r="CY50" s="94">
        <f t="shared" si="386"/>
        <v>0</v>
      </c>
      <c r="CZ50" s="94">
        <f t="shared" si="387"/>
        <v>0</v>
      </c>
      <c r="DA50" s="94">
        <f>SUM('[20]ПОЛНАЯ СЕБЕСТОИМОСТЬ СТОКИ 2022'!AV167)</f>
        <v>0</v>
      </c>
      <c r="DB50" s="94">
        <f>SUM('[20]ПОЛНАЯ СЕБЕСТОИМОСТЬ СТОКИ 2022'!AW167)</f>
        <v>0</v>
      </c>
      <c r="DC50" s="95">
        <f t="shared" si="441"/>
        <v>0</v>
      </c>
      <c r="DD50" s="95">
        <v>0</v>
      </c>
      <c r="DE50" s="95">
        <v>0</v>
      </c>
      <c r="DF50" s="94">
        <f t="shared" si="389"/>
        <v>6.785333333333333</v>
      </c>
      <c r="DG50" s="94">
        <f t="shared" si="390"/>
        <v>6.785333333333333</v>
      </c>
      <c r="DH50" s="94">
        <f t="shared" si="391"/>
        <v>0</v>
      </c>
      <c r="DI50" s="94">
        <f t="shared" si="392"/>
        <v>14.489000000000001</v>
      </c>
      <c r="DJ50" s="94">
        <f>SUM('[20]ПОЛНАЯ СЕБЕСТОИМОСТЬ СТОКИ 2022'!AY167)</f>
        <v>14.489000000000001</v>
      </c>
      <c r="DK50" s="94">
        <f>SUM('[20]ПОЛНАЯ СЕБЕСТОИМОСТЬ СТОКИ 2022'!AZ167)</f>
        <v>0</v>
      </c>
      <c r="DL50" s="95">
        <f t="shared" si="442"/>
        <v>14.49</v>
      </c>
      <c r="DM50" s="95">
        <v>14.49</v>
      </c>
      <c r="DN50" s="95">
        <v>0</v>
      </c>
      <c r="DO50" s="153">
        <f t="shared" si="394"/>
        <v>20.355999999999998</v>
      </c>
      <c r="DP50" s="153">
        <f t="shared" si="394"/>
        <v>20.355999999999998</v>
      </c>
      <c r="DQ50" s="153">
        <f t="shared" si="394"/>
        <v>0</v>
      </c>
      <c r="DR50" s="153">
        <f t="shared" si="394"/>
        <v>14.489000000000001</v>
      </c>
      <c r="DS50" s="153">
        <f t="shared" si="394"/>
        <v>14.489000000000001</v>
      </c>
      <c r="DT50" s="153">
        <f t="shared" si="394"/>
        <v>0</v>
      </c>
      <c r="DU50" s="153">
        <f t="shared" si="394"/>
        <v>14.49</v>
      </c>
      <c r="DV50" s="153">
        <f t="shared" si="394"/>
        <v>14.49</v>
      </c>
      <c r="DW50" s="153">
        <f t="shared" si="394"/>
        <v>0</v>
      </c>
      <c r="DX50" s="32">
        <f t="shared" si="285"/>
        <v>-5.8669999999999973</v>
      </c>
      <c r="DY50" s="32">
        <f t="shared" si="285"/>
        <v>-5.8669999999999973</v>
      </c>
      <c r="DZ50" s="32">
        <f t="shared" si="285"/>
        <v>0</v>
      </c>
      <c r="EA50" s="153">
        <f t="shared" si="395"/>
        <v>61.067999999999998</v>
      </c>
      <c r="EB50" s="153">
        <f t="shared" si="395"/>
        <v>61.067999999999998</v>
      </c>
      <c r="EC50" s="153">
        <f t="shared" si="395"/>
        <v>0</v>
      </c>
      <c r="ED50" s="153">
        <f t="shared" si="395"/>
        <v>44.527000000000001</v>
      </c>
      <c r="EE50" s="153">
        <f t="shared" si="395"/>
        <v>44.527000000000001</v>
      </c>
      <c r="EF50" s="153">
        <f t="shared" si="395"/>
        <v>0</v>
      </c>
      <c r="EG50" s="153">
        <f t="shared" si="395"/>
        <v>43.47</v>
      </c>
      <c r="EH50" s="153">
        <f t="shared" si="395"/>
        <v>43.47</v>
      </c>
      <c r="EI50" s="153">
        <f t="shared" si="395"/>
        <v>0</v>
      </c>
      <c r="EJ50" s="32">
        <f t="shared" si="287"/>
        <v>-16.540999999999997</v>
      </c>
      <c r="EK50" s="32">
        <f t="shared" si="287"/>
        <v>-16.540999999999997</v>
      </c>
      <c r="EL50" s="32">
        <f t="shared" si="287"/>
        <v>0</v>
      </c>
      <c r="EM50" s="94">
        <f t="shared" si="396"/>
        <v>6.785333333333333</v>
      </c>
      <c r="EN50" s="94">
        <f>SUM('[20]ПОЛНАЯ СЕБЕСТОИМОСТЬ СТОКИ 2022'!BN167)/3</f>
        <v>6.785333333333333</v>
      </c>
      <c r="EO50" s="94">
        <f>SUM('[20]ПОЛНАЯ СЕБЕСТОИМОСТЬ СТОКИ 2022'!BO167)/3</f>
        <v>0</v>
      </c>
      <c r="EP50" s="94">
        <f t="shared" si="397"/>
        <v>0</v>
      </c>
      <c r="EQ50" s="94">
        <f>SUM('[20]ПОЛНАЯ СЕБЕСТОИМОСТЬ СТОКИ 2022'!BQ167)</f>
        <v>0</v>
      </c>
      <c r="ER50" s="94">
        <f>SUM('[20]ПОЛНАЯ СЕБЕСТОИМОСТЬ СТОКИ 2022'!BR167)</f>
        <v>0</v>
      </c>
      <c r="ES50" s="95">
        <f t="shared" si="443"/>
        <v>0</v>
      </c>
      <c r="ET50" s="95">
        <v>0</v>
      </c>
      <c r="EU50" s="95">
        <v>0</v>
      </c>
      <c r="EV50" s="94">
        <f t="shared" si="399"/>
        <v>6.785333333333333</v>
      </c>
      <c r="EW50" s="94">
        <f t="shared" si="400"/>
        <v>6.785333333333333</v>
      </c>
      <c r="EX50" s="94">
        <f t="shared" si="401"/>
        <v>0</v>
      </c>
      <c r="EY50" s="94">
        <f t="shared" si="402"/>
        <v>0</v>
      </c>
      <c r="EZ50" s="94">
        <f>SUM('[20]ПОЛНАЯ СЕБЕСТОИМОСТЬ СТОКИ 2022'!BT167)</f>
        <v>0</v>
      </c>
      <c r="FA50" s="94">
        <f>SUM('[20]ПОЛНАЯ СЕБЕСТОИМОСТЬ СТОКИ 2022'!BU167)</f>
        <v>0</v>
      </c>
      <c r="FB50" s="95">
        <f t="shared" si="444"/>
        <v>0</v>
      </c>
      <c r="FC50" s="95">
        <v>0</v>
      </c>
      <c r="FD50" s="95">
        <v>0</v>
      </c>
      <c r="FE50" s="94">
        <f t="shared" si="404"/>
        <v>6.785333333333333</v>
      </c>
      <c r="FF50" s="94">
        <f t="shared" si="405"/>
        <v>6.785333333333333</v>
      </c>
      <c r="FG50" s="94">
        <f t="shared" si="406"/>
        <v>0</v>
      </c>
      <c r="FH50" s="94">
        <f t="shared" si="407"/>
        <v>14.493</v>
      </c>
      <c r="FI50" s="94">
        <f>SUM('[20]ПОЛНАЯ СЕБЕСТОИМОСТЬ СТОКИ 2022'!BW167)</f>
        <v>14.493</v>
      </c>
      <c r="FJ50" s="94">
        <f>SUM('[20]ПОЛНАЯ СЕБЕСТОИМОСТЬ СТОКИ 2022'!BX167)</f>
        <v>0</v>
      </c>
      <c r="FK50" s="95">
        <f t="shared" si="445"/>
        <v>14.48</v>
      </c>
      <c r="FL50" s="95">
        <v>14.48</v>
      </c>
      <c r="FM50" s="95">
        <v>0</v>
      </c>
      <c r="FN50" s="153">
        <f t="shared" si="409"/>
        <v>20.355999999999998</v>
      </c>
      <c r="FO50" s="153">
        <f t="shared" si="409"/>
        <v>20.355999999999998</v>
      </c>
      <c r="FP50" s="153">
        <f t="shared" si="409"/>
        <v>0</v>
      </c>
      <c r="FQ50" s="153">
        <f t="shared" si="409"/>
        <v>14.493</v>
      </c>
      <c r="FR50" s="153">
        <f t="shared" si="409"/>
        <v>14.493</v>
      </c>
      <c r="FS50" s="153">
        <f t="shared" si="409"/>
        <v>0</v>
      </c>
      <c r="FT50" s="153">
        <f t="shared" si="409"/>
        <v>14.48</v>
      </c>
      <c r="FU50" s="153">
        <f t="shared" si="409"/>
        <v>14.48</v>
      </c>
      <c r="FV50" s="153">
        <f t="shared" si="409"/>
        <v>0</v>
      </c>
      <c r="FW50" s="32">
        <f t="shared" si="289"/>
        <v>-5.8629999999999978</v>
      </c>
      <c r="FX50" s="32">
        <f t="shared" si="289"/>
        <v>-5.8629999999999978</v>
      </c>
      <c r="FY50" s="32">
        <f t="shared" si="289"/>
        <v>0</v>
      </c>
      <c r="FZ50" s="153">
        <f t="shared" si="410"/>
        <v>81.423999999999992</v>
      </c>
      <c r="GA50" s="153">
        <f t="shared" si="410"/>
        <v>81.423999999999992</v>
      </c>
      <c r="GB50" s="153">
        <f t="shared" si="410"/>
        <v>0</v>
      </c>
      <c r="GC50" s="153">
        <f t="shared" si="410"/>
        <v>59.02</v>
      </c>
      <c r="GD50" s="153">
        <f t="shared" si="410"/>
        <v>59.02</v>
      </c>
      <c r="GE50" s="153">
        <f t="shared" si="410"/>
        <v>0</v>
      </c>
      <c r="GF50" s="153">
        <f t="shared" si="410"/>
        <v>57.95</v>
      </c>
      <c r="GG50" s="153">
        <f t="shared" si="410"/>
        <v>57.95</v>
      </c>
      <c r="GH50" s="153">
        <f t="shared" si="410"/>
        <v>0</v>
      </c>
      <c r="GI50" s="32">
        <f t="shared" si="291"/>
        <v>-22.403999999999989</v>
      </c>
      <c r="GJ50" s="32">
        <f t="shared" si="291"/>
        <v>-22.403999999999989</v>
      </c>
      <c r="GK50" s="32">
        <f t="shared" si="291"/>
        <v>0</v>
      </c>
      <c r="GM50" s="19">
        <f t="shared" si="292"/>
        <v>81.423999999999978</v>
      </c>
    </row>
    <row r="51" spans="1:195" ht="18.75" customHeight="1" x14ac:dyDescent="0.3">
      <c r="A51" s="28" t="s">
        <v>78</v>
      </c>
      <c r="B51" s="94">
        <f t="shared" si="352"/>
        <v>179.87117916666668</v>
      </c>
      <c r="C51" s="94">
        <f>SUM('[20]ПОЛНАЯ СЕБЕСТОИМОСТЬ СТОКИ 2022'!C168)/3</f>
        <v>179.87117916666668</v>
      </c>
      <c r="D51" s="94">
        <f>SUM('[20]ПОЛНАЯ СЕБЕСТОИМОСТЬ СТОКИ 2022'!D168)/3</f>
        <v>0</v>
      </c>
      <c r="E51" s="94">
        <f t="shared" si="353"/>
        <v>0</v>
      </c>
      <c r="F51" s="94">
        <f>SUM('[20]ПОЛНАЯ СЕБЕСТОИМОСТЬ СТОКИ 2022'!F168)</f>
        <v>0</v>
      </c>
      <c r="G51" s="94">
        <f>SUM('[20]ПОЛНАЯ СЕБЕСТОИМОСТЬ СТОКИ 2022'!G168)</f>
        <v>0</v>
      </c>
      <c r="H51" s="95">
        <f t="shared" si="411"/>
        <v>0</v>
      </c>
      <c r="I51" s="95">
        <v>0</v>
      </c>
      <c r="J51" s="95">
        <v>0</v>
      </c>
      <c r="K51" s="94">
        <f t="shared" si="355"/>
        <v>179.87117916666668</v>
      </c>
      <c r="L51" s="94">
        <f t="shared" si="356"/>
        <v>179.87117916666668</v>
      </c>
      <c r="M51" s="94">
        <f t="shared" si="357"/>
        <v>0</v>
      </c>
      <c r="N51" s="94">
        <f t="shared" si="358"/>
        <v>0</v>
      </c>
      <c r="O51" s="94">
        <f>SUM('[20]ПОЛНАЯ СЕБЕСТОИМОСТЬ СТОКИ 2022'!I168)</f>
        <v>0</v>
      </c>
      <c r="P51" s="94">
        <f>SUM('[20]ПОЛНАЯ СЕБЕСТОИМОСТЬ СТОКИ 2022'!J168)</f>
        <v>0</v>
      </c>
      <c r="Q51" s="95">
        <f t="shared" si="435"/>
        <v>0</v>
      </c>
      <c r="R51" s="95">
        <v>0</v>
      </c>
      <c r="S51" s="95">
        <v>0</v>
      </c>
      <c r="T51" s="94">
        <f t="shared" si="360"/>
        <v>179.87117916666668</v>
      </c>
      <c r="U51" s="94">
        <f t="shared" si="361"/>
        <v>179.87117916666668</v>
      </c>
      <c r="V51" s="94">
        <f t="shared" si="362"/>
        <v>0</v>
      </c>
      <c r="W51" s="94">
        <f t="shared" si="363"/>
        <v>0</v>
      </c>
      <c r="X51" s="94">
        <f>SUM('[20]ПОЛНАЯ СЕБЕСТОИМОСТЬ СТОКИ 2022'!L168)</f>
        <v>0</v>
      </c>
      <c r="Y51" s="94">
        <f>SUM('[20]ПОЛНАЯ СЕБЕСТОИМОСТЬ СТОКИ 2022'!M168)</f>
        <v>0</v>
      </c>
      <c r="Z51" s="95">
        <f t="shared" si="436"/>
        <v>0</v>
      </c>
      <c r="AA51" s="95">
        <v>0</v>
      </c>
      <c r="AB51" s="95">
        <v>0</v>
      </c>
      <c r="AC51" s="153">
        <f t="shared" si="365"/>
        <v>539.61353750000001</v>
      </c>
      <c r="AD51" s="153">
        <f t="shared" si="365"/>
        <v>539.61353750000001</v>
      </c>
      <c r="AE51" s="153">
        <f t="shared" si="365"/>
        <v>0</v>
      </c>
      <c r="AF51" s="153">
        <f t="shared" si="365"/>
        <v>0</v>
      </c>
      <c r="AG51" s="153">
        <f t="shared" si="365"/>
        <v>0</v>
      </c>
      <c r="AH51" s="153">
        <f t="shared" si="365"/>
        <v>0</v>
      </c>
      <c r="AI51" s="153">
        <f t="shared" si="365"/>
        <v>0</v>
      </c>
      <c r="AJ51" s="153">
        <f t="shared" si="365"/>
        <v>0</v>
      </c>
      <c r="AK51" s="153">
        <f t="shared" si="365"/>
        <v>0</v>
      </c>
      <c r="AL51" s="32">
        <f t="shared" si="279"/>
        <v>-539.61353750000001</v>
      </c>
      <c r="AM51" s="32">
        <f t="shared" si="279"/>
        <v>-539.61353750000001</v>
      </c>
      <c r="AN51" s="32">
        <f t="shared" si="279"/>
        <v>0</v>
      </c>
      <c r="AO51" s="94">
        <f t="shared" si="366"/>
        <v>179.87117916666668</v>
      </c>
      <c r="AP51" s="94">
        <f>SUM('[20]ПОЛНАЯ СЕБЕСТОИМОСТЬ СТОКИ 2022'!R168)/3</f>
        <v>179.87117916666668</v>
      </c>
      <c r="AQ51" s="94">
        <f>SUM('[20]ПОЛНАЯ СЕБЕСТОИМОСТЬ СТОКИ 2022'!S168)/3</f>
        <v>0</v>
      </c>
      <c r="AR51" s="94">
        <f t="shared" si="367"/>
        <v>0</v>
      </c>
      <c r="AS51" s="94">
        <f>SUM('[20]ПОЛНАЯ СЕБЕСТОИМОСТЬ СТОКИ 2022'!U168)</f>
        <v>0</v>
      </c>
      <c r="AT51" s="94">
        <f>SUM('[20]ПОЛНАЯ СЕБЕСТОИМОСТЬ СТОКИ 2022'!V168)</f>
        <v>0</v>
      </c>
      <c r="AU51" s="95">
        <f t="shared" si="437"/>
        <v>0</v>
      </c>
      <c r="AV51" s="95">
        <v>0</v>
      </c>
      <c r="AW51" s="95">
        <v>0</v>
      </c>
      <c r="AX51" s="94">
        <f t="shared" si="369"/>
        <v>179.87117916666668</v>
      </c>
      <c r="AY51" s="94">
        <f t="shared" si="370"/>
        <v>179.87117916666668</v>
      </c>
      <c r="AZ51" s="94">
        <f t="shared" si="371"/>
        <v>0</v>
      </c>
      <c r="BA51" s="92">
        <f t="shared" si="372"/>
        <v>0</v>
      </c>
      <c r="BB51" s="92">
        <f>SUM('[20]ПОЛНАЯ СЕБЕСТОИМОСТЬ СТОКИ 2022'!X168)</f>
        <v>0</v>
      </c>
      <c r="BC51" s="92">
        <f>SUM('[20]ПОЛНАЯ СЕБЕСТОИМОСТЬ СТОКИ 2022'!Y168)</f>
        <v>0</v>
      </c>
      <c r="BD51" s="95">
        <f t="shared" si="438"/>
        <v>0</v>
      </c>
      <c r="BE51" s="95">
        <v>0</v>
      </c>
      <c r="BF51" s="95">
        <v>0</v>
      </c>
      <c r="BG51" s="94">
        <f t="shared" si="374"/>
        <v>179.87117916666668</v>
      </c>
      <c r="BH51" s="94">
        <f t="shared" si="375"/>
        <v>179.87117916666668</v>
      </c>
      <c r="BI51" s="94">
        <f t="shared" si="376"/>
        <v>0</v>
      </c>
      <c r="BJ51" s="94">
        <f t="shared" si="377"/>
        <v>0</v>
      </c>
      <c r="BK51" s="94">
        <f>SUM('[20]ПОЛНАЯ СЕБЕСТОИМОСТЬ СТОКИ 2022'!AA168)</f>
        <v>0</v>
      </c>
      <c r="BL51" s="94">
        <f>SUM('[20]ПОЛНАЯ СЕБЕСТОИМОСТЬ СТОКИ 2022'!AB168)</f>
        <v>0</v>
      </c>
      <c r="BM51" s="95">
        <f t="shared" si="439"/>
        <v>0</v>
      </c>
      <c r="BN51" s="95">
        <v>0</v>
      </c>
      <c r="BO51" s="95">
        <v>0</v>
      </c>
      <c r="BP51" s="153">
        <f t="shared" si="379"/>
        <v>539.61353750000001</v>
      </c>
      <c r="BQ51" s="153">
        <f t="shared" si="379"/>
        <v>539.61353750000001</v>
      </c>
      <c r="BR51" s="153">
        <f t="shared" si="379"/>
        <v>0</v>
      </c>
      <c r="BS51" s="153">
        <f t="shared" si="379"/>
        <v>0</v>
      </c>
      <c r="BT51" s="153">
        <f t="shared" si="379"/>
        <v>0</v>
      </c>
      <c r="BU51" s="153">
        <f t="shared" si="379"/>
        <v>0</v>
      </c>
      <c r="BV51" s="153">
        <f t="shared" si="379"/>
        <v>0</v>
      </c>
      <c r="BW51" s="153">
        <f t="shared" si="379"/>
        <v>0</v>
      </c>
      <c r="BX51" s="153">
        <f t="shared" si="379"/>
        <v>0</v>
      </c>
      <c r="BY51" s="32">
        <f t="shared" si="281"/>
        <v>-539.61353750000001</v>
      </c>
      <c r="BZ51" s="32">
        <f t="shared" si="281"/>
        <v>-539.61353750000001</v>
      </c>
      <c r="CA51" s="32">
        <f t="shared" si="281"/>
        <v>0</v>
      </c>
      <c r="CB51" s="153">
        <f t="shared" si="380"/>
        <v>1079.227075</v>
      </c>
      <c r="CC51" s="153">
        <f t="shared" si="380"/>
        <v>1079.227075</v>
      </c>
      <c r="CD51" s="153">
        <f t="shared" si="380"/>
        <v>0</v>
      </c>
      <c r="CE51" s="153">
        <f t="shared" si="380"/>
        <v>0</v>
      </c>
      <c r="CF51" s="153">
        <f t="shared" si="380"/>
        <v>0</v>
      </c>
      <c r="CG51" s="153">
        <f t="shared" si="380"/>
        <v>0</v>
      </c>
      <c r="CH51" s="154">
        <f t="shared" si="380"/>
        <v>0</v>
      </c>
      <c r="CI51" s="154">
        <f t="shared" si="380"/>
        <v>0</v>
      </c>
      <c r="CJ51" s="154">
        <f t="shared" si="380"/>
        <v>0</v>
      </c>
      <c r="CK51" s="32">
        <f t="shared" si="283"/>
        <v>-1079.227075</v>
      </c>
      <c r="CL51" s="32">
        <f t="shared" si="283"/>
        <v>-1079.227075</v>
      </c>
      <c r="CM51" s="32">
        <f t="shared" si="283"/>
        <v>0</v>
      </c>
      <c r="CN51" s="94">
        <f t="shared" si="381"/>
        <v>179.87117916666668</v>
      </c>
      <c r="CO51" s="94">
        <f>SUM('[20]ПОЛНАЯ СЕБЕСТОИМОСТЬ СТОКИ 2022'!AP168)/3</f>
        <v>179.87117916666668</v>
      </c>
      <c r="CP51" s="94">
        <f>SUM('[20]ПОЛНАЯ СЕБЕСТОИМОСТЬ СТОКИ 2022'!AQ168)/3</f>
        <v>0</v>
      </c>
      <c r="CQ51" s="94">
        <f t="shared" si="382"/>
        <v>0</v>
      </c>
      <c r="CR51" s="94">
        <f>SUM('[20]ПОЛНАЯ СЕБЕСТОИМОСТЬ СТОКИ 2022'!AS168)</f>
        <v>0</v>
      </c>
      <c r="CS51" s="94">
        <f>SUM('[20]ПОЛНАЯ СЕБЕСТОИМОСТЬ СТОКИ 2022'!AT168)</f>
        <v>0</v>
      </c>
      <c r="CT51" s="95">
        <f t="shared" si="440"/>
        <v>0</v>
      </c>
      <c r="CU51" s="95">
        <v>0</v>
      </c>
      <c r="CV51" s="95">
        <v>0</v>
      </c>
      <c r="CW51" s="94">
        <f t="shared" si="384"/>
        <v>179.87117916666668</v>
      </c>
      <c r="CX51" s="94">
        <f t="shared" si="385"/>
        <v>179.87117916666668</v>
      </c>
      <c r="CY51" s="94">
        <f t="shared" si="386"/>
        <v>0</v>
      </c>
      <c r="CZ51" s="94">
        <f t="shared" si="387"/>
        <v>0</v>
      </c>
      <c r="DA51" s="94">
        <f>SUM('[20]ПОЛНАЯ СЕБЕСТОИМОСТЬ СТОКИ 2022'!AV168)</f>
        <v>0</v>
      </c>
      <c r="DB51" s="94">
        <f>SUM('[20]ПОЛНАЯ СЕБЕСТОИМОСТЬ СТОКИ 2022'!AW168)</f>
        <v>0</v>
      </c>
      <c r="DC51" s="95">
        <f t="shared" si="441"/>
        <v>0</v>
      </c>
      <c r="DD51" s="95">
        <v>0</v>
      </c>
      <c r="DE51" s="95">
        <v>0</v>
      </c>
      <c r="DF51" s="94">
        <f t="shared" si="389"/>
        <v>179.87117916666668</v>
      </c>
      <c r="DG51" s="94">
        <f t="shared" si="390"/>
        <v>179.87117916666668</v>
      </c>
      <c r="DH51" s="94">
        <f t="shared" si="391"/>
        <v>0</v>
      </c>
      <c r="DI51" s="94">
        <f t="shared" si="392"/>
        <v>0</v>
      </c>
      <c r="DJ51" s="94">
        <f>SUM('[20]ПОЛНАЯ СЕБЕСТОИМОСТЬ СТОКИ 2022'!AY168)</f>
        <v>0</v>
      </c>
      <c r="DK51" s="94">
        <f>SUM('[20]ПОЛНАЯ СЕБЕСТОИМОСТЬ СТОКИ 2022'!AZ168)</f>
        <v>0</v>
      </c>
      <c r="DL51" s="95">
        <f t="shared" si="442"/>
        <v>0</v>
      </c>
      <c r="DM51" s="95">
        <v>0</v>
      </c>
      <c r="DN51" s="95">
        <v>0</v>
      </c>
      <c r="DO51" s="153">
        <f t="shared" si="394"/>
        <v>539.61353750000001</v>
      </c>
      <c r="DP51" s="153">
        <f t="shared" si="394"/>
        <v>539.61353750000001</v>
      </c>
      <c r="DQ51" s="153">
        <f t="shared" si="394"/>
        <v>0</v>
      </c>
      <c r="DR51" s="153">
        <f t="shared" si="394"/>
        <v>0</v>
      </c>
      <c r="DS51" s="153">
        <f t="shared" si="394"/>
        <v>0</v>
      </c>
      <c r="DT51" s="153">
        <f t="shared" si="394"/>
        <v>0</v>
      </c>
      <c r="DU51" s="153">
        <f t="shared" si="394"/>
        <v>0</v>
      </c>
      <c r="DV51" s="153">
        <f t="shared" si="394"/>
        <v>0</v>
      </c>
      <c r="DW51" s="153">
        <f t="shared" si="394"/>
        <v>0</v>
      </c>
      <c r="DX51" s="32">
        <f t="shared" si="285"/>
        <v>-539.61353750000001</v>
      </c>
      <c r="DY51" s="32">
        <f t="shared" si="285"/>
        <v>-539.61353750000001</v>
      </c>
      <c r="DZ51" s="32">
        <f t="shared" si="285"/>
        <v>0</v>
      </c>
      <c r="EA51" s="153">
        <f t="shared" si="395"/>
        <v>1618.8406125000001</v>
      </c>
      <c r="EB51" s="153">
        <f t="shared" si="395"/>
        <v>1618.8406125000001</v>
      </c>
      <c r="EC51" s="153">
        <f t="shared" si="395"/>
        <v>0</v>
      </c>
      <c r="ED51" s="153">
        <f t="shared" si="395"/>
        <v>0</v>
      </c>
      <c r="EE51" s="153">
        <f t="shared" si="395"/>
        <v>0</v>
      </c>
      <c r="EF51" s="153">
        <f t="shared" si="395"/>
        <v>0</v>
      </c>
      <c r="EG51" s="153">
        <f t="shared" si="395"/>
        <v>0</v>
      </c>
      <c r="EH51" s="153">
        <f t="shared" si="395"/>
        <v>0</v>
      </c>
      <c r="EI51" s="153">
        <f t="shared" si="395"/>
        <v>0</v>
      </c>
      <c r="EJ51" s="32">
        <f t="shared" si="287"/>
        <v>-1618.8406125000001</v>
      </c>
      <c r="EK51" s="32">
        <f t="shared" si="287"/>
        <v>-1618.8406125000001</v>
      </c>
      <c r="EL51" s="32">
        <f t="shared" si="287"/>
        <v>0</v>
      </c>
      <c r="EM51" s="94">
        <f t="shared" si="396"/>
        <v>179.87117916666668</v>
      </c>
      <c r="EN51" s="94">
        <f>SUM('[20]ПОЛНАЯ СЕБЕСТОИМОСТЬ СТОКИ 2022'!BN168)/3</f>
        <v>179.87117916666668</v>
      </c>
      <c r="EO51" s="94">
        <f>SUM('[20]ПОЛНАЯ СЕБЕСТОИМОСТЬ СТОКИ 2022'!BO168)/3</f>
        <v>0</v>
      </c>
      <c r="EP51" s="94">
        <f t="shared" si="397"/>
        <v>0</v>
      </c>
      <c r="EQ51" s="94">
        <f>SUM('[20]ПОЛНАЯ СЕБЕСТОИМОСТЬ СТОКИ 2022'!BQ168)</f>
        <v>0</v>
      </c>
      <c r="ER51" s="94">
        <f>SUM('[20]ПОЛНАЯ СЕБЕСТОИМОСТЬ СТОКИ 2022'!BR168)</f>
        <v>0</v>
      </c>
      <c r="ES51" s="95">
        <f t="shared" si="443"/>
        <v>0</v>
      </c>
      <c r="ET51" s="95">
        <v>0</v>
      </c>
      <c r="EU51" s="95">
        <v>0</v>
      </c>
      <c r="EV51" s="94">
        <f t="shared" si="399"/>
        <v>179.87117916666668</v>
      </c>
      <c r="EW51" s="94">
        <f t="shared" si="400"/>
        <v>179.87117916666668</v>
      </c>
      <c r="EX51" s="94">
        <f t="shared" si="401"/>
        <v>0</v>
      </c>
      <c r="EY51" s="94">
        <f t="shared" si="402"/>
        <v>0</v>
      </c>
      <c r="EZ51" s="94">
        <f>SUM('[20]ПОЛНАЯ СЕБЕСТОИМОСТЬ СТОКИ 2022'!BT168)</f>
        <v>0</v>
      </c>
      <c r="FA51" s="94">
        <f>SUM('[20]ПОЛНАЯ СЕБЕСТОИМОСТЬ СТОКИ 2022'!BU168)</f>
        <v>0</v>
      </c>
      <c r="FB51" s="95">
        <f t="shared" si="444"/>
        <v>0</v>
      </c>
      <c r="FC51" s="95">
        <v>0</v>
      </c>
      <c r="FD51" s="95">
        <v>0</v>
      </c>
      <c r="FE51" s="94">
        <f t="shared" si="404"/>
        <v>179.87117916666668</v>
      </c>
      <c r="FF51" s="94">
        <f t="shared" si="405"/>
        <v>179.87117916666668</v>
      </c>
      <c r="FG51" s="94">
        <f t="shared" si="406"/>
        <v>0</v>
      </c>
      <c r="FH51" s="94">
        <f t="shared" si="407"/>
        <v>0</v>
      </c>
      <c r="FI51" s="94">
        <f>SUM('[20]ПОЛНАЯ СЕБЕСТОИМОСТЬ СТОКИ 2022'!BW168)</f>
        <v>0</v>
      </c>
      <c r="FJ51" s="94">
        <f>SUM('[20]ПОЛНАЯ СЕБЕСТОИМОСТЬ СТОКИ 2022'!BX168)</f>
        <v>0</v>
      </c>
      <c r="FK51" s="95">
        <f t="shared" si="445"/>
        <v>0</v>
      </c>
      <c r="FL51" s="95">
        <v>0</v>
      </c>
      <c r="FM51" s="95">
        <v>0</v>
      </c>
      <c r="FN51" s="153">
        <f t="shared" si="409"/>
        <v>539.61353750000001</v>
      </c>
      <c r="FO51" s="153">
        <f t="shared" si="409"/>
        <v>539.61353750000001</v>
      </c>
      <c r="FP51" s="153">
        <f t="shared" si="409"/>
        <v>0</v>
      </c>
      <c r="FQ51" s="153">
        <f t="shared" si="409"/>
        <v>0</v>
      </c>
      <c r="FR51" s="153">
        <f t="shared" si="409"/>
        <v>0</v>
      </c>
      <c r="FS51" s="153">
        <f t="shared" si="409"/>
        <v>0</v>
      </c>
      <c r="FT51" s="153">
        <f t="shared" si="409"/>
        <v>0</v>
      </c>
      <c r="FU51" s="153">
        <f t="shared" si="409"/>
        <v>0</v>
      </c>
      <c r="FV51" s="153">
        <f t="shared" si="409"/>
        <v>0</v>
      </c>
      <c r="FW51" s="32">
        <f t="shared" si="289"/>
        <v>-539.61353750000001</v>
      </c>
      <c r="FX51" s="32">
        <f t="shared" si="289"/>
        <v>-539.61353750000001</v>
      </c>
      <c r="FY51" s="32">
        <f t="shared" si="289"/>
        <v>0</v>
      </c>
      <c r="FZ51" s="153">
        <f t="shared" si="410"/>
        <v>2158.45415</v>
      </c>
      <c r="GA51" s="153">
        <f t="shared" si="410"/>
        <v>2158.45415</v>
      </c>
      <c r="GB51" s="153">
        <f t="shared" si="410"/>
        <v>0</v>
      </c>
      <c r="GC51" s="153">
        <f t="shared" si="410"/>
        <v>0</v>
      </c>
      <c r="GD51" s="153">
        <f t="shared" si="410"/>
        <v>0</v>
      </c>
      <c r="GE51" s="153">
        <f t="shared" si="410"/>
        <v>0</v>
      </c>
      <c r="GF51" s="153">
        <f t="shared" si="410"/>
        <v>0</v>
      </c>
      <c r="GG51" s="153">
        <f t="shared" si="410"/>
        <v>0</v>
      </c>
      <c r="GH51" s="153">
        <f t="shared" si="410"/>
        <v>0</v>
      </c>
      <c r="GI51" s="32">
        <f t="shared" si="291"/>
        <v>-2158.45415</v>
      </c>
      <c r="GJ51" s="32">
        <f t="shared" si="291"/>
        <v>-2158.45415</v>
      </c>
      <c r="GK51" s="32">
        <f t="shared" si="291"/>
        <v>0</v>
      </c>
      <c r="GM51" s="19">
        <f t="shared" si="292"/>
        <v>2158.45415</v>
      </c>
    </row>
    <row r="52" spans="1:195" ht="18.75" customHeight="1" x14ac:dyDescent="0.3">
      <c r="A52" s="151" t="s">
        <v>80</v>
      </c>
      <c r="B52" s="83">
        <f t="shared" si="352"/>
        <v>894.54693620300702</v>
      </c>
      <c r="C52" s="83">
        <f>SUM('[20]ПОЛНАЯ СЕБЕСТОИМОСТЬ СТОКИ 2022'!C169)/3</f>
        <v>889.19755600892768</v>
      </c>
      <c r="D52" s="83">
        <f>SUM('[20]ПОЛНАЯ СЕБЕСТОИМОСТЬ СТОКИ 2022'!D169)/3</f>
        <v>5.3493801940793331</v>
      </c>
      <c r="E52" s="83">
        <f t="shared" si="353"/>
        <v>973.38341000000003</v>
      </c>
      <c r="F52" s="83">
        <f>SUM('[20]ПОЛНАЯ СЕБЕСТОИМОСТЬ СТОКИ 2022'!F169)</f>
        <v>970.88400000000001</v>
      </c>
      <c r="G52" s="83">
        <f>SUM('[20]ПОЛНАЯ СЕБЕСТОИМОСТЬ СТОКИ 2022'!G169)</f>
        <v>2.4994100000000001</v>
      </c>
      <c r="H52" s="152">
        <f>SUM(H53:H60)</f>
        <v>883.35989999999993</v>
      </c>
      <c r="I52" s="152">
        <f t="shared" ref="I52:J52" si="446">SUM(I53:I60)</f>
        <v>881.61999999999989</v>
      </c>
      <c r="J52" s="152">
        <f t="shared" si="446"/>
        <v>1.7399000000000002</v>
      </c>
      <c r="K52" s="83">
        <f t="shared" si="355"/>
        <v>894.54693620300702</v>
      </c>
      <c r="L52" s="83">
        <f t="shared" si="356"/>
        <v>889.19755600892768</v>
      </c>
      <c r="M52" s="83">
        <f t="shared" si="357"/>
        <v>5.3493801940793331</v>
      </c>
      <c r="N52" s="83">
        <f t="shared" si="358"/>
        <v>920.63790000000006</v>
      </c>
      <c r="O52" s="83">
        <f>SUM('[20]ПОЛНАЯ СЕБЕСТОИМОСТЬ СТОКИ 2022'!I169)</f>
        <v>918.40100000000007</v>
      </c>
      <c r="P52" s="83">
        <f>SUM('[20]ПОЛНАЯ СЕБЕСТОИМОСТЬ СТОКИ 2022'!J169)</f>
        <v>2.2368999999999999</v>
      </c>
      <c r="Q52" s="152">
        <f>SUM(Q53:Q60)</f>
        <v>911.90400000000022</v>
      </c>
      <c r="R52" s="152">
        <f t="shared" ref="R52:S52" si="447">SUM(R53:R60)</f>
        <v>909.71</v>
      </c>
      <c r="S52" s="152">
        <f t="shared" si="447"/>
        <v>2.194</v>
      </c>
      <c r="T52" s="83">
        <f t="shared" si="360"/>
        <v>894.54693620300702</v>
      </c>
      <c r="U52" s="83">
        <f t="shared" si="361"/>
        <v>889.19755600892768</v>
      </c>
      <c r="V52" s="83">
        <f t="shared" si="362"/>
        <v>5.3493801940793331</v>
      </c>
      <c r="W52" s="83">
        <f t="shared" si="363"/>
        <v>1332.0667100000003</v>
      </c>
      <c r="X52" s="83">
        <f>SUM('[20]ПОЛНАЯ СЕБЕСТОИМОСТЬ СТОКИ 2022'!L169)</f>
        <v>1328.6755200000002</v>
      </c>
      <c r="Y52" s="83">
        <f>SUM('[20]ПОЛНАЯ СЕБЕСТОИМОСТЬ СТОКИ 2022'!M169)</f>
        <v>3.3911899999999999</v>
      </c>
      <c r="Z52" s="152">
        <f>SUM(Z53:Z60)</f>
        <v>1001.38999</v>
      </c>
      <c r="AA52" s="152">
        <f t="shared" ref="AA52:AB52" si="448">SUM(AA53:AA60)</f>
        <v>998.53499999999997</v>
      </c>
      <c r="AB52" s="152">
        <f t="shared" si="448"/>
        <v>2.8549899999999999</v>
      </c>
      <c r="AC52" s="135">
        <f t="shared" si="365"/>
        <v>2683.640808609021</v>
      </c>
      <c r="AD52" s="135">
        <f t="shared" si="365"/>
        <v>2667.592668026783</v>
      </c>
      <c r="AE52" s="135">
        <f t="shared" si="365"/>
        <v>16.048140582237998</v>
      </c>
      <c r="AF52" s="135">
        <f t="shared" si="365"/>
        <v>3226.0880200000001</v>
      </c>
      <c r="AG52" s="135">
        <f t="shared" si="365"/>
        <v>3217.9605200000005</v>
      </c>
      <c r="AH52" s="135">
        <f t="shared" si="365"/>
        <v>8.1274999999999995</v>
      </c>
      <c r="AI52" s="135">
        <f t="shared" si="365"/>
        <v>2796.65389</v>
      </c>
      <c r="AJ52" s="135">
        <f t="shared" si="365"/>
        <v>2789.8649999999998</v>
      </c>
      <c r="AK52" s="135">
        <f t="shared" si="365"/>
        <v>6.7888900000000003</v>
      </c>
      <c r="AL52" s="91">
        <f t="shared" si="279"/>
        <v>542.44721139097919</v>
      </c>
      <c r="AM52" s="91">
        <f t="shared" si="279"/>
        <v>550.36785197321751</v>
      </c>
      <c r="AN52" s="91">
        <f t="shared" si="279"/>
        <v>-7.9206405822379988</v>
      </c>
      <c r="AO52" s="83">
        <f t="shared" si="366"/>
        <v>894.54693620300702</v>
      </c>
      <c r="AP52" s="83">
        <f>SUM('[20]ПОЛНАЯ СЕБЕСТОИМОСТЬ СТОКИ 2022'!R169)/3</f>
        <v>889.19755600892768</v>
      </c>
      <c r="AQ52" s="83">
        <f>SUM('[20]ПОЛНАЯ СЕБЕСТОИМОСТЬ СТОКИ 2022'!S169)/3</f>
        <v>5.3493801940793331</v>
      </c>
      <c r="AR52" s="83">
        <f t="shared" si="367"/>
        <v>1075.0479999999998</v>
      </c>
      <c r="AS52" s="83">
        <f>SUM('[20]ПОЛНАЯ СЕБЕСТОИМОСТЬ СТОКИ 2022'!U169)</f>
        <v>1072.3319999999999</v>
      </c>
      <c r="AT52" s="83">
        <f>SUM('[20]ПОЛНАЯ СЕБЕСТОИМОСТЬ СТОКИ 2022'!V169)</f>
        <v>2.7160000000000002</v>
      </c>
      <c r="AU52" s="152">
        <f>SUM(AU53:AU60)</f>
        <v>1094.2180000000001</v>
      </c>
      <c r="AV52" s="152">
        <f t="shared" ref="AV52:AW52" si="449">SUM(AV53:AV60)</f>
        <v>1091.3040000000001</v>
      </c>
      <c r="AW52" s="152">
        <f t="shared" si="449"/>
        <v>2.9139999999999997</v>
      </c>
      <c r="AX52" s="83">
        <f t="shared" si="369"/>
        <v>894.54693620300702</v>
      </c>
      <c r="AY52" s="83">
        <f t="shared" si="370"/>
        <v>889.19755600892768</v>
      </c>
      <c r="AZ52" s="83">
        <f t="shared" si="371"/>
        <v>5.3493801940793331</v>
      </c>
      <c r="BA52" s="81">
        <f t="shared" si="372"/>
        <v>865.00348999999994</v>
      </c>
      <c r="BB52" s="81">
        <f>SUM('[20]ПОЛНАЯ СЕБЕСТОИМОСТЬ СТОКИ 2022'!X169)</f>
        <v>863.78583999999989</v>
      </c>
      <c r="BC52" s="81">
        <f>SUM('[20]ПОЛНАЯ СЕБЕСТОИМОСТЬ СТОКИ 2022'!Y169)</f>
        <v>1.2176500000000001</v>
      </c>
      <c r="BD52" s="152">
        <f>SUM(BD53:BD60)</f>
        <v>1453.991</v>
      </c>
      <c r="BE52" s="152">
        <f t="shared" ref="BE52:BF52" si="450">SUM(BE53:BE60)</f>
        <v>1450.6570000000002</v>
      </c>
      <c r="BF52" s="152">
        <f t="shared" si="450"/>
        <v>3.3340000000000001</v>
      </c>
      <c r="BG52" s="83">
        <f t="shared" si="374"/>
        <v>894.54693620300702</v>
      </c>
      <c r="BH52" s="83">
        <f t="shared" si="375"/>
        <v>889.19755600892768</v>
      </c>
      <c r="BI52" s="83">
        <f t="shared" si="376"/>
        <v>5.3493801940793331</v>
      </c>
      <c r="BJ52" s="83">
        <f t="shared" si="377"/>
        <v>1011.9368699999999</v>
      </c>
      <c r="BK52" s="83">
        <f>SUM('[20]ПОЛНАЯ СЕБЕСТОИМОСТЬ СТОКИ 2022'!AA169)</f>
        <v>1008.5245099999999</v>
      </c>
      <c r="BL52" s="83">
        <f>SUM('[20]ПОЛНАЯ СЕБЕСТОИМОСТЬ СТОКИ 2022'!AB169)</f>
        <v>3.4123600000000001</v>
      </c>
      <c r="BM52" s="152">
        <f>SUM(BM53:BM60)</f>
        <v>915.85500000000002</v>
      </c>
      <c r="BN52" s="152">
        <f t="shared" ref="BN52:BO52" si="451">SUM(BN53:BN60)</f>
        <v>914.80400000000009</v>
      </c>
      <c r="BO52" s="152">
        <f t="shared" si="451"/>
        <v>1.0510000000000002</v>
      </c>
      <c r="BP52" s="135">
        <f t="shared" si="379"/>
        <v>2683.640808609021</v>
      </c>
      <c r="BQ52" s="135">
        <f t="shared" si="379"/>
        <v>2667.592668026783</v>
      </c>
      <c r="BR52" s="135">
        <f t="shared" si="379"/>
        <v>16.048140582237998</v>
      </c>
      <c r="BS52" s="135">
        <f t="shared" si="379"/>
        <v>2951.9883599999998</v>
      </c>
      <c r="BT52" s="135">
        <f t="shared" si="379"/>
        <v>2944.6423499999996</v>
      </c>
      <c r="BU52" s="135">
        <f t="shared" si="379"/>
        <v>7.3460099999999997</v>
      </c>
      <c r="BV52" s="135">
        <f t="shared" si="379"/>
        <v>3464.0639999999999</v>
      </c>
      <c r="BW52" s="135">
        <f t="shared" si="379"/>
        <v>3456.7650000000003</v>
      </c>
      <c r="BX52" s="135">
        <f t="shared" si="379"/>
        <v>7.2989999999999995</v>
      </c>
      <c r="BY52" s="91">
        <f t="shared" si="281"/>
        <v>268.34755139097888</v>
      </c>
      <c r="BZ52" s="91">
        <f t="shared" si="281"/>
        <v>277.04968197321659</v>
      </c>
      <c r="CA52" s="91">
        <f t="shared" si="281"/>
        <v>-8.7021305822379986</v>
      </c>
      <c r="CB52" s="135">
        <f t="shared" si="380"/>
        <v>5367.2816172180419</v>
      </c>
      <c r="CC52" s="135">
        <f t="shared" si="380"/>
        <v>5335.1853360535661</v>
      </c>
      <c r="CD52" s="135">
        <f t="shared" si="380"/>
        <v>32.096281164475997</v>
      </c>
      <c r="CE52" s="135">
        <f t="shared" si="380"/>
        <v>6178.0763800000004</v>
      </c>
      <c r="CF52" s="135">
        <f t="shared" si="380"/>
        <v>6162.6028700000006</v>
      </c>
      <c r="CG52" s="135">
        <f t="shared" si="380"/>
        <v>15.473509999999999</v>
      </c>
      <c r="CH52" s="148">
        <f t="shared" si="380"/>
        <v>6260.7178899999999</v>
      </c>
      <c r="CI52" s="148">
        <f t="shared" si="380"/>
        <v>6246.63</v>
      </c>
      <c r="CJ52" s="148">
        <f t="shared" si="380"/>
        <v>14.08789</v>
      </c>
      <c r="CK52" s="91">
        <f t="shared" si="283"/>
        <v>810.79476278195853</v>
      </c>
      <c r="CL52" s="91">
        <f t="shared" si="283"/>
        <v>827.41753394643456</v>
      </c>
      <c r="CM52" s="91">
        <f t="shared" si="283"/>
        <v>-16.622771164475999</v>
      </c>
      <c r="CN52" s="83">
        <f t="shared" si="381"/>
        <v>894.54693620300702</v>
      </c>
      <c r="CO52" s="83">
        <f>SUM('[20]ПОЛНАЯ СЕБЕСТОИМОСТЬ СТОКИ 2022'!AP169)/3</f>
        <v>889.19755600892768</v>
      </c>
      <c r="CP52" s="83">
        <f>SUM('[20]ПОЛНАЯ СЕБЕСТОИМОСТЬ СТОКИ 2022'!AQ169)/3</f>
        <v>5.3493801940793331</v>
      </c>
      <c r="CQ52" s="83">
        <f t="shared" si="382"/>
        <v>922.59899999999993</v>
      </c>
      <c r="CR52" s="83">
        <f>SUM('[20]ПОЛНАЯ СЕБЕСТОИМОСТЬ СТОКИ 2022'!AS169)</f>
        <v>919.66199999999992</v>
      </c>
      <c r="CS52" s="83">
        <f>SUM('[20]ПОЛНАЯ СЕБЕСТОИМОСТЬ СТОКИ 2022'!AT169)</f>
        <v>2.9370000000000003</v>
      </c>
      <c r="CT52" s="152">
        <f>SUM(CT53:CT60)</f>
        <v>887.49999999999989</v>
      </c>
      <c r="CU52" s="152">
        <f t="shared" ref="CU52:CV52" si="452">SUM(CU53:CU60)</f>
        <v>885.43</v>
      </c>
      <c r="CV52" s="152">
        <f t="shared" si="452"/>
        <v>2.0700000000000003</v>
      </c>
      <c r="CW52" s="83">
        <f t="shared" si="384"/>
        <v>894.54693620300702</v>
      </c>
      <c r="CX52" s="83">
        <f t="shared" si="385"/>
        <v>889.19755600892768</v>
      </c>
      <c r="CY52" s="83">
        <f t="shared" si="386"/>
        <v>5.3493801940793331</v>
      </c>
      <c r="CZ52" s="83">
        <f t="shared" si="387"/>
        <v>1063.0302100000001</v>
      </c>
      <c r="DA52" s="83">
        <f>SUM('[20]ПОЛНАЯ СЕБЕСТОИМОСТЬ СТОКИ 2022'!AV169)</f>
        <v>1060.835</v>
      </c>
      <c r="DB52" s="83">
        <f>SUM('[20]ПОЛНАЯ СЕБЕСТОИМОСТЬ СТОКИ 2022'!AW169)</f>
        <v>2.1952099999999999</v>
      </c>
      <c r="DC52" s="152">
        <f>SUM(DC53:DC60)</f>
        <v>751.08399999999995</v>
      </c>
      <c r="DD52" s="152">
        <f t="shared" ref="DD52:DE52" si="453">SUM(DD53:DD60)</f>
        <v>749.06399999999996</v>
      </c>
      <c r="DE52" s="152">
        <f t="shared" si="453"/>
        <v>2.02</v>
      </c>
      <c r="DF52" s="83">
        <f t="shared" si="389"/>
        <v>894.54693620300702</v>
      </c>
      <c r="DG52" s="83">
        <f t="shared" si="390"/>
        <v>889.19755600892768</v>
      </c>
      <c r="DH52" s="83">
        <f t="shared" si="391"/>
        <v>5.3493801940793331</v>
      </c>
      <c r="DI52" s="83">
        <f t="shared" si="392"/>
        <v>1425.3088600000003</v>
      </c>
      <c r="DJ52" s="83">
        <f>SUM('[20]ПОЛНАЯ СЕБЕСТОИМОСТЬ СТОКИ 2022'!AY169)</f>
        <v>1421.8830000000003</v>
      </c>
      <c r="DK52" s="83">
        <f>SUM('[20]ПОЛНАЯ СЕБЕСТОИМОСТЬ СТОКИ 2022'!AZ169)</f>
        <v>3.4258600000000001</v>
      </c>
      <c r="DL52" s="152">
        <f>SUM(DL53:DL60)</f>
        <v>1161.6300000000001</v>
      </c>
      <c r="DM52" s="152">
        <f t="shared" ref="DM52:DN52" si="454">SUM(DM53:DM60)</f>
        <v>1158.7</v>
      </c>
      <c r="DN52" s="152">
        <f t="shared" si="454"/>
        <v>2.9299999999999997</v>
      </c>
      <c r="DO52" s="135">
        <f t="shared" si="394"/>
        <v>2683.640808609021</v>
      </c>
      <c r="DP52" s="135">
        <f t="shared" si="394"/>
        <v>2667.592668026783</v>
      </c>
      <c r="DQ52" s="135">
        <f t="shared" si="394"/>
        <v>16.048140582237998</v>
      </c>
      <c r="DR52" s="135">
        <f t="shared" si="394"/>
        <v>3410.9380700000002</v>
      </c>
      <c r="DS52" s="135">
        <f t="shared" si="394"/>
        <v>3402.38</v>
      </c>
      <c r="DT52" s="135">
        <f t="shared" si="394"/>
        <v>8.5580700000000007</v>
      </c>
      <c r="DU52" s="135">
        <f t="shared" si="394"/>
        <v>2800.2139999999999</v>
      </c>
      <c r="DV52" s="135">
        <f t="shared" si="394"/>
        <v>2793.194</v>
      </c>
      <c r="DW52" s="135">
        <f t="shared" si="394"/>
        <v>7.02</v>
      </c>
      <c r="DX52" s="91">
        <f t="shared" si="285"/>
        <v>727.2972613909792</v>
      </c>
      <c r="DY52" s="91">
        <f t="shared" si="285"/>
        <v>734.78733197321708</v>
      </c>
      <c r="DZ52" s="91">
        <f t="shared" si="285"/>
        <v>-7.4900705822379976</v>
      </c>
      <c r="EA52" s="135">
        <f t="shared" si="395"/>
        <v>8050.9224258270624</v>
      </c>
      <c r="EB52" s="135">
        <f t="shared" si="395"/>
        <v>8002.7780040803491</v>
      </c>
      <c r="EC52" s="135">
        <f t="shared" si="395"/>
        <v>48.144421746713995</v>
      </c>
      <c r="ED52" s="135">
        <f t="shared" si="395"/>
        <v>9589.0144500000006</v>
      </c>
      <c r="EE52" s="135">
        <f t="shared" si="395"/>
        <v>9564.9828699999998</v>
      </c>
      <c r="EF52" s="135">
        <f t="shared" si="395"/>
        <v>24.031579999999998</v>
      </c>
      <c r="EG52" s="135">
        <f t="shared" si="395"/>
        <v>9060.9318899999998</v>
      </c>
      <c r="EH52" s="135">
        <f t="shared" si="395"/>
        <v>9039.8240000000005</v>
      </c>
      <c r="EI52" s="135">
        <f t="shared" si="395"/>
        <v>21.107889999999998</v>
      </c>
      <c r="EJ52" s="91">
        <f t="shared" si="287"/>
        <v>1538.0920241729382</v>
      </c>
      <c r="EK52" s="91">
        <f t="shared" si="287"/>
        <v>1562.2048659196507</v>
      </c>
      <c r="EL52" s="91">
        <f t="shared" si="287"/>
        <v>-24.112841746713997</v>
      </c>
      <c r="EM52" s="83">
        <f t="shared" si="396"/>
        <v>894.54693620300702</v>
      </c>
      <c r="EN52" s="83">
        <f>SUM('[20]ПОЛНАЯ СЕБЕСТОИМОСТЬ СТОКИ 2022'!BN169)/3</f>
        <v>889.19755600892768</v>
      </c>
      <c r="EO52" s="83">
        <f>SUM('[20]ПОЛНАЯ СЕБЕСТОИМОСТЬ СТОКИ 2022'!BO169)/3</f>
        <v>5.3493801940793331</v>
      </c>
      <c r="EP52" s="83">
        <f t="shared" si="397"/>
        <v>1577.9541999999999</v>
      </c>
      <c r="EQ52" s="83">
        <f>SUM('[20]ПОЛНАЯ СЕБЕСТОИМОСТЬ СТОКИ 2022'!BQ169)</f>
        <v>1573.4839999999999</v>
      </c>
      <c r="ER52" s="83">
        <f>SUM('[20]ПОЛНАЯ СЕБЕСТОИМОСТЬ СТОКИ 2022'!BR169)</f>
        <v>4.4702000000000002</v>
      </c>
      <c r="ES52" s="152">
        <f>SUM(ES53:ES60)</f>
        <v>799.1819999999999</v>
      </c>
      <c r="ET52" s="152">
        <f t="shared" ref="ET52:EU52" si="455">SUM(ET53:ET60)</f>
        <v>796.84399999999994</v>
      </c>
      <c r="EU52" s="152">
        <f t="shared" si="455"/>
        <v>2.3380000000000001</v>
      </c>
      <c r="EV52" s="83">
        <f t="shared" si="399"/>
        <v>894.54693620300702</v>
      </c>
      <c r="EW52" s="83">
        <f t="shared" si="400"/>
        <v>889.19755600892768</v>
      </c>
      <c r="EX52" s="83">
        <f t="shared" si="401"/>
        <v>5.3493801940793331</v>
      </c>
      <c r="EY52" s="83">
        <f t="shared" si="402"/>
        <v>1248.3952300000001</v>
      </c>
      <c r="EZ52" s="83">
        <f>SUM('[20]ПОЛНАЯ СЕБЕСТОИМОСТЬ СТОКИ 2022'!BT169)</f>
        <v>1244.18427</v>
      </c>
      <c r="FA52" s="83">
        <f>SUM('[20]ПОЛНАЯ СЕБЕСТОИМОСТЬ СТОКИ 2022'!BU169)</f>
        <v>4.21096</v>
      </c>
      <c r="FB52" s="152">
        <f>SUM(FB53:FB60)</f>
        <v>907.33</v>
      </c>
      <c r="FC52" s="152">
        <f t="shared" ref="FC52:FD52" si="456">SUM(FC53:FC60)</f>
        <v>905.08399999999995</v>
      </c>
      <c r="FD52" s="152">
        <f t="shared" si="456"/>
        <v>2.246</v>
      </c>
      <c r="FE52" s="83">
        <f t="shared" si="404"/>
        <v>894.54693620300702</v>
      </c>
      <c r="FF52" s="83">
        <f t="shared" si="405"/>
        <v>889.19755600892768</v>
      </c>
      <c r="FG52" s="83">
        <f t="shared" si="406"/>
        <v>5.3493801940793331</v>
      </c>
      <c r="FH52" s="83">
        <f t="shared" si="407"/>
        <v>1448.1246000000001</v>
      </c>
      <c r="FI52" s="83">
        <f>SUM('[20]ПОЛНАЯ СЕБЕСТОИМОСТЬ СТОКИ 2022'!BW169)</f>
        <v>1442.48</v>
      </c>
      <c r="FJ52" s="83">
        <f>SUM('[20]ПОЛНАЯ СЕБЕСТОИМОСТЬ СТОКИ 2022'!BX169)</f>
        <v>5.6446000000000005</v>
      </c>
      <c r="FK52" s="152">
        <f>SUM(FK53:FK58)</f>
        <v>909.00700000000006</v>
      </c>
      <c r="FL52" s="152">
        <f>SUM(FL53:FL58)</f>
        <v>906.86199999999985</v>
      </c>
      <c r="FM52" s="152">
        <f t="shared" ref="FM52" si="457">SUM(FM53:FM60)</f>
        <v>2.145</v>
      </c>
      <c r="FN52" s="135">
        <f t="shared" si="409"/>
        <v>2683.640808609021</v>
      </c>
      <c r="FO52" s="135">
        <f t="shared" si="409"/>
        <v>2667.592668026783</v>
      </c>
      <c r="FP52" s="135">
        <f t="shared" si="409"/>
        <v>16.048140582237998</v>
      </c>
      <c r="FQ52" s="135">
        <f t="shared" si="409"/>
        <v>4274.4740300000003</v>
      </c>
      <c r="FR52" s="135">
        <f t="shared" si="409"/>
        <v>4260.1482699999997</v>
      </c>
      <c r="FS52" s="135">
        <f t="shared" si="409"/>
        <v>14.325760000000001</v>
      </c>
      <c r="FT52" s="135">
        <f t="shared" si="409"/>
        <v>2615.5190000000002</v>
      </c>
      <c r="FU52" s="135">
        <f t="shared" si="409"/>
        <v>2608.79</v>
      </c>
      <c r="FV52" s="135">
        <f t="shared" si="409"/>
        <v>6.7289999999999992</v>
      </c>
      <c r="FW52" s="91">
        <f t="shared" si="289"/>
        <v>1590.8332213909794</v>
      </c>
      <c r="FX52" s="91">
        <f t="shared" si="289"/>
        <v>1592.5556019732167</v>
      </c>
      <c r="FY52" s="91">
        <f t="shared" si="289"/>
        <v>-1.7223805822379976</v>
      </c>
      <c r="FZ52" s="135">
        <f t="shared" si="410"/>
        <v>10734.563234436084</v>
      </c>
      <c r="GA52" s="135">
        <f t="shared" si="410"/>
        <v>10670.370672107132</v>
      </c>
      <c r="GB52" s="135">
        <f t="shared" si="410"/>
        <v>64.192562328951993</v>
      </c>
      <c r="GC52" s="135">
        <f t="shared" si="410"/>
        <v>13863.48848</v>
      </c>
      <c r="GD52" s="135">
        <f t="shared" si="410"/>
        <v>13825.13114</v>
      </c>
      <c r="GE52" s="135">
        <f t="shared" si="410"/>
        <v>38.357340000000001</v>
      </c>
      <c r="GF52" s="135">
        <f t="shared" si="410"/>
        <v>11676.45089</v>
      </c>
      <c r="GG52" s="135">
        <f t="shared" si="410"/>
        <v>11648.614000000001</v>
      </c>
      <c r="GH52" s="135">
        <f t="shared" si="410"/>
        <v>27.836889999999997</v>
      </c>
      <c r="GI52" s="91">
        <f t="shared" si="291"/>
        <v>3128.9252455639162</v>
      </c>
      <c r="GJ52" s="91">
        <f t="shared" si="291"/>
        <v>3154.7604678928674</v>
      </c>
      <c r="GK52" s="91">
        <f t="shared" si="291"/>
        <v>-25.835222328951993</v>
      </c>
      <c r="GM52" s="19">
        <f t="shared" si="292"/>
        <v>10734.563234436084</v>
      </c>
    </row>
    <row r="53" spans="1:195" ht="18.75" customHeight="1" x14ac:dyDescent="0.3">
      <c r="A53" s="97" t="s">
        <v>81</v>
      </c>
      <c r="B53" s="94">
        <f t="shared" si="352"/>
        <v>579.67632963831034</v>
      </c>
      <c r="C53" s="94">
        <f>SUM('[20]ПОЛНАЯ СЕБЕСТОИМОСТЬ СТОКИ 2022'!C170)/3</f>
        <v>576.3432518133103</v>
      </c>
      <c r="D53" s="94">
        <f>SUM('[20]ПОЛНАЯ СЕБЕСТОИМОСТЬ СТОКИ 2022'!D170)/3</f>
        <v>3.3330778249999997</v>
      </c>
      <c r="E53" s="94">
        <f t="shared" si="353"/>
        <v>647.93499999999995</v>
      </c>
      <c r="F53" s="94">
        <f>SUM('[20]ПОЛНАЯ СЕБЕСТОИМОСТЬ СТОКИ 2022'!F170)</f>
        <v>646.27099999999996</v>
      </c>
      <c r="G53" s="94">
        <f>SUM('[20]ПОЛНАЯ СЕБЕСТОИМОСТЬ СТОКИ 2022'!G170)</f>
        <v>1.6639999999999999</v>
      </c>
      <c r="H53" s="95">
        <f t="shared" si="411"/>
        <v>564.61400000000003</v>
      </c>
      <c r="I53" s="95">
        <v>563.5</v>
      </c>
      <c r="J53" s="95">
        <v>1.1140000000000001</v>
      </c>
      <c r="K53" s="94">
        <f t="shared" si="355"/>
        <v>579.67632963831034</v>
      </c>
      <c r="L53" s="94">
        <f t="shared" si="356"/>
        <v>576.3432518133103</v>
      </c>
      <c r="M53" s="94">
        <f t="shared" si="357"/>
        <v>3.3330778249999997</v>
      </c>
      <c r="N53" s="94">
        <f t="shared" si="358"/>
        <v>584.20799999999997</v>
      </c>
      <c r="O53" s="94">
        <f>SUM('[20]ПОЛНАЯ СЕБЕСТОИМОСТЬ СТОКИ 2022'!I170)</f>
        <v>582.78800000000001</v>
      </c>
      <c r="P53" s="94">
        <f>SUM('[20]ПОЛНАЯ СЕБЕСТОИМОСТЬ СТОКИ 2022'!J170)</f>
        <v>1.42</v>
      </c>
      <c r="Q53" s="95">
        <f t="shared" ref="Q53:Q61" si="458">SUM(R53:S53)</f>
        <v>576.95500000000004</v>
      </c>
      <c r="R53" s="95">
        <v>575.57000000000005</v>
      </c>
      <c r="S53" s="95">
        <v>1.385</v>
      </c>
      <c r="T53" s="94">
        <f t="shared" si="360"/>
        <v>579.67632963831034</v>
      </c>
      <c r="U53" s="94">
        <f t="shared" si="361"/>
        <v>576.3432518133103</v>
      </c>
      <c r="V53" s="94">
        <f t="shared" si="362"/>
        <v>3.3330778249999997</v>
      </c>
      <c r="W53" s="94">
        <f t="shared" si="363"/>
        <v>820.01169000000004</v>
      </c>
      <c r="X53" s="94">
        <f>SUM('[20]ПОЛНАЯ СЕБЕСТОИМОСТЬ СТОКИ 2022'!L170)</f>
        <v>817.92100000000005</v>
      </c>
      <c r="Y53" s="94">
        <f>SUM('[20]ПОЛНАЯ СЕБЕСТОИМОСТЬ СТОКИ 2022'!M170)</f>
        <v>2.0906899999999999</v>
      </c>
      <c r="Z53" s="95">
        <f t="shared" ref="Z53:Z61" si="459">SUM(AA53:AB53)</f>
        <v>547.71899999999994</v>
      </c>
      <c r="AA53" s="95">
        <v>546.16</v>
      </c>
      <c r="AB53" s="95">
        <v>1.5589999999999999</v>
      </c>
      <c r="AC53" s="153">
        <f t="shared" si="365"/>
        <v>1739.028988914931</v>
      </c>
      <c r="AD53" s="153">
        <f t="shared" si="365"/>
        <v>1729.0297554399308</v>
      </c>
      <c r="AE53" s="153">
        <f t="shared" si="365"/>
        <v>9.9992334749999987</v>
      </c>
      <c r="AF53" s="153">
        <f t="shared" si="365"/>
        <v>2052.1546900000003</v>
      </c>
      <c r="AG53" s="153">
        <f t="shared" si="365"/>
        <v>2046.98</v>
      </c>
      <c r="AH53" s="153">
        <f t="shared" si="365"/>
        <v>5.17469</v>
      </c>
      <c r="AI53" s="153">
        <f t="shared" si="365"/>
        <v>1689.288</v>
      </c>
      <c r="AJ53" s="153">
        <f t="shared" si="365"/>
        <v>1685.23</v>
      </c>
      <c r="AK53" s="153">
        <f t="shared" si="365"/>
        <v>4.0579999999999998</v>
      </c>
      <c r="AL53" s="32">
        <f t="shared" si="279"/>
        <v>313.1257010850693</v>
      </c>
      <c r="AM53" s="32">
        <f t="shared" si="279"/>
        <v>317.95024456006922</v>
      </c>
      <c r="AN53" s="32">
        <f t="shared" si="279"/>
        <v>-4.8245434749999987</v>
      </c>
      <c r="AO53" s="94">
        <f t="shared" si="366"/>
        <v>579.67632963831034</v>
      </c>
      <c r="AP53" s="94">
        <f>SUM('[20]ПОЛНАЯ СЕБЕСТОИМОСТЬ СТОКИ 2022'!R170)/3</f>
        <v>576.3432518133103</v>
      </c>
      <c r="AQ53" s="94">
        <f>SUM('[20]ПОЛНАЯ СЕБЕСТОИМОСТЬ СТОКИ 2022'!S170)/3</f>
        <v>3.3330778249999997</v>
      </c>
      <c r="AR53" s="94">
        <f t="shared" si="367"/>
        <v>624.19100000000003</v>
      </c>
      <c r="AS53" s="94">
        <f>SUM('[20]ПОЛНАЯ СЕБЕСТОИМОСТЬ СТОКИ 2022'!U170)</f>
        <v>622.61300000000006</v>
      </c>
      <c r="AT53" s="94">
        <f>SUM('[20]ПОЛНАЯ СЕБЕСТОИМОСТЬ СТОКИ 2022'!V170)</f>
        <v>1.5780000000000001</v>
      </c>
      <c r="AU53" s="95">
        <f t="shared" ref="AU53:AU61" si="460">SUM(AV53:AW53)</f>
        <v>701.82400000000007</v>
      </c>
      <c r="AV53" s="95">
        <v>699.95</v>
      </c>
      <c r="AW53" s="95">
        <v>1.8740000000000001</v>
      </c>
      <c r="AX53" s="94">
        <f t="shared" si="369"/>
        <v>579.67632963831034</v>
      </c>
      <c r="AY53" s="94">
        <f t="shared" si="370"/>
        <v>576.3432518133103</v>
      </c>
      <c r="AZ53" s="94">
        <f t="shared" si="371"/>
        <v>3.3330778249999997</v>
      </c>
      <c r="BA53" s="92">
        <f t="shared" si="372"/>
        <v>516.43099999999993</v>
      </c>
      <c r="BB53" s="92">
        <f>SUM('[20]ПОЛНАЯ СЕБЕСТОИМОСТЬ СТОКИ 2022'!X170)</f>
        <v>515.70399999999995</v>
      </c>
      <c r="BC53" s="92">
        <f>SUM('[20]ПОЛНАЯ СЕБЕСТОИМОСТЬ СТОКИ 2022'!Y170)</f>
        <v>0.72699999999999998</v>
      </c>
      <c r="BD53" s="95">
        <f t="shared" ref="BD53:BD61" si="461">SUM(BE53:BF53)</f>
        <v>1007.2810000000001</v>
      </c>
      <c r="BE53" s="95">
        <v>1004.97</v>
      </c>
      <c r="BF53" s="95">
        <v>2.3109999999999999</v>
      </c>
      <c r="BG53" s="94">
        <f t="shared" si="374"/>
        <v>579.67632963831034</v>
      </c>
      <c r="BH53" s="94">
        <f t="shared" si="375"/>
        <v>576.3432518133103</v>
      </c>
      <c r="BI53" s="94">
        <f t="shared" si="376"/>
        <v>3.3330778249999997</v>
      </c>
      <c r="BJ53" s="94">
        <f t="shared" si="377"/>
        <v>661.35708</v>
      </c>
      <c r="BK53" s="94">
        <f>SUM('[20]ПОЛНАЯ СЕБЕСТОИМОСТЬ СТОКИ 2022'!AA170)</f>
        <v>659.14986999999996</v>
      </c>
      <c r="BL53" s="94">
        <f>SUM('[20]ПОЛНАЯ СЕБЕСТОИМОСТЬ СТОКИ 2022'!AB170)</f>
        <v>2.2072099999999999</v>
      </c>
      <c r="BM53" s="95">
        <f t="shared" ref="BM53:BM61" si="462">SUM(BN53:BO53)</f>
        <v>596.91100000000006</v>
      </c>
      <c r="BN53" s="95">
        <v>596.22900000000004</v>
      </c>
      <c r="BO53" s="95">
        <v>0.68200000000000005</v>
      </c>
      <c r="BP53" s="153">
        <f t="shared" si="379"/>
        <v>1739.028988914931</v>
      </c>
      <c r="BQ53" s="153">
        <f t="shared" si="379"/>
        <v>1729.0297554399308</v>
      </c>
      <c r="BR53" s="153">
        <f t="shared" si="379"/>
        <v>9.9992334749999987</v>
      </c>
      <c r="BS53" s="153">
        <f t="shared" si="379"/>
        <v>1801.9790799999998</v>
      </c>
      <c r="BT53" s="153">
        <f t="shared" si="379"/>
        <v>1797.46687</v>
      </c>
      <c r="BU53" s="153">
        <f t="shared" si="379"/>
        <v>4.5122099999999996</v>
      </c>
      <c r="BV53" s="153">
        <f t="shared" si="379"/>
        <v>2306.0160000000001</v>
      </c>
      <c r="BW53" s="153">
        <f t="shared" si="379"/>
        <v>2301.1490000000003</v>
      </c>
      <c r="BX53" s="153">
        <f t="shared" si="379"/>
        <v>4.8670000000000009</v>
      </c>
      <c r="BY53" s="32">
        <f t="shared" si="281"/>
        <v>62.950091085068834</v>
      </c>
      <c r="BZ53" s="32">
        <f t="shared" si="281"/>
        <v>68.437114560069176</v>
      </c>
      <c r="CA53" s="32">
        <f t="shared" si="281"/>
        <v>-5.4870234749999991</v>
      </c>
      <c r="CB53" s="153">
        <f t="shared" si="380"/>
        <v>3478.057977829862</v>
      </c>
      <c r="CC53" s="153">
        <f t="shared" si="380"/>
        <v>3458.0595108798616</v>
      </c>
      <c r="CD53" s="153">
        <f t="shared" si="380"/>
        <v>19.998466949999997</v>
      </c>
      <c r="CE53" s="153">
        <f t="shared" si="380"/>
        <v>3854.1337700000004</v>
      </c>
      <c r="CF53" s="153">
        <f t="shared" si="380"/>
        <v>3844.4468699999998</v>
      </c>
      <c r="CG53" s="153">
        <f t="shared" si="380"/>
        <v>9.6868999999999996</v>
      </c>
      <c r="CH53" s="154">
        <f t="shared" si="380"/>
        <v>3995.3040000000001</v>
      </c>
      <c r="CI53" s="154">
        <f t="shared" si="380"/>
        <v>3986.3790000000004</v>
      </c>
      <c r="CJ53" s="154">
        <f t="shared" si="380"/>
        <v>8.9250000000000007</v>
      </c>
      <c r="CK53" s="32">
        <f t="shared" si="283"/>
        <v>376.07579217013836</v>
      </c>
      <c r="CL53" s="32">
        <f t="shared" si="283"/>
        <v>386.38735912013817</v>
      </c>
      <c r="CM53" s="32">
        <f t="shared" si="283"/>
        <v>-10.311566949999998</v>
      </c>
      <c r="CN53" s="94">
        <f t="shared" si="381"/>
        <v>579.67632963831034</v>
      </c>
      <c r="CO53" s="94">
        <f>SUM('[20]ПОЛНАЯ СЕБЕСТОИМОСТЬ СТОКИ 2022'!AP170)/3</f>
        <v>576.3432518133103</v>
      </c>
      <c r="CP53" s="94">
        <f>SUM('[20]ПОЛНАЯ СЕБЕСТОИМОСТЬ СТОКИ 2022'!AQ170)/3</f>
        <v>3.3330778249999997</v>
      </c>
      <c r="CQ53" s="94">
        <f t="shared" si="382"/>
        <v>568.56999999999994</v>
      </c>
      <c r="CR53" s="94">
        <f>SUM('[20]ПОЛНАЯ СЕБЕСТОИМОСТЬ СТОКИ 2022'!AS170)</f>
        <v>566.76</v>
      </c>
      <c r="CS53" s="94">
        <f>SUM('[20]ПОЛНАЯ СЕБЕСТОИМОСТЬ СТОКИ 2022'!AT170)</f>
        <v>1.81</v>
      </c>
      <c r="CT53" s="95">
        <f t="shared" ref="CT53:CT61" si="463">SUM(CU53:CV53)</f>
        <v>584.47</v>
      </c>
      <c r="CU53" s="95">
        <v>583.11</v>
      </c>
      <c r="CV53" s="95">
        <v>1.36</v>
      </c>
      <c r="CW53" s="94">
        <f t="shared" si="384"/>
        <v>579.67632963831034</v>
      </c>
      <c r="CX53" s="94">
        <f t="shared" si="385"/>
        <v>576.3432518133103</v>
      </c>
      <c r="CY53" s="94">
        <f t="shared" si="386"/>
        <v>3.3330778249999997</v>
      </c>
      <c r="CZ53" s="94">
        <f t="shared" si="387"/>
        <v>625.15600000000006</v>
      </c>
      <c r="DA53" s="94">
        <f>SUM('[20]ПОЛНАЯ СЕБЕСТОИМОСТЬ СТОКИ 2022'!AV170)</f>
        <v>623.86500000000001</v>
      </c>
      <c r="DB53" s="94">
        <f>SUM('[20]ПОЛНАЯ СЕБЕСТОИМОСТЬ СТОКИ 2022'!AW170)</f>
        <v>1.2909999999999999</v>
      </c>
      <c r="DC53" s="95">
        <f t="shared" ref="DC53:DC61" si="464">SUM(DD53:DE53)</f>
        <v>522.55999999999995</v>
      </c>
      <c r="DD53" s="95">
        <v>521.15</v>
      </c>
      <c r="DE53" s="95">
        <v>1.41</v>
      </c>
      <c r="DF53" s="94">
        <f t="shared" si="389"/>
        <v>579.67632963831034</v>
      </c>
      <c r="DG53" s="94">
        <f t="shared" si="390"/>
        <v>576.3432518133103</v>
      </c>
      <c r="DH53" s="94">
        <f t="shared" si="391"/>
        <v>3.3330778249999997</v>
      </c>
      <c r="DI53" s="94">
        <f t="shared" si="392"/>
        <v>805.37300000000005</v>
      </c>
      <c r="DJ53" s="94">
        <f>SUM('[20]ПОЛНАЯ СЕБЕСТОИМОСТЬ СТОКИ 2022'!AY170)</f>
        <v>803.43700000000001</v>
      </c>
      <c r="DK53" s="94">
        <f>SUM('[20]ПОЛНАЯ СЕБЕСТОИМОСТЬ СТОКИ 2022'!AZ170)</f>
        <v>1.9359999999999999</v>
      </c>
      <c r="DL53" s="95">
        <f t="shared" ref="DL53:DL61" si="465">SUM(DM53:DN53)</f>
        <v>681.995</v>
      </c>
      <c r="DM53" s="95">
        <v>680.28</v>
      </c>
      <c r="DN53" s="95">
        <v>1.7150000000000001</v>
      </c>
      <c r="DO53" s="153">
        <f t="shared" si="394"/>
        <v>1739.028988914931</v>
      </c>
      <c r="DP53" s="153">
        <f t="shared" si="394"/>
        <v>1729.0297554399308</v>
      </c>
      <c r="DQ53" s="153">
        <f t="shared" si="394"/>
        <v>9.9992334749999987</v>
      </c>
      <c r="DR53" s="153">
        <f t="shared" si="394"/>
        <v>1999.0990000000002</v>
      </c>
      <c r="DS53" s="153">
        <f t="shared" si="394"/>
        <v>1994.0619999999999</v>
      </c>
      <c r="DT53" s="153">
        <f t="shared" si="394"/>
        <v>5.0369999999999999</v>
      </c>
      <c r="DU53" s="153">
        <f t="shared" si="394"/>
        <v>1789.0250000000001</v>
      </c>
      <c r="DV53" s="153">
        <f t="shared" si="394"/>
        <v>1784.54</v>
      </c>
      <c r="DW53" s="153">
        <f t="shared" si="394"/>
        <v>4.4850000000000003</v>
      </c>
      <c r="DX53" s="32">
        <f t="shared" si="285"/>
        <v>260.07001108506915</v>
      </c>
      <c r="DY53" s="32">
        <f t="shared" si="285"/>
        <v>265.0322445600691</v>
      </c>
      <c r="DZ53" s="32">
        <f t="shared" si="285"/>
        <v>-4.9622334749999988</v>
      </c>
      <c r="EA53" s="153">
        <f t="shared" si="395"/>
        <v>5217.0869667447932</v>
      </c>
      <c r="EB53" s="153">
        <f t="shared" si="395"/>
        <v>5187.0892663197919</v>
      </c>
      <c r="EC53" s="153">
        <f t="shared" si="395"/>
        <v>29.997700424999998</v>
      </c>
      <c r="ED53" s="153">
        <f>SUM(CE53+DR53)</f>
        <v>5853.2327700000005</v>
      </c>
      <c r="EE53" s="153">
        <f t="shared" si="395"/>
        <v>5838.5088699999997</v>
      </c>
      <c r="EF53" s="153">
        <f t="shared" si="395"/>
        <v>14.7239</v>
      </c>
      <c r="EG53" s="153">
        <f t="shared" si="395"/>
        <v>5784.3289999999997</v>
      </c>
      <c r="EH53" s="153">
        <f t="shared" si="395"/>
        <v>5770.9189999999999</v>
      </c>
      <c r="EI53" s="153">
        <f t="shared" si="395"/>
        <v>13.41</v>
      </c>
      <c r="EJ53" s="32">
        <f t="shared" si="287"/>
        <v>636.14580325520728</v>
      </c>
      <c r="EK53" s="32">
        <f t="shared" si="287"/>
        <v>651.41960368020773</v>
      </c>
      <c r="EL53" s="32">
        <f t="shared" si="287"/>
        <v>-15.273800424999997</v>
      </c>
      <c r="EM53" s="94">
        <f t="shared" si="396"/>
        <v>579.67632963831034</v>
      </c>
      <c r="EN53" s="94">
        <f>SUM('[20]ПОЛНАЯ СЕБЕСТОИМОСТЬ СТОКИ 2022'!BN170)/3</f>
        <v>576.3432518133103</v>
      </c>
      <c r="EO53" s="94">
        <f>SUM('[20]ПОЛНАЯ СЕБЕСТОИМОСТЬ СТОКИ 2022'!BO170)/3</f>
        <v>3.3330778249999997</v>
      </c>
      <c r="EP53" s="94">
        <f t="shared" si="397"/>
        <v>700.38200000000006</v>
      </c>
      <c r="EQ53" s="94">
        <f>SUM('[20]ПОЛНАЯ СЕБЕСТОИМОСТЬ СТОКИ 2022'!BQ170)</f>
        <v>698.39800000000002</v>
      </c>
      <c r="ER53" s="94">
        <f>SUM('[20]ПОЛНАЯ СЕБЕСТОИМОСТЬ СТОКИ 2022'!BR170)</f>
        <v>1.984</v>
      </c>
      <c r="ES53" s="95">
        <f t="shared" ref="ES53:ES61" si="466">SUM(ET53:EU53)</f>
        <v>511.17</v>
      </c>
      <c r="ET53" s="95">
        <v>509.67</v>
      </c>
      <c r="EU53" s="95">
        <v>1.5</v>
      </c>
      <c r="EV53" s="94">
        <f t="shared" si="399"/>
        <v>579.67632963831034</v>
      </c>
      <c r="EW53" s="94">
        <f t="shared" si="400"/>
        <v>576.3432518133103</v>
      </c>
      <c r="EX53" s="94">
        <f t="shared" si="401"/>
        <v>3.3330778249999997</v>
      </c>
      <c r="EY53" s="94">
        <f t="shared" si="402"/>
        <v>713.66884000000005</v>
      </c>
      <c r="EZ53" s="94">
        <f>SUM('[20]ПОЛНАЯ СЕБЕСТОИМОСТЬ СТОКИ 2022'!BT170)</f>
        <v>711.26130000000001</v>
      </c>
      <c r="FA53" s="94">
        <f>SUM('[20]ПОЛНАЯ СЕБЕСТОИМОСТЬ СТОКИ 2022'!BU170)</f>
        <v>2.40754</v>
      </c>
      <c r="FB53" s="95">
        <f t="shared" ref="FB53:FB61" si="467">SUM(FC53:FD53)</f>
        <v>558.00099999999998</v>
      </c>
      <c r="FC53" s="95">
        <v>556.62</v>
      </c>
      <c r="FD53" s="95">
        <v>1.381</v>
      </c>
      <c r="FE53" s="94">
        <f t="shared" si="404"/>
        <v>579.67632963831034</v>
      </c>
      <c r="FF53" s="94">
        <f t="shared" si="405"/>
        <v>576.3432518133103</v>
      </c>
      <c r="FG53" s="94">
        <f t="shared" si="406"/>
        <v>3.3330778249999997</v>
      </c>
      <c r="FH53" s="94">
        <f t="shared" si="407"/>
        <v>737.31799999999998</v>
      </c>
      <c r="FI53" s="94">
        <f>SUM('[20]ПОЛНАЯ СЕБЕСТОИМОСТЬ СТОКИ 2022'!BW170)</f>
        <v>734.44399999999996</v>
      </c>
      <c r="FJ53" s="94">
        <f>SUM('[20]ПОЛНАЯ СЕБЕСТОИМОСТЬ СТОКИ 2022'!BX170)</f>
        <v>2.8740000000000001</v>
      </c>
      <c r="FK53" s="95">
        <f t="shared" ref="FK53:FK61" si="468">SUM(FL53:FM53)</f>
        <v>583.53</v>
      </c>
      <c r="FL53" s="95">
        <v>582.15</v>
      </c>
      <c r="FM53" s="95">
        <v>1.38</v>
      </c>
      <c r="FN53" s="153">
        <f t="shared" si="409"/>
        <v>1739.028988914931</v>
      </c>
      <c r="FO53" s="153">
        <f t="shared" si="409"/>
        <v>1729.0297554399308</v>
      </c>
      <c r="FP53" s="153">
        <f t="shared" si="409"/>
        <v>9.9992334749999987</v>
      </c>
      <c r="FQ53" s="153">
        <f t="shared" si="409"/>
        <v>2151.3688400000001</v>
      </c>
      <c r="FR53" s="153">
        <f t="shared" si="409"/>
        <v>2144.1032999999998</v>
      </c>
      <c r="FS53" s="153">
        <f t="shared" si="409"/>
        <v>7.2655399999999997</v>
      </c>
      <c r="FT53" s="153">
        <f t="shared" si="409"/>
        <v>1652.701</v>
      </c>
      <c r="FU53" s="153">
        <f t="shared" si="409"/>
        <v>1648.44</v>
      </c>
      <c r="FV53" s="153">
        <f t="shared" si="409"/>
        <v>4.2610000000000001</v>
      </c>
      <c r="FW53" s="32">
        <f t="shared" si="289"/>
        <v>412.33985108506909</v>
      </c>
      <c r="FX53" s="32">
        <f t="shared" si="289"/>
        <v>415.07354456006897</v>
      </c>
      <c r="FY53" s="32">
        <f t="shared" si="289"/>
        <v>-2.733693474999999</v>
      </c>
      <c r="FZ53" s="153">
        <f t="shared" si="410"/>
        <v>6956.115955659724</v>
      </c>
      <c r="GA53" s="153">
        <f t="shared" si="410"/>
        <v>6916.1190217597232</v>
      </c>
      <c r="GB53" s="153">
        <f t="shared" si="410"/>
        <v>39.996933899999995</v>
      </c>
      <c r="GC53" s="153">
        <f t="shared" si="410"/>
        <v>8004.6016100000006</v>
      </c>
      <c r="GD53" s="153">
        <f t="shared" si="410"/>
        <v>7982.6121699999994</v>
      </c>
      <c r="GE53" s="153">
        <f t="shared" si="410"/>
        <v>21.989440000000002</v>
      </c>
      <c r="GF53" s="153">
        <f t="shared" si="410"/>
        <v>7437.03</v>
      </c>
      <c r="GG53" s="153">
        <f t="shared" si="410"/>
        <v>7419.3590000000004</v>
      </c>
      <c r="GH53" s="153">
        <f t="shared" si="410"/>
        <v>17.670999999999999</v>
      </c>
      <c r="GI53" s="32">
        <f t="shared" si="291"/>
        <v>1048.4856543402766</v>
      </c>
      <c r="GJ53" s="32">
        <f t="shared" si="291"/>
        <v>1066.4931482402762</v>
      </c>
      <c r="GK53" s="32">
        <f t="shared" si="291"/>
        <v>-18.007493899999993</v>
      </c>
      <c r="GM53" s="19">
        <f t="shared" si="292"/>
        <v>6956.1159556597258</v>
      </c>
    </row>
    <row r="54" spans="1:195" ht="18.75" customHeight="1" x14ac:dyDescent="0.3">
      <c r="A54" s="97" t="s">
        <v>82</v>
      </c>
      <c r="B54" s="94">
        <f t="shared" si="352"/>
        <v>173.90294299732642</v>
      </c>
      <c r="C54" s="94">
        <f>SUM('[20]ПОЛНАЯ СЕБЕСТОИМОСТЬ СТОКИ 2022'!C171)/3</f>
        <v>172.90297554399308</v>
      </c>
      <c r="D54" s="94">
        <f>SUM('[20]ПОЛНАЯ СЕБЕСТОИМОСТЬ СТОКИ 2022'!D171)/3</f>
        <v>0.99996745333333337</v>
      </c>
      <c r="E54" s="94">
        <f t="shared" si="353"/>
        <v>211.78400000000002</v>
      </c>
      <c r="F54" s="94">
        <f>SUM('[20]ПОЛНАЯ СЕБЕСТОИМОСТЬ СТОКИ 2022'!F171)</f>
        <v>211.24</v>
      </c>
      <c r="G54" s="94">
        <f>SUM('[20]ПОЛНАЯ СЕБЕСТОИМОСТЬ СТОКИ 2022'!G171)</f>
        <v>0.54400000000000004</v>
      </c>
      <c r="H54" s="95">
        <f t="shared" si="411"/>
        <v>168.93899999999999</v>
      </c>
      <c r="I54" s="95">
        <v>168.60499999999999</v>
      </c>
      <c r="J54" s="95">
        <v>0.33400000000000002</v>
      </c>
      <c r="K54" s="94">
        <f t="shared" si="355"/>
        <v>173.90294299732642</v>
      </c>
      <c r="L54" s="94">
        <f t="shared" si="356"/>
        <v>172.90297554399308</v>
      </c>
      <c r="M54" s="94">
        <f t="shared" si="357"/>
        <v>0.99996745333333337</v>
      </c>
      <c r="N54" s="94">
        <f t="shared" si="358"/>
        <v>171.60499999999999</v>
      </c>
      <c r="O54" s="94">
        <f>SUM('[20]ПОЛНАЯ СЕБЕСТОИМОСТЬ СТОКИ 2022'!I171)</f>
        <v>171.18799999999999</v>
      </c>
      <c r="P54" s="94">
        <f>SUM('[20]ПОЛНАЯ СЕБЕСТОИМОСТЬ СТОКИ 2022'!J171)</f>
        <v>0.41699999999999998</v>
      </c>
      <c r="Q54" s="95">
        <f t="shared" si="458"/>
        <v>173.32</v>
      </c>
      <c r="R54" s="95">
        <v>172.9</v>
      </c>
      <c r="S54" s="95">
        <v>0.42</v>
      </c>
      <c r="T54" s="94">
        <f t="shared" si="360"/>
        <v>173.90294299732642</v>
      </c>
      <c r="U54" s="94">
        <f t="shared" si="361"/>
        <v>172.90297554399308</v>
      </c>
      <c r="V54" s="94">
        <f t="shared" si="362"/>
        <v>0.99996745333333337</v>
      </c>
      <c r="W54" s="94">
        <f t="shared" si="363"/>
        <v>245.87687</v>
      </c>
      <c r="X54" s="94">
        <f>SUM('[20]ПОЛНАЯ СЕБЕСТОИМОСТЬ СТОКИ 2022'!L171)</f>
        <v>245.24969999999999</v>
      </c>
      <c r="Y54" s="94">
        <f>SUM('[20]ПОЛНАЯ СЕБЕСТОИМОСТЬ СТОКИ 2022'!M171)</f>
        <v>0.62717000000000001</v>
      </c>
      <c r="Z54" s="95">
        <f t="shared" si="459"/>
        <v>163.26599000000002</v>
      </c>
      <c r="AA54" s="95">
        <v>162.80000000000001</v>
      </c>
      <c r="AB54" s="95">
        <v>0.46599000000000002</v>
      </c>
      <c r="AC54" s="153">
        <f t="shared" si="365"/>
        <v>521.70882899197932</v>
      </c>
      <c r="AD54" s="153">
        <f t="shared" si="365"/>
        <v>518.70892663197924</v>
      </c>
      <c r="AE54" s="153">
        <f t="shared" si="365"/>
        <v>2.9999023600000001</v>
      </c>
      <c r="AF54" s="153">
        <f t="shared" si="365"/>
        <v>629.26586999999995</v>
      </c>
      <c r="AG54" s="153">
        <f t="shared" si="365"/>
        <v>627.67769999999996</v>
      </c>
      <c r="AH54" s="153">
        <f t="shared" si="365"/>
        <v>1.5881700000000001</v>
      </c>
      <c r="AI54" s="153">
        <f t="shared" si="365"/>
        <v>505.52499</v>
      </c>
      <c r="AJ54" s="153">
        <f t="shared" si="365"/>
        <v>504.30500000000001</v>
      </c>
      <c r="AK54" s="153">
        <f t="shared" si="365"/>
        <v>1.2199900000000001</v>
      </c>
      <c r="AL54" s="32">
        <f t="shared" si="279"/>
        <v>107.55704100802063</v>
      </c>
      <c r="AM54" s="32">
        <f t="shared" si="279"/>
        <v>108.96877336802072</v>
      </c>
      <c r="AN54" s="32">
        <f t="shared" si="279"/>
        <v>-1.41173236</v>
      </c>
      <c r="AO54" s="94">
        <f t="shared" si="366"/>
        <v>173.90294299732642</v>
      </c>
      <c r="AP54" s="94">
        <f>SUM('[20]ПОЛНАЯ СЕБЕСТОИМОСТЬ СТОКИ 2022'!R171)/3</f>
        <v>172.90297554399308</v>
      </c>
      <c r="AQ54" s="94">
        <f>SUM('[20]ПОЛНАЯ СЕБЕСТОИМОСТЬ СТОКИ 2022'!S171)/3</f>
        <v>0.99996745333333337</v>
      </c>
      <c r="AR54" s="94">
        <f t="shared" si="367"/>
        <v>188.505</v>
      </c>
      <c r="AS54" s="94">
        <f>SUM('[20]ПОЛНАЯ СЕБЕСТОИМОСТЬ СТОКИ 2022'!U171)</f>
        <v>188.029</v>
      </c>
      <c r="AT54" s="94">
        <f>SUM('[20]ПОЛНАЯ СЕБЕСТОИМОСТЬ СТОКИ 2022'!V171)</f>
        <v>0.47599999999999998</v>
      </c>
      <c r="AU54" s="95">
        <f t="shared" si="460"/>
        <v>211.03</v>
      </c>
      <c r="AV54" s="95">
        <v>210.47</v>
      </c>
      <c r="AW54" s="95">
        <v>0.56000000000000005</v>
      </c>
      <c r="AX54" s="94">
        <f t="shared" si="369"/>
        <v>173.90294299732642</v>
      </c>
      <c r="AY54" s="94">
        <f t="shared" si="370"/>
        <v>172.90297554399308</v>
      </c>
      <c r="AZ54" s="94">
        <f t="shared" si="371"/>
        <v>0.99996745333333337</v>
      </c>
      <c r="BA54" s="92">
        <f t="shared" si="372"/>
        <v>155.96159000000003</v>
      </c>
      <c r="BB54" s="92">
        <f>SUM('[20]ПОЛНАЯ СЕБЕСТОИМОСТЬ СТОКИ 2022'!X171)</f>
        <v>155.74200000000002</v>
      </c>
      <c r="BC54" s="92">
        <f>SUM('[20]ПОЛНАЯ СЕБЕСТОИМОСТЬ СТОКИ 2022'!Y171)</f>
        <v>0.21959000000000001</v>
      </c>
      <c r="BD54" s="95">
        <f t="shared" si="461"/>
        <v>289.42500000000001</v>
      </c>
      <c r="BE54" s="95">
        <v>288.76499999999999</v>
      </c>
      <c r="BF54" s="95">
        <v>0.66</v>
      </c>
      <c r="BG54" s="94">
        <f t="shared" si="374"/>
        <v>173.90294299732642</v>
      </c>
      <c r="BH54" s="94">
        <f t="shared" si="375"/>
        <v>172.90297554399308</v>
      </c>
      <c r="BI54" s="94">
        <f t="shared" si="376"/>
        <v>0.99996745333333337</v>
      </c>
      <c r="BJ54" s="94">
        <f t="shared" si="377"/>
        <v>198.84159</v>
      </c>
      <c r="BK54" s="94">
        <f>SUM('[20]ПОЛНАЯ СЕБЕСТОИМОСТЬ СТОКИ 2022'!AA171)</f>
        <v>198.17779999999999</v>
      </c>
      <c r="BL54" s="94">
        <f>SUM('[20]ПОЛНАЯ СЕБЕСТОИМОСТЬ СТОКИ 2022'!AB171)</f>
        <v>0.66378999999999999</v>
      </c>
      <c r="BM54" s="95">
        <f t="shared" si="462"/>
        <v>179.10199999999998</v>
      </c>
      <c r="BN54" s="95">
        <v>179.09299999999999</v>
      </c>
      <c r="BO54" s="95">
        <v>8.9999999999999993E-3</v>
      </c>
      <c r="BP54" s="153">
        <f t="shared" si="379"/>
        <v>521.70882899197932</v>
      </c>
      <c r="BQ54" s="153">
        <f t="shared" si="379"/>
        <v>518.70892663197924</v>
      </c>
      <c r="BR54" s="153">
        <f t="shared" si="379"/>
        <v>2.9999023600000001</v>
      </c>
      <c r="BS54" s="153">
        <f t="shared" si="379"/>
        <v>543.30817999999999</v>
      </c>
      <c r="BT54" s="153">
        <f t="shared" si="379"/>
        <v>541.94880000000001</v>
      </c>
      <c r="BU54" s="153">
        <f t="shared" si="379"/>
        <v>1.3593799999999998</v>
      </c>
      <c r="BV54" s="153">
        <f t="shared" si="379"/>
        <v>679.55700000000002</v>
      </c>
      <c r="BW54" s="153">
        <f t="shared" si="379"/>
        <v>678.32799999999997</v>
      </c>
      <c r="BX54" s="153">
        <f t="shared" si="379"/>
        <v>1.2290000000000001</v>
      </c>
      <c r="BY54" s="32">
        <f t="shared" si="281"/>
        <v>21.599351008020676</v>
      </c>
      <c r="BZ54" s="32">
        <f t="shared" si="281"/>
        <v>23.239873368020767</v>
      </c>
      <c r="CA54" s="32">
        <f t="shared" si="281"/>
        <v>-1.6405223600000003</v>
      </c>
      <c r="CB54" s="153">
        <f t="shared" si="380"/>
        <v>1043.4176579839586</v>
      </c>
      <c r="CC54" s="153">
        <f t="shared" si="380"/>
        <v>1037.4178532639585</v>
      </c>
      <c r="CD54" s="153">
        <f t="shared" si="380"/>
        <v>5.9998047200000002</v>
      </c>
      <c r="CE54" s="153">
        <f t="shared" si="380"/>
        <v>1172.5740499999999</v>
      </c>
      <c r="CF54" s="153">
        <f t="shared" si="380"/>
        <v>1169.6264999999999</v>
      </c>
      <c r="CG54" s="153">
        <f t="shared" si="380"/>
        <v>2.9475499999999997</v>
      </c>
      <c r="CH54" s="154">
        <f t="shared" si="380"/>
        <v>1185.0819900000001</v>
      </c>
      <c r="CI54" s="154">
        <f t="shared" si="380"/>
        <v>1182.633</v>
      </c>
      <c r="CJ54" s="154">
        <f t="shared" si="380"/>
        <v>2.4489900000000002</v>
      </c>
      <c r="CK54" s="32">
        <f t="shared" si="283"/>
        <v>129.15639201604131</v>
      </c>
      <c r="CL54" s="32">
        <f t="shared" si="283"/>
        <v>132.20864673604137</v>
      </c>
      <c r="CM54" s="32">
        <f t="shared" si="283"/>
        <v>-3.0522547200000005</v>
      </c>
      <c r="CN54" s="94">
        <f t="shared" si="381"/>
        <v>173.90294299732642</v>
      </c>
      <c r="CO54" s="94">
        <f>SUM('[20]ПОЛНАЯ СЕБЕСТОИМОСТЬ СТОКИ 2022'!AP171)/3</f>
        <v>172.90297554399308</v>
      </c>
      <c r="CP54" s="94">
        <f>SUM('[20]ПОЛНАЯ СЕБЕСТОИМОСТЬ СТОКИ 2022'!AQ171)/3</f>
        <v>0.99996745333333337</v>
      </c>
      <c r="CQ54" s="94">
        <f t="shared" si="382"/>
        <v>169.31399999999999</v>
      </c>
      <c r="CR54" s="94">
        <f>SUM('[20]ПОЛНАЯ СЕБЕСТОИМОСТЬ СТОКИ 2022'!AS171)</f>
        <v>168.77500000000001</v>
      </c>
      <c r="CS54" s="94">
        <f>SUM('[20]ПОЛНАЯ СЕБЕСТОИМОСТЬ СТОКИ 2022'!AT171)</f>
        <v>0.53900000000000003</v>
      </c>
      <c r="CT54" s="95">
        <f t="shared" si="463"/>
        <v>175.03</v>
      </c>
      <c r="CU54" s="95">
        <v>174.62</v>
      </c>
      <c r="CV54" s="95">
        <v>0.41</v>
      </c>
      <c r="CW54" s="94">
        <f t="shared" si="384"/>
        <v>173.90294299732642</v>
      </c>
      <c r="CX54" s="94">
        <f t="shared" si="385"/>
        <v>172.90297554399308</v>
      </c>
      <c r="CY54" s="94">
        <f t="shared" si="386"/>
        <v>0.99996745333333337</v>
      </c>
      <c r="CZ54" s="94">
        <f t="shared" si="387"/>
        <v>186.50700000000001</v>
      </c>
      <c r="DA54" s="94">
        <f>SUM('[20]ПОЛНАЯ СЕБЕСТОИМОСТЬ СТОКИ 2022'!AV171)</f>
        <v>186.12200000000001</v>
      </c>
      <c r="DB54" s="94">
        <f>SUM('[20]ПОЛНАЯ СЕБЕСТОИМОСТЬ СТОКИ 2022'!AW171)</f>
        <v>0.38500000000000001</v>
      </c>
      <c r="DC54" s="95">
        <f t="shared" si="464"/>
        <v>157.28</v>
      </c>
      <c r="DD54" s="95">
        <v>156.86000000000001</v>
      </c>
      <c r="DE54" s="95">
        <v>0.42</v>
      </c>
      <c r="DF54" s="94">
        <f t="shared" si="389"/>
        <v>173.90294299732642</v>
      </c>
      <c r="DG54" s="94">
        <f t="shared" si="390"/>
        <v>172.90297554399308</v>
      </c>
      <c r="DH54" s="94">
        <f t="shared" si="391"/>
        <v>0.99996745333333337</v>
      </c>
      <c r="DI54" s="94">
        <f t="shared" si="392"/>
        <v>235.23</v>
      </c>
      <c r="DJ54" s="94">
        <f>SUM('[20]ПОЛНАЯ СЕБЕСТОИМОСТЬ СТОКИ 2022'!AY171)</f>
        <v>234.66499999999999</v>
      </c>
      <c r="DK54" s="94">
        <f>SUM('[20]ПОЛНАЯ СЕБЕСТОИМОСТЬ СТОКИ 2022'!AZ171)</f>
        <v>0.56499999999999995</v>
      </c>
      <c r="DL54" s="95">
        <f t="shared" si="465"/>
        <v>205.48499999999999</v>
      </c>
      <c r="DM54" s="95">
        <v>204.97</v>
      </c>
      <c r="DN54" s="95">
        <v>0.51500000000000001</v>
      </c>
      <c r="DO54" s="153">
        <f t="shared" si="394"/>
        <v>521.70882899197932</v>
      </c>
      <c r="DP54" s="153">
        <f t="shared" si="394"/>
        <v>518.70892663197924</v>
      </c>
      <c r="DQ54" s="153">
        <f t="shared" si="394"/>
        <v>2.9999023600000001</v>
      </c>
      <c r="DR54" s="153">
        <f t="shared" si="394"/>
        <v>591.05100000000004</v>
      </c>
      <c r="DS54" s="153">
        <f t="shared" si="394"/>
        <v>589.56200000000001</v>
      </c>
      <c r="DT54" s="153">
        <f t="shared" si="394"/>
        <v>1.4889999999999999</v>
      </c>
      <c r="DU54" s="153">
        <f t="shared" si="394"/>
        <v>537.79499999999996</v>
      </c>
      <c r="DV54" s="153">
        <f t="shared" si="394"/>
        <v>536.45000000000005</v>
      </c>
      <c r="DW54" s="153">
        <f t="shared" si="394"/>
        <v>1.345</v>
      </c>
      <c r="DX54" s="32">
        <f t="shared" si="285"/>
        <v>69.342171008020728</v>
      </c>
      <c r="DY54" s="32">
        <f t="shared" si="285"/>
        <v>70.853073368020773</v>
      </c>
      <c r="DZ54" s="32">
        <f t="shared" si="285"/>
        <v>-1.5109023600000002</v>
      </c>
      <c r="EA54" s="153">
        <f t="shared" si="395"/>
        <v>1565.126486975938</v>
      </c>
      <c r="EB54" s="153">
        <f t="shared" si="395"/>
        <v>1556.1267798959377</v>
      </c>
      <c r="EC54" s="153">
        <f t="shared" si="395"/>
        <v>8.9997070800000003</v>
      </c>
      <c r="ED54" s="153">
        <f t="shared" si="395"/>
        <v>1763.6250500000001</v>
      </c>
      <c r="EE54" s="153">
        <f t="shared" si="395"/>
        <v>1759.1884999999997</v>
      </c>
      <c r="EF54" s="153">
        <f t="shared" si="395"/>
        <v>4.4365499999999995</v>
      </c>
      <c r="EG54" s="153">
        <f t="shared" si="395"/>
        <v>1722.8769900000002</v>
      </c>
      <c r="EH54" s="153">
        <f t="shared" si="395"/>
        <v>1719.0830000000001</v>
      </c>
      <c r="EI54" s="153">
        <f t="shared" si="395"/>
        <v>3.79399</v>
      </c>
      <c r="EJ54" s="32">
        <f t="shared" si="287"/>
        <v>198.49856302406215</v>
      </c>
      <c r="EK54" s="32">
        <f t="shared" si="287"/>
        <v>203.06172010406203</v>
      </c>
      <c r="EL54" s="32">
        <f t="shared" si="287"/>
        <v>-4.5631570800000008</v>
      </c>
      <c r="EM54" s="94">
        <f t="shared" si="396"/>
        <v>173.90294299732642</v>
      </c>
      <c r="EN54" s="94">
        <f>SUM('[20]ПОЛНАЯ СЕБЕСТОИМОСТЬ СТОКИ 2022'!BN171)/3</f>
        <v>172.90297554399308</v>
      </c>
      <c r="EO54" s="94">
        <f>SUM('[20]ПОЛНАЯ СЕБЕСТОИМОСТЬ СТОКИ 2022'!BO171)/3</f>
        <v>0.99996745333333337</v>
      </c>
      <c r="EP54" s="94">
        <f t="shared" si="397"/>
        <v>188.01</v>
      </c>
      <c r="EQ54" s="94">
        <f>SUM('[20]ПОЛНАЯ СЕБЕСТОИМОСТЬ СТОКИ 2022'!BQ171)</f>
        <v>187.477</v>
      </c>
      <c r="ER54" s="94">
        <f>SUM('[20]ПОЛНАЯ СЕБЕСТОИМОСТЬ СТОКИ 2022'!BR171)</f>
        <v>0.53300000000000003</v>
      </c>
      <c r="ES54" s="95">
        <f t="shared" si="466"/>
        <v>153.13</v>
      </c>
      <c r="ET54" s="95">
        <v>152.68</v>
      </c>
      <c r="EU54" s="95">
        <v>0.45</v>
      </c>
      <c r="EV54" s="94">
        <f t="shared" si="399"/>
        <v>173.90294299732642</v>
      </c>
      <c r="EW54" s="94">
        <f t="shared" si="400"/>
        <v>172.90297554399308</v>
      </c>
      <c r="EX54" s="94">
        <f t="shared" si="401"/>
        <v>0.99996745333333337</v>
      </c>
      <c r="EY54" s="94">
        <f t="shared" si="402"/>
        <v>202.52797000000001</v>
      </c>
      <c r="EZ54" s="94">
        <f>SUM('[20]ПОЛНАЯ СЕБЕСТОИМОСТЬ СТОКИ 2022'!BT171)</f>
        <v>201.84475</v>
      </c>
      <c r="FA54" s="94">
        <f>SUM('[20]ПОЛНАЯ СЕБЕСТОИМОСТЬ СТОКИ 2022'!BU171)</f>
        <v>0.68321999999999994</v>
      </c>
      <c r="FB54" s="95">
        <f t="shared" si="467"/>
        <v>180.14999999999998</v>
      </c>
      <c r="FC54" s="95">
        <v>179.7</v>
      </c>
      <c r="FD54" s="95">
        <v>0.45</v>
      </c>
      <c r="FE54" s="94">
        <f t="shared" si="404"/>
        <v>173.90294299732642</v>
      </c>
      <c r="FF54" s="94">
        <f t="shared" si="405"/>
        <v>172.90297554399308</v>
      </c>
      <c r="FG54" s="94">
        <f t="shared" si="406"/>
        <v>0.99996745333333337</v>
      </c>
      <c r="FH54" s="94">
        <f t="shared" si="407"/>
        <v>202.50799999999998</v>
      </c>
      <c r="FI54" s="94">
        <f>SUM('[20]ПОЛНАЯ СЕБЕСТОИМОСТЬ СТОКИ 2022'!BW171)</f>
        <v>201.71899999999999</v>
      </c>
      <c r="FJ54" s="94">
        <f>SUM('[20]ПОЛНАЯ СЕБЕСТОИМОСТЬ СТОКИ 2022'!BX171)</f>
        <v>0.78900000000000003</v>
      </c>
      <c r="FK54" s="95">
        <f t="shared" si="468"/>
        <v>170.09</v>
      </c>
      <c r="FL54" s="95">
        <v>169.49</v>
      </c>
      <c r="FM54" s="95">
        <v>0.6</v>
      </c>
      <c r="FN54" s="153">
        <f t="shared" si="409"/>
        <v>521.70882899197932</v>
      </c>
      <c r="FO54" s="153">
        <f t="shared" si="409"/>
        <v>518.70892663197924</v>
      </c>
      <c r="FP54" s="153">
        <f t="shared" si="409"/>
        <v>2.9999023600000001</v>
      </c>
      <c r="FQ54" s="153">
        <f t="shared" si="409"/>
        <v>593.0459699999999</v>
      </c>
      <c r="FR54" s="153">
        <f t="shared" si="409"/>
        <v>591.04075</v>
      </c>
      <c r="FS54" s="153">
        <f t="shared" si="409"/>
        <v>2.00522</v>
      </c>
      <c r="FT54" s="153">
        <f t="shared" si="409"/>
        <v>503.37</v>
      </c>
      <c r="FU54" s="153">
        <f t="shared" si="409"/>
        <v>501.87</v>
      </c>
      <c r="FV54" s="153">
        <f t="shared" si="409"/>
        <v>1.5</v>
      </c>
      <c r="FW54" s="32">
        <f t="shared" si="289"/>
        <v>71.337141008020581</v>
      </c>
      <c r="FX54" s="32">
        <f t="shared" si="289"/>
        <v>72.331823368020764</v>
      </c>
      <c r="FY54" s="32">
        <f t="shared" si="289"/>
        <v>-0.9946823600000001</v>
      </c>
      <c r="FZ54" s="153">
        <f t="shared" si="410"/>
        <v>2086.8353159679173</v>
      </c>
      <c r="GA54" s="153">
        <f t="shared" si="410"/>
        <v>2074.835706527917</v>
      </c>
      <c r="GB54" s="153">
        <f t="shared" si="410"/>
        <v>11.99960944</v>
      </c>
      <c r="GC54" s="153">
        <f t="shared" si="410"/>
        <v>2356.6710199999998</v>
      </c>
      <c r="GD54" s="153">
        <f t="shared" si="410"/>
        <v>2350.2292499999999</v>
      </c>
      <c r="GE54" s="153">
        <f t="shared" si="410"/>
        <v>6.44177</v>
      </c>
      <c r="GF54" s="153">
        <f t="shared" si="410"/>
        <v>2226.2469900000001</v>
      </c>
      <c r="GG54" s="153">
        <f t="shared" si="410"/>
        <v>2220.953</v>
      </c>
      <c r="GH54" s="153">
        <f t="shared" si="410"/>
        <v>5.29399</v>
      </c>
      <c r="GI54" s="32">
        <f t="shared" si="291"/>
        <v>269.8357040320825</v>
      </c>
      <c r="GJ54" s="32">
        <f t="shared" si="291"/>
        <v>275.39354347208291</v>
      </c>
      <c r="GK54" s="32">
        <f t="shared" si="291"/>
        <v>-5.5578394400000004</v>
      </c>
      <c r="GM54" s="19">
        <f t="shared" si="292"/>
        <v>2086.8353159679168</v>
      </c>
    </row>
    <row r="55" spans="1:195" ht="18.75" customHeight="1" x14ac:dyDescent="0.3">
      <c r="A55" s="97" t="s">
        <v>83</v>
      </c>
      <c r="B55" s="94">
        <f t="shared" si="352"/>
        <v>0.95123580596497948</v>
      </c>
      <c r="C55" s="94">
        <f>SUM('[20]ПОЛНАЯ СЕБЕСТОИМОСТЬ СТОКИ 2022'!C172)/3</f>
        <v>0.93138818096497944</v>
      </c>
      <c r="D55" s="94">
        <f>SUM('[20]ПОЛНАЯ СЕБЕСТОИМОСТЬ СТОКИ 2022'!D172)/3</f>
        <v>1.9847625000000001E-2</v>
      </c>
      <c r="E55" s="94">
        <f t="shared" si="353"/>
        <v>5.9829999999999997</v>
      </c>
      <c r="F55" s="94">
        <f>SUM('[20]ПОЛНАЯ СЕБЕСТОИМОСТЬ СТОКИ 2022'!F172)</f>
        <v>5.968</v>
      </c>
      <c r="G55" s="94">
        <f>SUM('[20]ПОЛНАЯ СЕБЕСТОИМОСТЬ СТОКИ 2022'!G172)</f>
        <v>1.4999999999999999E-2</v>
      </c>
      <c r="H55" s="95">
        <f t="shared" si="411"/>
        <v>0.17499999999999999</v>
      </c>
      <c r="I55" s="95">
        <v>0.17499999999999999</v>
      </c>
      <c r="J55" s="95">
        <v>0</v>
      </c>
      <c r="K55" s="94">
        <f t="shared" si="355"/>
        <v>0.95123580596497948</v>
      </c>
      <c r="L55" s="94">
        <f t="shared" si="356"/>
        <v>0.93138818096497944</v>
      </c>
      <c r="M55" s="94">
        <f t="shared" si="357"/>
        <v>1.9847625000000001E-2</v>
      </c>
      <c r="N55" s="94">
        <f t="shared" si="358"/>
        <v>5.2538</v>
      </c>
      <c r="O55" s="94">
        <f>SUM('[20]ПОЛНАЯ СЕБЕСТОИМОСТЬ СТОКИ 2022'!I172)</f>
        <v>5.2409999999999997</v>
      </c>
      <c r="P55" s="94">
        <f>SUM('[20]ПОЛНАЯ СЕБЕСТОИМОСТЬ СТОКИ 2022'!J172)</f>
        <v>1.2800000000000001E-2</v>
      </c>
      <c r="Q55" s="95">
        <f t="shared" si="458"/>
        <v>0.11</v>
      </c>
      <c r="R55" s="95">
        <v>0.11</v>
      </c>
      <c r="S55" s="95">
        <v>0</v>
      </c>
      <c r="T55" s="94">
        <f t="shared" si="360"/>
        <v>0.95123580596497948</v>
      </c>
      <c r="U55" s="94">
        <f t="shared" si="361"/>
        <v>0.93138818096497944</v>
      </c>
      <c r="V55" s="94">
        <f t="shared" si="362"/>
        <v>1.9847625000000001E-2</v>
      </c>
      <c r="W55" s="94">
        <f t="shared" si="363"/>
        <v>5.7226699999999999</v>
      </c>
      <c r="X55" s="94">
        <f>SUM('[20]ПОЛНАЯ СЕБЕСТОИМОСТЬ СТОКИ 2022'!L172)</f>
        <v>5.70791</v>
      </c>
      <c r="Y55" s="94">
        <f>SUM('[20]ПОЛНАЯ СЕБЕСТОИМОСТЬ СТОКИ 2022'!M172)</f>
        <v>1.4760000000000001E-2</v>
      </c>
      <c r="Z55" s="95">
        <f t="shared" si="459"/>
        <v>4.7299999999999995</v>
      </c>
      <c r="AA55" s="95">
        <v>4.72</v>
      </c>
      <c r="AB55" s="95">
        <v>0.01</v>
      </c>
      <c r="AC55" s="153">
        <f t="shared" si="365"/>
        <v>2.8537074178949382</v>
      </c>
      <c r="AD55" s="153">
        <f t="shared" si="365"/>
        <v>2.7941645428949382</v>
      </c>
      <c r="AE55" s="153">
        <f t="shared" si="365"/>
        <v>5.9542875000000002E-2</v>
      </c>
      <c r="AF55" s="153">
        <f t="shared" si="365"/>
        <v>16.95947</v>
      </c>
      <c r="AG55" s="153">
        <f t="shared" si="365"/>
        <v>16.916910000000001</v>
      </c>
      <c r="AH55" s="153">
        <f t="shared" si="365"/>
        <v>4.2560000000000001E-2</v>
      </c>
      <c r="AI55" s="153">
        <f t="shared" si="365"/>
        <v>5.0149999999999997</v>
      </c>
      <c r="AJ55" s="153">
        <f t="shared" si="365"/>
        <v>5.0049999999999999</v>
      </c>
      <c r="AK55" s="153">
        <f t="shared" si="365"/>
        <v>0.01</v>
      </c>
      <c r="AL55" s="32">
        <f t="shared" si="279"/>
        <v>14.105762582105061</v>
      </c>
      <c r="AM55" s="32">
        <f t="shared" si="279"/>
        <v>14.122745457105063</v>
      </c>
      <c r="AN55" s="32">
        <f t="shared" si="279"/>
        <v>-1.6982875000000001E-2</v>
      </c>
      <c r="AO55" s="94">
        <f t="shared" si="366"/>
        <v>0.95123580596497948</v>
      </c>
      <c r="AP55" s="94">
        <f>SUM('[20]ПОЛНАЯ СЕБЕСТОИМОСТЬ СТОКИ 2022'!R172)/3</f>
        <v>0.93138818096497944</v>
      </c>
      <c r="AQ55" s="94">
        <f>SUM('[20]ПОЛНАЯ СЕБЕСТОИМОСТЬ СТОКИ 2022'!S172)/3</f>
        <v>1.9847625000000001E-2</v>
      </c>
      <c r="AR55" s="94">
        <f t="shared" si="367"/>
        <v>4.8149999999999995</v>
      </c>
      <c r="AS55" s="94">
        <f>SUM('[20]ПОЛНАЯ СЕБЕСТОИМОСТЬ СТОКИ 2022'!U172)</f>
        <v>4.8029999999999999</v>
      </c>
      <c r="AT55" s="94">
        <f>SUM('[20]ПОЛНАЯ СЕБЕСТОИМОСТЬ СТОКИ 2022'!V172)</f>
        <v>1.2E-2</v>
      </c>
      <c r="AU55" s="95">
        <f t="shared" si="460"/>
        <v>5.16</v>
      </c>
      <c r="AV55" s="95">
        <v>5.15</v>
      </c>
      <c r="AW55" s="95">
        <v>0.01</v>
      </c>
      <c r="AX55" s="94">
        <f t="shared" si="369"/>
        <v>0.95123580596497948</v>
      </c>
      <c r="AY55" s="94">
        <f t="shared" si="370"/>
        <v>0.93138818096497944</v>
      </c>
      <c r="AZ55" s="94">
        <f t="shared" si="371"/>
        <v>1.9847625000000001E-2</v>
      </c>
      <c r="BA55" s="92">
        <f t="shared" si="372"/>
        <v>4.67659</v>
      </c>
      <c r="BB55" s="92">
        <f>SUM('[20]ПОЛНАЯ СЕБЕСТОИМОСТЬ СТОКИ 2022'!X172)</f>
        <v>4.67</v>
      </c>
      <c r="BC55" s="92">
        <f>SUM('[20]ПОЛНАЯ СЕБЕСТОИМОСТЬ СТОКИ 2022'!Y172)</f>
        <v>6.5900000000000004E-3</v>
      </c>
      <c r="BD55" s="95">
        <f t="shared" si="461"/>
        <v>4.24</v>
      </c>
      <c r="BE55" s="95">
        <v>4.2300000000000004</v>
      </c>
      <c r="BF55" s="95">
        <v>0.01</v>
      </c>
      <c r="BG55" s="94">
        <f t="shared" si="374"/>
        <v>0.95123580596497948</v>
      </c>
      <c r="BH55" s="94">
        <f t="shared" si="375"/>
        <v>0.93138818096497944</v>
      </c>
      <c r="BI55" s="94">
        <f t="shared" si="376"/>
        <v>1.9847625000000001E-2</v>
      </c>
      <c r="BJ55" s="94">
        <f t="shared" si="377"/>
        <v>4.64649</v>
      </c>
      <c r="BK55" s="94">
        <f>SUM('[20]ПОЛНАЯ СЕБЕСТОИМОСТЬ СТОКИ 2022'!AA172)</f>
        <v>4.6294300000000002</v>
      </c>
      <c r="BL55" s="94">
        <f>SUM('[20]ПОЛНАЯ СЕБЕСТОИМОСТЬ СТОКИ 2022'!AB172)</f>
        <v>1.7059999999999999E-2</v>
      </c>
      <c r="BM55" s="95">
        <f t="shared" si="462"/>
        <v>4.1340000000000003</v>
      </c>
      <c r="BN55" s="95">
        <v>4.1340000000000003</v>
      </c>
      <c r="BO55" s="95">
        <v>0</v>
      </c>
      <c r="BP55" s="153">
        <f t="shared" si="379"/>
        <v>2.8537074178949382</v>
      </c>
      <c r="BQ55" s="153">
        <f t="shared" si="379"/>
        <v>2.7941645428949382</v>
      </c>
      <c r="BR55" s="153">
        <f t="shared" si="379"/>
        <v>5.9542875000000002E-2</v>
      </c>
      <c r="BS55" s="153">
        <f t="shared" si="379"/>
        <v>14.138079999999999</v>
      </c>
      <c r="BT55" s="153">
        <f t="shared" si="379"/>
        <v>14.102429999999998</v>
      </c>
      <c r="BU55" s="153">
        <f t="shared" si="379"/>
        <v>3.5650000000000001E-2</v>
      </c>
      <c r="BV55" s="153">
        <f t="shared" si="379"/>
        <v>13.534000000000001</v>
      </c>
      <c r="BW55" s="153">
        <f t="shared" si="379"/>
        <v>13.514000000000001</v>
      </c>
      <c r="BX55" s="153">
        <f t="shared" si="379"/>
        <v>0.02</v>
      </c>
      <c r="BY55" s="32">
        <f t="shared" si="281"/>
        <v>11.28437258210506</v>
      </c>
      <c r="BZ55" s="32">
        <f t="shared" si="281"/>
        <v>11.30826545710506</v>
      </c>
      <c r="CA55" s="32">
        <f t="shared" si="281"/>
        <v>-2.3892875000000001E-2</v>
      </c>
      <c r="CB55" s="153">
        <f t="shared" si="380"/>
        <v>5.7074148357898764</v>
      </c>
      <c r="CC55" s="153">
        <f t="shared" si="380"/>
        <v>5.5883290857898764</v>
      </c>
      <c r="CD55" s="153">
        <f t="shared" si="380"/>
        <v>0.11908575</v>
      </c>
      <c r="CE55" s="153">
        <f t="shared" si="380"/>
        <v>31.097549999999998</v>
      </c>
      <c r="CF55" s="153">
        <f t="shared" si="380"/>
        <v>31.01934</v>
      </c>
      <c r="CG55" s="153">
        <f t="shared" si="380"/>
        <v>7.8210000000000002E-2</v>
      </c>
      <c r="CH55" s="154">
        <f t="shared" si="380"/>
        <v>18.548999999999999</v>
      </c>
      <c r="CI55" s="154">
        <f t="shared" si="380"/>
        <v>18.519000000000002</v>
      </c>
      <c r="CJ55" s="154">
        <f t="shared" si="380"/>
        <v>0.03</v>
      </c>
      <c r="CK55" s="32">
        <f t="shared" si="283"/>
        <v>25.390135164210122</v>
      </c>
      <c r="CL55" s="32">
        <f t="shared" si="283"/>
        <v>25.431010914210123</v>
      </c>
      <c r="CM55" s="32">
        <f t="shared" si="283"/>
        <v>-4.0875750000000002E-2</v>
      </c>
      <c r="CN55" s="94">
        <f t="shared" si="381"/>
        <v>0.95123580596497948</v>
      </c>
      <c r="CO55" s="94">
        <f>SUM('[20]ПОЛНАЯ СЕБЕСТОИМОСТЬ СТОКИ 2022'!AP172)/3</f>
        <v>0.93138818096497944</v>
      </c>
      <c r="CP55" s="94">
        <f>SUM('[20]ПОЛНАЯ СЕБЕСТОИМОСТЬ СТОКИ 2022'!AQ172)/3</f>
        <v>1.9847625000000001E-2</v>
      </c>
      <c r="CQ55" s="94">
        <f t="shared" si="382"/>
        <v>4.8599999999999994</v>
      </c>
      <c r="CR55" s="94">
        <f>SUM('[20]ПОЛНАЯ СЕБЕСТОИМОСТЬ СТОКИ 2022'!AS172)</f>
        <v>4.8449999999999998</v>
      </c>
      <c r="CS55" s="94">
        <f>SUM('[20]ПОЛНАЯ СЕБЕСТОИМОСТЬ СТОКИ 2022'!AT172)</f>
        <v>1.4999999999999999E-2</v>
      </c>
      <c r="CT55" s="95">
        <f t="shared" si="463"/>
        <v>4.0299999999999994</v>
      </c>
      <c r="CU55" s="95">
        <v>4.0199999999999996</v>
      </c>
      <c r="CV55" s="95">
        <v>0.01</v>
      </c>
      <c r="CW55" s="94">
        <f t="shared" si="384"/>
        <v>0.95123580596497948</v>
      </c>
      <c r="CX55" s="94">
        <f t="shared" si="385"/>
        <v>0.93138818096497944</v>
      </c>
      <c r="CY55" s="94">
        <f t="shared" si="386"/>
        <v>1.9847625000000001E-2</v>
      </c>
      <c r="CZ55" s="94">
        <f t="shared" si="387"/>
        <v>5.58955</v>
      </c>
      <c r="DA55" s="94">
        <f>SUM('[20]ПОЛНАЯ СЕБЕСТОИМОСТЬ СТОКИ 2022'!AV172)</f>
        <v>5.5780000000000003</v>
      </c>
      <c r="DB55" s="94">
        <f>SUM('[20]ПОЛНАЯ СЕБЕСТОИМОСТЬ СТОКИ 2022'!AW172)</f>
        <v>1.155E-2</v>
      </c>
      <c r="DC55" s="95">
        <f t="shared" si="464"/>
        <v>4.3899999999999997</v>
      </c>
      <c r="DD55" s="95">
        <v>4.38</v>
      </c>
      <c r="DE55" s="95">
        <v>0.01</v>
      </c>
      <c r="DF55" s="94">
        <f t="shared" si="389"/>
        <v>0.95123580596497948</v>
      </c>
      <c r="DG55" s="94">
        <f t="shared" si="390"/>
        <v>0.93138818096497944</v>
      </c>
      <c r="DH55" s="94">
        <f t="shared" si="391"/>
        <v>1.9847625000000001E-2</v>
      </c>
      <c r="DI55" s="94">
        <f t="shared" si="392"/>
        <v>11.5267</v>
      </c>
      <c r="DJ55" s="94">
        <f>SUM('[20]ПОЛНАЯ СЕБЕСТОИМОСТЬ СТОКИ 2022'!AY172)</f>
        <v>11.499000000000001</v>
      </c>
      <c r="DK55" s="94">
        <f>SUM('[20]ПОЛНАЯ СЕБЕСТОИМОСТЬ СТОКИ 2022'!AZ172)</f>
        <v>2.7699999999999999E-2</v>
      </c>
      <c r="DL55" s="95">
        <f t="shared" si="465"/>
        <v>5.13</v>
      </c>
      <c r="DM55" s="95">
        <v>5.12</v>
      </c>
      <c r="DN55" s="95">
        <v>0.01</v>
      </c>
      <c r="DO55" s="153">
        <f>SUM(CN55+CW55+DF55)</f>
        <v>2.8537074178949382</v>
      </c>
      <c r="DP55" s="153">
        <f t="shared" si="394"/>
        <v>2.7941645428949382</v>
      </c>
      <c r="DQ55" s="153">
        <f t="shared" si="394"/>
        <v>5.9542875000000002E-2</v>
      </c>
      <c r="DR55" s="153">
        <f t="shared" si="394"/>
        <v>21.97625</v>
      </c>
      <c r="DS55" s="153">
        <f t="shared" si="394"/>
        <v>21.922000000000001</v>
      </c>
      <c r="DT55" s="153">
        <f t="shared" si="394"/>
        <v>5.4249999999999993E-2</v>
      </c>
      <c r="DU55" s="153">
        <f t="shared" si="394"/>
        <v>13.549999999999997</v>
      </c>
      <c r="DV55" s="153">
        <f t="shared" si="394"/>
        <v>13.52</v>
      </c>
      <c r="DW55" s="153">
        <f t="shared" si="394"/>
        <v>0.03</v>
      </c>
      <c r="DX55" s="32">
        <f t="shared" si="285"/>
        <v>19.122542582105062</v>
      </c>
      <c r="DY55" s="32">
        <f t="shared" si="285"/>
        <v>19.127835457105064</v>
      </c>
      <c r="DZ55" s="32">
        <f t="shared" si="285"/>
        <v>-5.2928750000000094E-3</v>
      </c>
      <c r="EA55" s="153">
        <f>SUM(CB55+DO55)</f>
        <v>8.5611222536848146</v>
      </c>
      <c r="EB55" s="153">
        <f t="shared" si="395"/>
        <v>8.3824936286848146</v>
      </c>
      <c r="EC55" s="153">
        <f t="shared" si="395"/>
        <v>0.17862862500000001</v>
      </c>
      <c r="ED55" s="153">
        <f t="shared" si="395"/>
        <v>53.073799999999999</v>
      </c>
      <c r="EE55" s="153">
        <f t="shared" si="395"/>
        <v>52.941339999999997</v>
      </c>
      <c r="EF55" s="153">
        <f t="shared" si="395"/>
        <v>0.13245999999999999</v>
      </c>
      <c r="EG55" s="153">
        <f t="shared" si="395"/>
        <v>32.098999999999997</v>
      </c>
      <c r="EH55" s="153">
        <f t="shared" si="395"/>
        <v>32.039000000000001</v>
      </c>
      <c r="EI55" s="153">
        <f t="shared" si="395"/>
        <v>0.06</v>
      </c>
      <c r="EJ55" s="32">
        <f t="shared" si="287"/>
        <v>44.512677746315184</v>
      </c>
      <c r="EK55" s="32">
        <f t="shared" si="287"/>
        <v>44.558846371315184</v>
      </c>
      <c r="EL55" s="32">
        <f t="shared" si="287"/>
        <v>-4.6168625000000019E-2</v>
      </c>
      <c r="EM55" s="94">
        <f t="shared" si="396"/>
        <v>0.95123580596497948</v>
      </c>
      <c r="EN55" s="94">
        <f>SUM('[20]ПОЛНАЯ СЕБЕСТОИМОСТЬ СТОКИ 2022'!BN172)/3</f>
        <v>0.93138818096497944</v>
      </c>
      <c r="EO55" s="94">
        <f>SUM('[20]ПОЛНАЯ СЕБЕСТОИМОСТЬ СТОКИ 2022'!BO172)/3</f>
        <v>1.9847625000000001E-2</v>
      </c>
      <c r="EP55" s="94">
        <f t="shared" si="397"/>
        <v>5.8476000000000008</v>
      </c>
      <c r="EQ55" s="94">
        <f>SUM('[20]ПОЛНАЯ СЕБЕСТОИМОСТЬ СТОКИ 2022'!BQ172)</f>
        <v>5.8310000000000004</v>
      </c>
      <c r="ER55" s="94">
        <f>SUM('[20]ПОЛНАЯ СЕБЕСТОИМОСТЬ СТОКИ 2022'!BR172)</f>
        <v>1.66E-2</v>
      </c>
      <c r="ES55" s="95">
        <f t="shared" si="466"/>
        <v>4.8949999999999996</v>
      </c>
      <c r="ET55" s="95">
        <v>4.8849999999999998</v>
      </c>
      <c r="EU55" s="95">
        <v>0.01</v>
      </c>
      <c r="EV55" s="94">
        <f t="shared" si="399"/>
        <v>0.95123580596497948</v>
      </c>
      <c r="EW55" s="94">
        <f t="shared" si="400"/>
        <v>0.93138818096497944</v>
      </c>
      <c r="EX55" s="94">
        <f t="shared" si="401"/>
        <v>1.9847625000000001E-2</v>
      </c>
      <c r="EY55" s="94">
        <f t="shared" si="402"/>
        <v>5.7096799999999996</v>
      </c>
      <c r="EZ55" s="94">
        <f>SUM('[20]ПОЛНАЯ СЕБЕСТОИМОСТЬ СТОКИ 2022'!BT172)</f>
        <v>5.6904199999999996</v>
      </c>
      <c r="FA55" s="94">
        <f>SUM('[20]ПОЛНАЯ СЕБЕСТОИМОСТЬ СТОКИ 2022'!BU172)</f>
        <v>1.9259999999999999E-2</v>
      </c>
      <c r="FB55" s="95">
        <f t="shared" si="467"/>
        <v>5.7</v>
      </c>
      <c r="FC55" s="95">
        <v>5.67</v>
      </c>
      <c r="FD55" s="95">
        <v>0.03</v>
      </c>
      <c r="FE55" s="94">
        <f t="shared" si="404"/>
        <v>0.95123580596497948</v>
      </c>
      <c r="FF55" s="94">
        <f t="shared" si="405"/>
        <v>0.93138818096497944</v>
      </c>
      <c r="FG55" s="94">
        <f t="shared" si="406"/>
        <v>1.9847625000000001E-2</v>
      </c>
      <c r="FH55" s="94">
        <f t="shared" si="407"/>
        <v>5.9085999999999999</v>
      </c>
      <c r="FI55" s="94">
        <f>SUM('[20]ПОЛНАЯ СЕБЕСТОИМОСТЬ СТОКИ 2022'!BW172)</f>
        <v>5.8849999999999998</v>
      </c>
      <c r="FJ55" s="94">
        <f>SUM('[20]ПОЛНАЯ СЕБЕСТОИМОСТЬ СТОКИ 2022'!BX172)</f>
        <v>2.3599999999999999E-2</v>
      </c>
      <c r="FK55" s="95">
        <f t="shared" si="468"/>
        <v>6.4</v>
      </c>
      <c r="FL55" s="95">
        <v>6.4</v>
      </c>
      <c r="FM55" s="95">
        <v>0</v>
      </c>
      <c r="FN55" s="153">
        <f t="shared" si="409"/>
        <v>2.8537074178949382</v>
      </c>
      <c r="FO55" s="153">
        <f t="shared" si="409"/>
        <v>2.7941645428949382</v>
      </c>
      <c r="FP55" s="153">
        <f t="shared" si="409"/>
        <v>5.9542875000000002E-2</v>
      </c>
      <c r="FQ55" s="153">
        <f t="shared" si="409"/>
        <v>17.465879999999999</v>
      </c>
      <c r="FR55" s="153">
        <f t="shared" si="409"/>
        <v>17.406419999999997</v>
      </c>
      <c r="FS55" s="153">
        <f t="shared" si="409"/>
        <v>5.9459999999999999E-2</v>
      </c>
      <c r="FT55" s="153">
        <f t="shared" si="409"/>
        <v>16.994999999999997</v>
      </c>
      <c r="FU55" s="153">
        <f t="shared" si="409"/>
        <v>16.954999999999998</v>
      </c>
      <c r="FV55" s="153">
        <f t="shared" si="409"/>
        <v>0.04</v>
      </c>
      <c r="FW55" s="32">
        <f t="shared" si="289"/>
        <v>14.61217258210506</v>
      </c>
      <c r="FX55" s="32">
        <f t="shared" si="289"/>
        <v>14.612255457105059</v>
      </c>
      <c r="FY55" s="32">
        <f t="shared" si="289"/>
        <v>-8.2875000000003085E-5</v>
      </c>
      <c r="FZ55" s="153">
        <f t="shared" si="410"/>
        <v>11.414829671579753</v>
      </c>
      <c r="GA55" s="153">
        <f t="shared" si="410"/>
        <v>11.176658171579753</v>
      </c>
      <c r="GB55" s="153">
        <f t="shared" si="410"/>
        <v>0.23817150000000001</v>
      </c>
      <c r="GC55" s="153">
        <f t="shared" si="410"/>
        <v>70.539680000000004</v>
      </c>
      <c r="GD55" s="153">
        <f t="shared" si="410"/>
        <v>70.347759999999994</v>
      </c>
      <c r="GE55" s="153">
        <f t="shared" si="410"/>
        <v>0.19191999999999998</v>
      </c>
      <c r="GF55" s="153">
        <f t="shared" si="410"/>
        <v>49.093999999999994</v>
      </c>
      <c r="GG55" s="153">
        <f t="shared" si="410"/>
        <v>48.994</v>
      </c>
      <c r="GH55" s="153">
        <f t="shared" si="410"/>
        <v>0.1</v>
      </c>
      <c r="GI55" s="32">
        <f t="shared" si="291"/>
        <v>59.124850328420251</v>
      </c>
      <c r="GJ55" s="32">
        <f t="shared" si="291"/>
        <v>59.171101828420241</v>
      </c>
      <c r="GK55" s="32">
        <f t="shared" si="291"/>
        <v>-4.6251500000000029E-2</v>
      </c>
      <c r="GM55" s="19">
        <f t="shared" si="292"/>
        <v>11.414829671579753</v>
      </c>
    </row>
    <row r="56" spans="1:195" ht="18.75" customHeight="1" x14ac:dyDescent="0.3">
      <c r="A56" s="97" t="s">
        <v>84</v>
      </c>
      <c r="B56" s="94">
        <f t="shared" si="352"/>
        <v>3.888515338374642</v>
      </c>
      <c r="C56" s="94">
        <f>SUM('[20]ПОЛНАЯ СЕБЕСТОИМОСТЬ СТОКИ 2022'!C173)/3</f>
        <v>3.866815268374642</v>
      </c>
      <c r="D56" s="94">
        <f>SUM('[20]ПОЛНАЯ СЕБЕСТОИМОСТЬ СТОКИ 2022'!D173)/3</f>
        <v>2.1700070000000002E-2</v>
      </c>
      <c r="E56" s="94">
        <f t="shared" si="353"/>
        <v>9.4129999999999985</v>
      </c>
      <c r="F56" s="94">
        <f>SUM('[20]ПОЛНАЯ СЕБЕСТОИМОСТЬ СТОКИ 2022'!F173)</f>
        <v>9.3889999999999993</v>
      </c>
      <c r="G56" s="94">
        <f>SUM('[20]ПОЛНАЯ СЕБЕСТОИМОСТЬ СТОКИ 2022'!G173)</f>
        <v>2.4E-2</v>
      </c>
      <c r="H56" s="95">
        <f t="shared" si="411"/>
        <v>9.0499999999999989</v>
      </c>
      <c r="I56" s="95">
        <v>9.0299999999999994</v>
      </c>
      <c r="J56" s="95">
        <v>0.02</v>
      </c>
      <c r="K56" s="94">
        <f t="shared" si="355"/>
        <v>3.888515338374642</v>
      </c>
      <c r="L56" s="94">
        <f t="shared" si="356"/>
        <v>3.866815268374642</v>
      </c>
      <c r="M56" s="94">
        <f t="shared" si="357"/>
        <v>2.1700070000000002E-2</v>
      </c>
      <c r="N56" s="94">
        <f t="shared" si="358"/>
        <v>6.9569000000000001</v>
      </c>
      <c r="O56" s="94">
        <f>SUM('[20]ПОЛНАЯ СЕБЕСТОИМОСТЬ СТОКИ 2022'!I173)</f>
        <v>6.94</v>
      </c>
      <c r="P56" s="94">
        <f>SUM('[20]ПОЛНАЯ СЕБЕСТОИМОСТЬ СТОКИ 2022'!J173)</f>
        <v>1.6899999999999998E-2</v>
      </c>
      <c r="Q56" s="95">
        <f t="shared" si="458"/>
        <v>10.07</v>
      </c>
      <c r="R56" s="95">
        <v>10.050000000000001</v>
      </c>
      <c r="S56" s="95">
        <v>0.02</v>
      </c>
      <c r="T56" s="94">
        <f t="shared" si="360"/>
        <v>3.888515338374642</v>
      </c>
      <c r="U56" s="94">
        <f t="shared" si="361"/>
        <v>3.866815268374642</v>
      </c>
      <c r="V56" s="94">
        <f t="shared" si="362"/>
        <v>2.1700070000000002E-2</v>
      </c>
      <c r="W56" s="94">
        <f t="shared" si="363"/>
        <v>6.4115000000000002</v>
      </c>
      <c r="X56" s="94">
        <f>SUM('[20]ПОЛНАЯ СЕБЕСТОИМОСТЬ СТОКИ 2022'!L173)</f>
        <v>6.3949100000000003</v>
      </c>
      <c r="Y56" s="94">
        <f>SUM('[20]ПОЛНАЯ СЕБЕСТОИМОСТЬ СТОКИ 2022'!M173)</f>
        <v>1.6590000000000001E-2</v>
      </c>
      <c r="Z56" s="95">
        <f t="shared" si="459"/>
        <v>7.0699999999999994</v>
      </c>
      <c r="AA56" s="95">
        <v>7.05</v>
      </c>
      <c r="AB56" s="95">
        <v>0.02</v>
      </c>
      <c r="AC56" s="153">
        <f t="shared" si="365"/>
        <v>11.665546015123926</v>
      </c>
      <c r="AD56" s="153">
        <f t="shared" si="365"/>
        <v>11.600445805123925</v>
      </c>
      <c r="AE56" s="153">
        <f t="shared" si="365"/>
        <v>6.5100210000000006E-2</v>
      </c>
      <c r="AF56" s="153">
        <f t="shared" si="365"/>
        <v>22.781399999999998</v>
      </c>
      <c r="AG56" s="153">
        <f t="shared" si="365"/>
        <v>22.72391</v>
      </c>
      <c r="AH56" s="153">
        <f t="shared" si="365"/>
        <v>5.7489999999999999E-2</v>
      </c>
      <c r="AI56" s="153">
        <f t="shared" si="365"/>
        <v>26.189999999999998</v>
      </c>
      <c r="AJ56" s="153">
        <f t="shared" si="365"/>
        <v>26.13</v>
      </c>
      <c r="AK56" s="153">
        <f t="shared" si="365"/>
        <v>0.06</v>
      </c>
      <c r="AL56" s="32">
        <f t="shared" si="279"/>
        <v>11.115853984876072</v>
      </c>
      <c r="AM56" s="32">
        <f t="shared" si="279"/>
        <v>11.123464194876075</v>
      </c>
      <c r="AN56" s="32">
        <f t="shared" si="279"/>
        <v>-7.6102100000000061E-3</v>
      </c>
      <c r="AO56" s="94">
        <f t="shared" ref="AO56:AO60" si="469">SUM(AP56:AQ56)</f>
        <v>3.888515338374642</v>
      </c>
      <c r="AP56" s="94">
        <f>SUM('[20]ПОЛНАЯ СЕБЕСТОИМОСТЬ СТОКИ 2022'!R173)/3</f>
        <v>3.866815268374642</v>
      </c>
      <c r="AQ56" s="94">
        <f>SUM('[20]ПОЛНАЯ СЕБЕСТОИМОСТЬ СТОКИ 2022'!S173)/3</f>
        <v>2.1700070000000002E-2</v>
      </c>
      <c r="AR56" s="94">
        <f t="shared" si="367"/>
        <v>4.8879999999999999</v>
      </c>
      <c r="AS56" s="94">
        <f>SUM('[20]ПОЛНАЯ СЕБЕСТОИМОСТЬ СТОКИ 2022'!U173)</f>
        <v>4.8760000000000003</v>
      </c>
      <c r="AT56" s="94">
        <f>SUM('[20]ПОЛНАЯ СЕБЕСТОИМОСТЬ СТОКИ 2022'!V173)</f>
        <v>1.2E-2</v>
      </c>
      <c r="AU56" s="95">
        <f t="shared" si="460"/>
        <v>4.5299999999999994</v>
      </c>
      <c r="AV56" s="95">
        <v>4.5199999999999996</v>
      </c>
      <c r="AW56" s="95">
        <v>0.01</v>
      </c>
      <c r="AX56" s="94">
        <f t="shared" si="369"/>
        <v>3.888515338374642</v>
      </c>
      <c r="AY56" s="94">
        <f t="shared" si="370"/>
        <v>3.866815268374642</v>
      </c>
      <c r="AZ56" s="94">
        <f t="shared" si="371"/>
        <v>2.1700070000000002E-2</v>
      </c>
      <c r="BA56" s="92">
        <f t="shared" si="372"/>
        <v>2.8327800000000001</v>
      </c>
      <c r="BB56" s="92">
        <f>SUM('[20]ПОЛНАЯ СЕБЕСТОИМОСТЬ СТОКИ 2022'!X173)</f>
        <v>2.82884</v>
      </c>
      <c r="BC56" s="92">
        <f>SUM('[20]ПОЛНАЯ СЕБЕСТОИМОСТЬ СТОКИ 2022'!Y173)</f>
        <v>3.9399999999999999E-3</v>
      </c>
      <c r="BD56" s="95">
        <f t="shared" si="461"/>
        <v>1.9749999999999999</v>
      </c>
      <c r="BE56" s="95">
        <v>1.97</v>
      </c>
      <c r="BF56" s="95">
        <v>5.0000000000000001E-3</v>
      </c>
      <c r="BG56" s="94">
        <f t="shared" si="374"/>
        <v>3.888515338374642</v>
      </c>
      <c r="BH56" s="94">
        <f t="shared" si="375"/>
        <v>3.866815268374642</v>
      </c>
      <c r="BI56" s="94">
        <f t="shared" si="376"/>
        <v>2.1700070000000002E-2</v>
      </c>
      <c r="BJ56" s="94">
        <f t="shared" si="377"/>
        <v>0</v>
      </c>
      <c r="BK56" s="94">
        <f>SUM('[20]ПОЛНАЯ СЕБЕСТОИМОСТЬ СТОКИ 2022'!AA173)</f>
        <v>0</v>
      </c>
      <c r="BL56" s="94">
        <f>SUM('[20]ПОЛНАЯ СЕБЕСТОИМОСТЬ СТОКИ 2022'!AB173)</f>
        <v>0</v>
      </c>
      <c r="BM56" s="95">
        <f t="shared" si="462"/>
        <v>0</v>
      </c>
      <c r="BN56" s="95">
        <v>0</v>
      </c>
      <c r="BO56" s="95">
        <v>0</v>
      </c>
      <c r="BP56" s="153">
        <f t="shared" si="379"/>
        <v>11.665546015123926</v>
      </c>
      <c r="BQ56" s="153">
        <f t="shared" si="379"/>
        <v>11.600445805123925</v>
      </c>
      <c r="BR56" s="153">
        <f t="shared" si="379"/>
        <v>6.5100210000000006E-2</v>
      </c>
      <c r="BS56" s="153">
        <f t="shared" si="379"/>
        <v>7.7207799999999995</v>
      </c>
      <c r="BT56" s="153">
        <f t="shared" si="379"/>
        <v>7.7048400000000008</v>
      </c>
      <c r="BU56" s="153">
        <f t="shared" si="379"/>
        <v>1.5939999999999999E-2</v>
      </c>
      <c r="BV56" s="153">
        <f t="shared" si="379"/>
        <v>6.504999999999999</v>
      </c>
      <c r="BW56" s="153">
        <f t="shared" si="379"/>
        <v>6.4899999999999993</v>
      </c>
      <c r="BX56" s="153">
        <f t="shared" si="379"/>
        <v>1.4999999999999999E-2</v>
      </c>
      <c r="BY56" s="32">
        <f t="shared" si="281"/>
        <v>-3.9447660151239266</v>
      </c>
      <c r="BZ56" s="32">
        <f t="shared" si="281"/>
        <v>-3.8956058051239246</v>
      </c>
      <c r="CA56" s="32">
        <f t="shared" si="281"/>
        <v>-4.916021000000001E-2</v>
      </c>
      <c r="CB56" s="153">
        <f t="shared" si="380"/>
        <v>23.331092030247852</v>
      </c>
      <c r="CC56" s="153">
        <f t="shared" si="380"/>
        <v>23.200891610247851</v>
      </c>
      <c r="CD56" s="153">
        <f t="shared" si="380"/>
        <v>0.13020042000000001</v>
      </c>
      <c r="CE56" s="153">
        <f t="shared" si="380"/>
        <v>30.502179999999996</v>
      </c>
      <c r="CF56" s="153">
        <f t="shared" si="380"/>
        <v>30.428750000000001</v>
      </c>
      <c r="CG56" s="153">
        <f t="shared" si="380"/>
        <v>7.3429999999999995E-2</v>
      </c>
      <c r="CH56" s="154">
        <f t="shared" si="380"/>
        <v>32.694999999999993</v>
      </c>
      <c r="CI56" s="154">
        <f t="shared" si="380"/>
        <v>32.619999999999997</v>
      </c>
      <c r="CJ56" s="154">
        <f t="shared" si="380"/>
        <v>7.4999999999999997E-2</v>
      </c>
      <c r="CK56" s="32">
        <f t="shared" si="283"/>
        <v>7.1710879697521435</v>
      </c>
      <c r="CL56" s="32">
        <f t="shared" si="283"/>
        <v>7.22785838975215</v>
      </c>
      <c r="CM56" s="32">
        <f t="shared" si="283"/>
        <v>-5.6770420000000016E-2</v>
      </c>
      <c r="CN56" s="94">
        <f t="shared" si="381"/>
        <v>3.888515338374642</v>
      </c>
      <c r="CO56" s="94">
        <f>SUM('[20]ПОЛНАЯ СЕБЕСТОИМОСТЬ СТОКИ 2022'!AP173)/3</f>
        <v>3.866815268374642</v>
      </c>
      <c r="CP56" s="94">
        <f>SUM('[20]ПОЛНАЯ СЕБЕСТОИМОСТЬ СТОКИ 2022'!AQ173)/3</f>
        <v>2.1700070000000002E-2</v>
      </c>
      <c r="CQ56" s="94">
        <f t="shared" si="382"/>
        <v>0</v>
      </c>
      <c r="CR56" s="94">
        <f>SUM('[20]ПОЛНАЯ СЕБЕСТОИМОСТЬ СТОКИ 2022'!AS173)</f>
        <v>0</v>
      </c>
      <c r="CS56" s="94">
        <f>SUM('[20]ПОЛНАЯ СЕБЕСТОИМОСТЬ СТОКИ 2022'!AT173)</f>
        <v>0</v>
      </c>
      <c r="CT56" s="95">
        <f t="shared" si="463"/>
        <v>0</v>
      </c>
      <c r="CU56" s="95">
        <v>0</v>
      </c>
      <c r="CV56" s="95">
        <v>0</v>
      </c>
      <c r="CW56" s="94">
        <f t="shared" si="384"/>
        <v>3.888515338374642</v>
      </c>
      <c r="CX56" s="94">
        <f t="shared" si="385"/>
        <v>3.866815268374642</v>
      </c>
      <c r="CY56" s="94">
        <f t="shared" si="386"/>
        <v>2.1700070000000002E-2</v>
      </c>
      <c r="CZ56" s="94">
        <f t="shared" si="387"/>
        <v>0</v>
      </c>
      <c r="DA56" s="94">
        <f>SUM('[20]ПОЛНАЯ СЕБЕСТОИМОСТЬ СТОКИ 2022'!AV173)</f>
        <v>0</v>
      </c>
      <c r="DB56" s="94">
        <f>SUM('[20]ПОЛНАЯ СЕБЕСТОИМОСТЬ СТОКИ 2022'!AW173)</f>
        <v>0</v>
      </c>
      <c r="DC56" s="95">
        <f t="shared" si="464"/>
        <v>0</v>
      </c>
      <c r="DD56" s="95">
        <v>0</v>
      </c>
      <c r="DE56" s="95">
        <v>0</v>
      </c>
      <c r="DF56" s="94">
        <f t="shared" si="389"/>
        <v>3.888515338374642</v>
      </c>
      <c r="DG56" s="94">
        <f t="shared" si="390"/>
        <v>3.866815268374642</v>
      </c>
      <c r="DH56" s="94">
        <f t="shared" si="391"/>
        <v>2.1700070000000002E-2</v>
      </c>
      <c r="DI56" s="94">
        <f t="shared" si="392"/>
        <v>0.85605999999999993</v>
      </c>
      <c r="DJ56" s="94">
        <f>SUM('[20]ПОЛНАЯ СЕБЕСТОИМОСТЬ СТОКИ 2022'!AY173)</f>
        <v>0.85399999999999998</v>
      </c>
      <c r="DK56" s="94">
        <f>SUM('[20]ПОЛНАЯ СЕБЕСТОИМОСТЬ СТОКИ 2022'!AZ173)</f>
        <v>2.0600000000000002E-3</v>
      </c>
      <c r="DL56" s="95">
        <f t="shared" si="465"/>
        <v>2.82</v>
      </c>
      <c r="DM56" s="95">
        <v>2.81</v>
      </c>
      <c r="DN56" s="95">
        <v>0.01</v>
      </c>
      <c r="DO56" s="153">
        <f t="shared" si="394"/>
        <v>11.665546015123926</v>
      </c>
      <c r="DP56" s="153">
        <f t="shared" si="394"/>
        <v>11.600445805123925</v>
      </c>
      <c r="DQ56" s="153">
        <f t="shared" si="394"/>
        <v>6.5100210000000006E-2</v>
      </c>
      <c r="DR56" s="153">
        <f t="shared" si="394"/>
        <v>0.85605999999999993</v>
      </c>
      <c r="DS56" s="153">
        <f t="shared" si="394"/>
        <v>0.85399999999999998</v>
      </c>
      <c r="DT56" s="153">
        <f t="shared" si="394"/>
        <v>2.0600000000000002E-3</v>
      </c>
      <c r="DU56" s="153">
        <f t="shared" si="394"/>
        <v>2.82</v>
      </c>
      <c r="DV56" s="153">
        <f t="shared" si="394"/>
        <v>2.81</v>
      </c>
      <c r="DW56" s="153">
        <f t="shared" si="394"/>
        <v>0.01</v>
      </c>
      <c r="DX56" s="32">
        <f t="shared" si="285"/>
        <v>-10.809486015123927</v>
      </c>
      <c r="DY56" s="32">
        <f t="shared" si="285"/>
        <v>-10.746445805123926</v>
      </c>
      <c r="DZ56" s="32">
        <f t="shared" si="285"/>
        <v>-6.3040209999999999E-2</v>
      </c>
      <c r="EA56" s="153">
        <f t="shared" si="395"/>
        <v>34.996638045371782</v>
      </c>
      <c r="EB56" s="153">
        <f t="shared" si="395"/>
        <v>34.801337415371776</v>
      </c>
      <c r="EC56" s="153">
        <f t="shared" si="395"/>
        <v>0.19530063000000003</v>
      </c>
      <c r="ED56" s="153">
        <f t="shared" si="395"/>
        <v>31.358239999999995</v>
      </c>
      <c r="EE56" s="153">
        <f t="shared" si="395"/>
        <v>31.28275</v>
      </c>
      <c r="EF56" s="153">
        <f t="shared" si="395"/>
        <v>7.5490000000000002E-2</v>
      </c>
      <c r="EG56" s="153">
        <f t="shared" si="395"/>
        <v>35.514999999999993</v>
      </c>
      <c r="EH56" s="153">
        <f t="shared" si="395"/>
        <v>35.43</v>
      </c>
      <c r="EI56" s="153">
        <f t="shared" si="395"/>
        <v>8.4999999999999992E-2</v>
      </c>
      <c r="EJ56" s="32">
        <f t="shared" si="287"/>
        <v>-3.6383980453717868</v>
      </c>
      <c r="EK56" s="32">
        <f t="shared" si="287"/>
        <v>-3.5185874153717762</v>
      </c>
      <c r="EL56" s="32">
        <f t="shared" si="287"/>
        <v>-0.11981063000000003</v>
      </c>
      <c r="EM56" s="94">
        <f t="shared" si="396"/>
        <v>3.888515338374642</v>
      </c>
      <c r="EN56" s="94">
        <f>SUM('[20]ПОЛНАЯ СЕБЕСТОИМОСТЬ СТОКИ 2022'!BN173)/3</f>
        <v>3.866815268374642</v>
      </c>
      <c r="EO56" s="94">
        <f>SUM('[20]ПОЛНАЯ СЕБЕСТОИМОСТЬ СТОКИ 2022'!BO173)/3</f>
        <v>2.1700070000000002E-2</v>
      </c>
      <c r="EP56" s="94">
        <f t="shared" si="397"/>
        <v>5.2198000000000002</v>
      </c>
      <c r="EQ56" s="94">
        <f>SUM('[20]ПОЛНАЯ СЕБЕСТОИМОСТЬ СТОКИ 2022'!BQ173)</f>
        <v>5.2050000000000001</v>
      </c>
      <c r="ER56" s="94">
        <f>SUM('[20]ПОЛНАЯ СЕБЕСТОИМОСТЬ СТОКИ 2022'!BR173)</f>
        <v>1.4800000000000001E-2</v>
      </c>
      <c r="ES56" s="95">
        <f t="shared" si="466"/>
        <v>4.0199999999999996</v>
      </c>
      <c r="ET56" s="95">
        <v>4.01</v>
      </c>
      <c r="EU56" s="95">
        <v>0.01</v>
      </c>
      <c r="EV56" s="94">
        <f t="shared" si="399"/>
        <v>3.888515338374642</v>
      </c>
      <c r="EW56" s="94">
        <f t="shared" si="400"/>
        <v>3.866815268374642</v>
      </c>
      <c r="EX56" s="94">
        <f t="shared" si="401"/>
        <v>2.1700070000000002E-2</v>
      </c>
      <c r="EY56" s="94">
        <f t="shared" si="402"/>
        <v>0</v>
      </c>
      <c r="EZ56" s="94">
        <f>SUM('[20]ПОЛНАЯ СЕБЕСТОИМОСТЬ СТОКИ 2022'!BT173)</f>
        <v>0</v>
      </c>
      <c r="FA56" s="94">
        <f>SUM('[20]ПОЛНАЯ СЕБЕСТОИМОСТЬ СТОКИ 2022'!BU173)</f>
        <v>0</v>
      </c>
      <c r="FB56" s="95">
        <f t="shared" si="467"/>
        <v>5.71</v>
      </c>
      <c r="FC56" s="95">
        <v>5.7</v>
      </c>
      <c r="FD56" s="95">
        <v>0.01</v>
      </c>
      <c r="FE56" s="94">
        <f t="shared" si="404"/>
        <v>3.888515338374642</v>
      </c>
      <c r="FF56" s="94">
        <f t="shared" si="405"/>
        <v>3.866815268374642</v>
      </c>
      <c r="FG56" s="94">
        <f t="shared" si="406"/>
        <v>2.1700070000000002E-2</v>
      </c>
      <c r="FH56" s="94">
        <f t="shared" si="407"/>
        <v>0</v>
      </c>
      <c r="FI56" s="94">
        <f>SUM('[20]ПОЛНАЯ СЕБЕСТОИМОСТЬ СТОКИ 2022'!BW173)</f>
        <v>0</v>
      </c>
      <c r="FJ56" s="94">
        <f>SUM('[20]ПОЛНАЯ СЕБЕСТОИМОСТЬ СТОКИ 2022'!BX173)</f>
        <v>0</v>
      </c>
      <c r="FK56" s="95">
        <f t="shared" si="468"/>
        <v>7.0799999999999992</v>
      </c>
      <c r="FL56" s="95">
        <v>7.06</v>
      </c>
      <c r="FM56" s="95">
        <v>0.02</v>
      </c>
      <c r="FN56" s="153">
        <f t="shared" si="409"/>
        <v>11.665546015123926</v>
      </c>
      <c r="FO56" s="153">
        <f t="shared" si="409"/>
        <v>11.600445805123925</v>
      </c>
      <c r="FP56" s="153">
        <f t="shared" si="409"/>
        <v>6.5100210000000006E-2</v>
      </c>
      <c r="FQ56" s="153">
        <f t="shared" si="409"/>
        <v>5.2198000000000002</v>
      </c>
      <c r="FR56" s="153">
        <f t="shared" si="409"/>
        <v>5.2050000000000001</v>
      </c>
      <c r="FS56" s="153">
        <f t="shared" si="409"/>
        <v>1.4800000000000001E-2</v>
      </c>
      <c r="FT56" s="153">
        <f t="shared" si="409"/>
        <v>16.809999999999999</v>
      </c>
      <c r="FU56" s="153">
        <f t="shared" si="409"/>
        <v>16.77</v>
      </c>
      <c r="FV56" s="153">
        <f t="shared" si="409"/>
        <v>0.04</v>
      </c>
      <c r="FW56" s="32">
        <f t="shared" si="289"/>
        <v>-6.4457460151239259</v>
      </c>
      <c r="FX56" s="32">
        <f t="shared" si="289"/>
        <v>-6.3954458051239254</v>
      </c>
      <c r="FY56" s="32">
        <f t="shared" si="289"/>
        <v>-5.0300210000000005E-2</v>
      </c>
      <c r="FZ56" s="153">
        <f t="shared" si="410"/>
        <v>46.662184060495704</v>
      </c>
      <c r="GA56" s="153">
        <f t="shared" si="410"/>
        <v>46.401783220495702</v>
      </c>
      <c r="GB56" s="153">
        <f t="shared" si="410"/>
        <v>0.26040084000000002</v>
      </c>
      <c r="GC56" s="153">
        <f t="shared" si="410"/>
        <v>36.578039999999994</v>
      </c>
      <c r="GD56" s="153">
        <f t="shared" si="410"/>
        <v>36.487749999999998</v>
      </c>
      <c r="GE56" s="153">
        <f t="shared" si="410"/>
        <v>9.0290000000000009E-2</v>
      </c>
      <c r="GF56" s="153">
        <f t="shared" si="410"/>
        <v>52.324999999999989</v>
      </c>
      <c r="GG56" s="153">
        <f t="shared" si="410"/>
        <v>52.2</v>
      </c>
      <c r="GH56" s="153">
        <f t="shared" si="410"/>
        <v>0.125</v>
      </c>
      <c r="GI56" s="32">
        <f t="shared" si="291"/>
        <v>-10.08414406049571</v>
      </c>
      <c r="GJ56" s="32">
        <f t="shared" si="291"/>
        <v>-9.9140332204957033</v>
      </c>
      <c r="GK56" s="32">
        <f t="shared" si="291"/>
        <v>-0.17011084000000001</v>
      </c>
      <c r="GM56" s="19">
        <f t="shared" si="292"/>
        <v>46.662184060495719</v>
      </c>
    </row>
    <row r="57" spans="1:195" ht="18.75" customHeight="1" x14ac:dyDescent="0.3">
      <c r="A57" s="97" t="s">
        <v>85</v>
      </c>
      <c r="B57" s="94">
        <f t="shared" si="352"/>
        <v>4.6056600932956728</v>
      </c>
      <c r="C57" s="94">
        <f>SUM('[20]ПОЛНАЯ СЕБЕСТОИМОСТЬ СТОКИ 2022'!C174)/3</f>
        <v>4.5677290766290062</v>
      </c>
      <c r="D57" s="94">
        <f>SUM('[20]ПОЛНАЯ СЕБЕСТОИМОСТЬ СТОКИ 2022'!D174)/3</f>
        <v>3.7931016666666671E-2</v>
      </c>
      <c r="E57" s="94">
        <f t="shared" si="353"/>
        <v>6.3940000000000001</v>
      </c>
      <c r="F57" s="94">
        <f>SUM('[20]ПОЛНАЯ СЕБЕСТОИМОСТЬ СТОКИ 2022'!F174)</f>
        <v>6.3780000000000001</v>
      </c>
      <c r="G57" s="94">
        <f>SUM('[20]ПОЛНАЯ СЕБЕСТОИМОСТЬ СТОКИ 2022'!G174)</f>
        <v>1.6E-2</v>
      </c>
      <c r="H57" s="95">
        <f t="shared" si="411"/>
        <v>6.2718999999999996</v>
      </c>
      <c r="I57" s="95">
        <v>6.26</v>
      </c>
      <c r="J57" s="95">
        <v>1.1900000000000001E-2</v>
      </c>
      <c r="K57" s="94">
        <f t="shared" si="355"/>
        <v>4.6056600932956728</v>
      </c>
      <c r="L57" s="94">
        <f t="shared" si="356"/>
        <v>4.5677290766290062</v>
      </c>
      <c r="M57" s="94">
        <f t="shared" si="357"/>
        <v>3.7931016666666671E-2</v>
      </c>
      <c r="N57" s="94">
        <f t="shared" si="358"/>
        <v>6.2511999999999999</v>
      </c>
      <c r="O57" s="94">
        <f>SUM('[20]ПОЛНАЯ СЕБЕСТОИМОСТЬ СТОКИ 2022'!I174)</f>
        <v>6.2359999999999998</v>
      </c>
      <c r="P57" s="94">
        <f>SUM('[20]ПОЛНАЯ СЕБЕСТОИМОСТЬ СТОКИ 2022'!J174)</f>
        <v>1.52E-2</v>
      </c>
      <c r="Q57" s="95">
        <f t="shared" si="458"/>
        <v>6.3689999999999998</v>
      </c>
      <c r="R57" s="95">
        <v>6.35</v>
      </c>
      <c r="S57" s="95">
        <v>1.9E-2</v>
      </c>
      <c r="T57" s="94">
        <f t="shared" si="360"/>
        <v>4.6056600932956728</v>
      </c>
      <c r="U57" s="94">
        <f t="shared" si="361"/>
        <v>4.5677290766290062</v>
      </c>
      <c r="V57" s="94">
        <f t="shared" si="362"/>
        <v>3.7931016666666671E-2</v>
      </c>
      <c r="W57" s="94">
        <f t="shared" si="363"/>
        <v>6.3989799999999999</v>
      </c>
      <c r="X57" s="94">
        <f>SUM('[20]ПОЛНАЯ СЕБЕСТОИМОСТЬ СТОКИ 2022'!L174)</f>
        <v>6.3819999999999997</v>
      </c>
      <c r="Y57" s="94">
        <f>SUM('[20]ПОЛНАЯ СЕБЕСТОИМОСТЬ СТОКИ 2022'!M174)</f>
        <v>1.6979999999999999E-2</v>
      </c>
      <c r="Z57" s="95">
        <f t="shared" si="459"/>
        <v>6.35</v>
      </c>
      <c r="AA57" s="95">
        <v>6.17</v>
      </c>
      <c r="AB57" s="95">
        <v>0.18</v>
      </c>
      <c r="AC57" s="153">
        <f t="shared" si="365"/>
        <v>13.816980279887019</v>
      </c>
      <c r="AD57" s="153">
        <f t="shared" si="365"/>
        <v>13.703187229887018</v>
      </c>
      <c r="AE57" s="153">
        <f t="shared" si="365"/>
        <v>0.11379305000000001</v>
      </c>
      <c r="AF57" s="153">
        <f t="shared" si="365"/>
        <v>19.044179999999997</v>
      </c>
      <c r="AG57" s="153">
        <f t="shared" si="365"/>
        <v>18.996000000000002</v>
      </c>
      <c r="AH57" s="153">
        <f t="shared" si="365"/>
        <v>4.8180000000000001E-2</v>
      </c>
      <c r="AI57" s="153">
        <f t="shared" si="365"/>
        <v>18.990899999999996</v>
      </c>
      <c r="AJ57" s="153">
        <f t="shared" si="365"/>
        <v>18.78</v>
      </c>
      <c r="AK57" s="153">
        <f t="shared" si="365"/>
        <v>0.2109</v>
      </c>
      <c r="AL57" s="32">
        <f t="shared" si="279"/>
        <v>5.2271997201129778</v>
      </c>
      <c r="AM57" s="32">
        <f t="shared" si="279"/>
        <v>5.2928127701129846</v>
      </c>
      <c r="AN57" s="32">
        <f t="shared" si="279"/>
        <v>-6.5613050000000006E-2</v>
      </c>
      <c r="AO57" s="94">
        <f t="shared" si="469"/>
        <v>4.6056600932956728</v>
      </c>
      <c r="AP57" s="94">
        <f>SUM('[20]ПОЛНАЯ СЕБЕСТОИМОСТЬ СТОКИ 2022'!R174)/3</f>
        <v>4.5677290766290062</v>
      </c>
      <c r="AQ57" s="94">
        <f>SUM('[20]ПОЛНАЯ СЕБЕСТОИМОСТЬ СТОКИ 2022'!S174)/3</f>
        <v>3.7931016666666671E-2</v>
      </c>
      <c r="AR57" s="94">
        <f t="shared" si="367"/>
        <v>4.6429999999999998</v>
      </c>
      <c r="AS57" s="94">
        <f>SUM('[20]ПОЛНАЯ СЕБЕСТОИМОСТЬ СТОКИ 2022'!U174)</f>
        <v>4.6310000000000002</v>
      </c>
      <c r="AT57" s="94">
        <f>SUM('[20]ПОЛНАЯ СЕБЕСТОИМОСТЬ СТОКИ 2022'!V174)</f>
        <v>1.2E-2</v>
      </c>
      <c r="AU57" s="95">
        <f t="shared" si="460"/>
        <v>6.7399999999999993</v>
      </c>
      <c r="AV57" s="95">
        <v>6.56</v>
      </c>
      <c r="AW57" s="95">
        <v>0.18</v>
      </c>
      <c r="AX57" s="94">
        <f t="shared" si="369"/>
        <v>4.6056600932956728</v>
      </c>
      <c r="AY57" s="94">
        <f t="shared" si="370"/>
        <v>4.5677290766290062</v>
      </c>
      <c r="AZ57" s="94">
        <f t="shared" si="371"/>
        <v>3.7931016666666671E-2</v>
      </c>
      <c r="BA57" s="92">
        <f t="shared" si="372"/>
        <v>4.0036399999999999</v>
      </c>
      <c r="BB57" s="92">
        <f>SUM('[20]ПОЛНАЯ СЕБЕСТОИМОСТЬ СТОКИ 2022'!X174)</f>
        <v>3.9980000000000002</v>
      </c>
      <c r="BC57" s="92">
        <f>SUM('[20]ПОЛНАЯ СЕБЕСТОИМОСТЬ СТОКИ 2022'!Y174)</f>
        <v>5.64E-3</v>
      </c>
      <c r="BD57" s="95">
        <f t="shared" si="461"/>
        <v>6.415</v>
      </c>
      <c r="BE57" s="95">
        <v>6.4</v>
      </c>
      <c r="BF57" s="95">
        <v>1.4999999999999999E-2</v>
      </c>
      <c r="BG57" s="94">
        <f t="shared" si="374"/>
        <v>4.6056600932956728</v>
      </c>
      <c r="BH57" s="94">
        <f t="shared" si="375"/>
        <v>4.5677290766290062</v>
      </c>
      <c r="BI57" s="94">
        <f t="shared" si="376"/>
        <v>3.7931016666666671E-2</v>
      </c>
      <c r="BJ57" s="94">
        <f t="shared" si="377"/>
        <v>4.5476600000000005</v>
      </c>
      <c r="BK57" s="94">
        <f>SUM('[20]ПОЛНАЯ СЕБЕСТОИМОСТЬ СТОКИ 2022'!AA174)</f>
        <v>4.5320600000000004</v>
      </c>
      <c r="BL57" s="94">
        <f>SUM('[20]ПОЛНАЯ СЕБЕСТОИМОСТЬ СТОКИ 2022'!AB174)</f>
        <v>1.5599999999999999E-2</v>
      </c>
      <c r="BM57" s="95">
        <f t="shared" si="462"/>
        <v>5.7539999999999996</v>
      </c>
      <c r="BN57" s="95">
        <v>5.7439999999999998</v>
      </c>
      <c r="BO57" s="95">
        <v>0.01</v>
      </c>
      <c r="BP57" s="153">
        <f t="shared" si="379"/>
        <v>13.816980279887019</v>
      </c>
      <c r="BQ57" s="153">
        <f t="shared" si="379"/>
        <v>13.703187229887018</v>
      </c>
      <c r="BR57" s="153">
        <f t="shared" si="379"/>
        <v>0.11379305000000001</v>
      </c>
      <c r="BS57" s="153">
        <f t="shared" si="379"/>
        <v>13.1943</v>
      </c>
      <c r="BT57" s="153">
        <f t="shared" si="379"/>
        <v>13.161060000000003</v>
      </c>
      <c r="BU57" s="153">
        <f t="shared" si="379"/>
        <v>3.3239999999999999E-2</v>
      </c>
      <c r="BV57" s="153">
        <f t="shared" si="379"/>
        <v>18.908999999999999</v>
      </c>
      <c r="BW57" s="153">
        <f t="shared" si="379"/>
        <v>18.704000000000001</v>
      </c>
      <c r="BX57" s="153">
        <f t="shared" si="379"/>
        <v>0.20500000000000002</v>
      </c>
      <c r="BY57" s="32">
        <f t="shared" si="281"/>
        <v>-0.62268027988701924</v>
      </c>
      <c r="BZ57" s="32">
        <f t="shared" si="281"/>
        <v>-0.54212722988701501</v>
      </c>
      <c r="CA57" s="32">
        <f t="shared" si="281"/>
        <v>-8.0553050000000015E-2</v>
      </c>
      <c r="CB57" s="153">
        <f t="shared" si="380"/>
        <v>27.633960559774039</v>
      </c>
      <c r="CC57" s="153">
        <f t="shared" si="380"/>
        <v>27.406374459774035</v>
      </c>
      <c r="CD57" s="153">
        <f t="shared" si="380"/>
        <v>0.22758610000000001</v>
      </c>
      <c r="CE57" s="153">
        <f t="shared" si="380"/>
        <v>32.238479999999996</v>
      </c>
      <c r="CF57" s="153">
        <f t="shared" si="380"/>
        <v>32.157060000000001</v>
      </c>
      <c r="CG57" s="153">
        <f t="shared" si="380"/>
        <v>8.1419999999999992E-2</v>
      </c>
      <c r="CH57" s="154">
        <f t="shared" si="380"/>
        <v>37.899899999999995</v>
      </c>
      <c r="CI57" s="154">
        <f t="shared" si="380"/>
        <v>37.484000000000002</v>
      </c>
      <c r="CJ57" s="154">
        <f t="shared" si="380"/>
        <v>0.41590000000000005</v>
      </c>
      <c r="CK57" s="32">
        <f t="shared" si="283"/>
        <v>4.6045194402259568</v>
      </c>
      <c r="CL57" s="32">
        <f t="shared" si="283"/>
        <v>4.750685540225966</v>
      </c>
      <c r="CM57" s="32">
        <f t="shared" si="283"/>
        <v>-0.14616610000000002</v>
      </c>
      <c r="CN57" s="94">
        <f t="shared" si="381"/>
        <v>4.6056600932956728</v>
      </c>
      <c r="CO57" s="94">
        <f>SUM('[20]ПОЛНАЯ СЕБЕСТОИМОСТЬ СТОКИ 2022'!AP174)/3</f>
        <v>4.5677290766290062</v>
      </c>
      <c r="CP57" s="94">
        <f>SUM('[20]ПОЛНАЯ СЕБЕСТОИМОСТЬ СТОКИ 2022'!AQ174)/3</f>
        <v>3.7931016666666671E-2</v>
      </c>
      <c r="CQ57" s="94">
        <f t="shared" si="382"/>
        <v>4.8009999999999993</v>
      </c>
      <c r="CR57" s="94">
        <f>SUM('[20]ПОЛНАЯ СЕБЕСТОИМОСТЬ СТОКИ 2022'!AS174)</f>
        <v>4.7859999999999996</v>
      </c>
      <c r="CS57" s="94">
        <f>SUM('[20]ПОЛНАЯ СЕБЕСТОИМОСТЬ СТОКИ 2022'!AT174)</f>
        <v>1.4999999999999999E-2</v>
      </c>
      <c r="CT57" s="95">
        <f t="shared" si="463"/>
        <v>6.05</v>
      </c>
      <c r="CU57" s="95">
        <v>6.04</v>
      </c>
      <c r="CV57" s="95">
        <v>0.01</v>
      </c>
      <c r="CW57" s="94">
        <f t="shared" si="384"/>
        <v>4.6056600932956728</v>
      </c>
      <c r="CX57" s="94">
        <f t="shared" si="385"/>
        <v>4.5677290766290062</v>
      </c>
      <c r="CY57" s="94">
        <f t="shared" si="386"/>
        <v>3.7931016666666671E-2</v>
      </c>
      <c r="CZ57" s="94">
        <f t="shared" si="387"/>
        <v>4.4682199999999996</v>
      </c>
      <c r="DA57" s="94">
        <f>SUM('[20]ПОЛНАЯ СЕБЕСТОИМОСТЬ СТОКИ 2022'!AV174)</f>
        <v>4.4589999999999996</v>
      </c>
      <c r="DB57" s="94">
        <f>SUM('[20]ПОЛНАЯ СЕБЕСТОИМОСТЬ СТОКИ 2022'!AW174)</f>
        <v>9.2200000000000008E-3</v>
      </c>
      <c r="DC57" s="95">
        <f t="shared" si="464"/>
        <v>6.1899999999999995</v>
      </c>
      <c r="DD57" s="95">
        <v>6.17</v>
      </c>
      <c r="DE57" s="95">
        <v>0.02</v>
      </c>
      <c r="DF57" s="94">
        <f t="shared" si="389"/>
        <v>4.6056600932956728</v>
      </c>
      <c r="DG57" s="94">
        <f t="shared" si="390"/>
        <v>4.5677290766290062</v>
      </c>
      <c r="DH57" s="94">
        <f t="shared" si="391"/>
        <v>3.7931016666666671E-2</v>
      </c>
      <c r="DI57" s="94">
        <f t="shared" si="392"/>
        <v>4.71333</v>
      </c>
      <c r="DJ57" s="94">
        <f>SUM('[20]ПОЛНАЯ СЕБЕСТОИМОСТЬ СТОКИ 2022'!AY174)</f>
        <v>4.702</v>
      </c>
      <c r="DK57" s="94">
        <f>SUM('[20]ПОЛНАЯ СЕБЕСТОИМОСТЬ СТОКИ 2022'!AZ174)</f>
        <v>1.133E-2</v>
      </c>
      <c r="DL57" s="95">
        <f t="shared" si="465"/>
        <v>6.3699999999999992</v>
      </c>
      <c r="DM57" s="95">
        <v>6.35</v>
      </c>
      <c r="DN57" s="95">
        <v>0.02</v>
      </c>
      <c r="DO57" s="153">
        <f t="shared" si="394"/>
        <v>13.816980279887019</v>
      </c>
      <c r="DP57" s="153">
        <f t="shared" si="394"/>
        <v>13.703187229887018</v>
      </c>
      <c r="DQ57" s="153">
        <f t="shared" si="394"/>
        <v>0.11379305000000001</v>
      </c>
      <c r="DR57" s="153">
        <f t="shared" si="394"/>
        <v>13.98255</v>
      </c>
      <c r="DS57" s="153">
        <f t="shared" si="394"/>
        <v>13.946999999999999</v>
      </c>
      <c r="DT57" s="153">
        <f t="shared" si="394"/>
        <v>3.5549999999999998E-2</v>
      </c>
      <c r="DU57" s="153">
        <f t="shared" si="394"/>
        <v>18.61</v>
      </c>
      <c r="DV57" s="153">
        <f t="shared" si="394"/>
        <v>18.560000000000002</v>
      </c>
      <c r="DW57" s="153">
        <f t="shared" si="394"/>
        <v>0.05</v>
      </c>
      <c r="DX57" s="32">
        <f t="shared" si="285"/>
        <v>0.16556972011298043</v>
      </c>
      <c r="DY57" s="32">
        <f t="shared" si="285"/>
        <v>0.24381277011298153</v>
      </c>
      <c r="DZ57" s="32">
        <f t="shared" si="285"/>
        <v>-7.8243050000000008E-2</v>
      </c>
      <c r="EA57" s="153">
        <f t="shared" si="395"/>
        <v>41.450940839661058</v>
      </c>
      <c r="EB57" s="153">
        <f t="shared" si="395"/>
        <v>41.109561689661049</v>
      </c>
      <c r="EC57" s="153">
        <f t="shared" si="395"/>
        <v>0.34137915000000002</v>
      </c>
      <c r="ED57" s="153">
        <f t="shared" si="395"/>
        <v>46.221029999999999</v>
      </c>
      <c r="EE57" s="153">
        <f t="shared" si="395"/>
        <v>46.104060000000004</v>
      </c>
      <c r="EF57" s="153">
        <f t="shared" si="395"/>
        <v>0.11696999999999999</v>
      </c>
      <c r="EG57" s="153">
        <f t="shared" si="395"/>
        <v>56.509899999999995</v>
      </c>
      <c r="EH57" s="153">
        <f t="shared" si="395"/>
        <v>56.044000000000004</v>
      </c>
      <c r="EI57" s="153">
        <f t="shared" si="395"/>
        <v>0.46590000000000004</v>
      </c>
      <c r="EJ57" s="32">
        <f t="shared" si="287"/>
        <v>4.7700891603389408</v>
      </c>
      <c r="EK57" s="32">
        <f t="shared" si="287"/>
        <v>4.9944983103389546</v>
      </c>
      <c r="EL57" s="32">
        <f t="shared" si="287"/>
        <v>-0.22440915000000003</v>
      </c>
      <c r="EM57" s="94">
        <f t="shared" si="396"/>
        <v>4.6056600932956728</v>
      </c>
      <c r="EN57" s="94">
        <f>SUM('[20]ПОЛНАЯ СЕБЕСТОИМОСТЬ СТОКИ 2022'!BN174)/3</f>
        <v>4.5677290766290062</v>
      </c>
      <c r="EO57" s="94">
        <f>SUM('[20]ПОЛНАЯ СЕБЕСТОИМОСТЬ СТОКИ 2022'!BO174)/3</f>
        <v>3.7931016666666671E-2</v>
      </c>
      <c r="EP57" s="94">
        <f t="shared" si="397"/>
        <v>4.8396999999999997</v>
      </c>
      <c r="EQ57" s="94">
        <f>SUM('[20]ПОЛНАЯ СЕБЕСТОИМОСТЬ СТОКИ 2022'!BQ174)</f>
        <v>4.8259999999999996</v>
      </c>
      <c r="ER57" s="94">
        <f>SUM('[20]ПОЛНАЯ СЕБЕСТОИМОСТЬ СТОКИ 2022'!BR174)</f>
        <v>1.37E-2</v>
      </c>
      <c r="ES57" s="95">
        <f t="shared" si="466"/>
        <v>6.06</v>
      </c>
      <c r="ET57" s="95">
        <v>6.04</v>
      </c>
      <c r="EU57" s="95">
        <v>0.02</v>
      </c>
      <c r="EV57" s="94">
        <f t="shared" si="399"/>
        <v>4.6056600932956728</v>
      </c>
      <c r="EW57" s="94">
        <f t="shared" si="400"/>
        <v>4.5677290766290062</v>
      </c>
      <c r="EX57" s="94">
        <f t="shared" si="401"/>
        <v>3.7931016666666671E-2</v>
      </c>
      <c r="EY57" s="94">
        <f t="shared" si="402"/>
        <v>1.92831</v>
      </c>
      <c r="EZ57" s="94">
        <f>SUM('[20]ПОЛНАЯ СЕБЕСТОИМОСТЬ СТОКИ 2022'!BT174)</f>
        <v>1.9218</v>
      </c>
      <c r="FA57" s="94">
        <f>SUM('[20]ПОЛНАЯ СЕБЕСТОИМОСТЬ СТОКИ 2022'!BU174)</f>
        <v>6.5100000000000002E-3</v>
      </c>
      <c r="FB57" s="95">
        <f t="shared" si="467"/>
        <v>6.2349999999999994</v>
      </c>
      <c r="FC57" s="95">
        <v>6.22</v>
      </c>
      <c r="FD57" s="95">
        <v>1.4999999999999999E-2</v>
      </c>
      <c r="FE57" s="94">
        <f t="shared" si="404"/>
        <v>4.6056600932956728</v>
      </c>
      <c r="FF57" s="94">
        <f t="shared" si="405"/>
        <v>4.5677290766290062</v>
      </c>
      <c r="FG57" s="94">
        <f t="shared" si="406"/>
        <v>3.7931016666666671E-2</v>
      </c>
      <c r="FH57" s="94">
        <f t="shared" si="407"/>
        <v>2.1579999999999999</v>
      </c>
      <c r="FI57" s="94">
        <f>SUM('[20]ПОЛНАЯ СЕБЕСТОИМОСТЬ СТОКИ 2022'!BW174)</f>
        <v>2.149</v>
      </c>
      <c r="FJ57" s="94">
        <f>SUM('[20]ПОЛНАЯ СЕБЕСТОИМОСТЬ СТОКИ 2022'!BX174)</f>
        <v>8.9999999999999993E-3</v>
      </c>
      <c r="FK57" s="95">
        <f t="shared" si="468"/>
        <v>6.0090000000000003</v>
      </c>
      <c r="FL57" s="95">
        <v>6.3090000000000002</v>
      </c>
      <c r="FM57" s="95">
        <v>-0.3</v>
      </c>
      <c r="FN57" s="153">
        <f t="shared" si="409"/>
        <v>13.816980279887019</v>
      </c>
      <c r="FO57" s="153">
        <f t="shared" si="409"/>
        <v>13.703187229887018</v>
      </c>
      <c r="FP57" s="153">
        <f t="shared" si="409"/>
        <v>0.11379305000000001</v>
      </c>
      <c r="FQ57" s="153">
        <f t="shared" si="409"/>
        <v>8.9260099999999998</v>
      </c>
      <c r="FR57" s="153">
        <f t="shared" si="409"/>
        <v>8.8967999999999989</v>
      </c>
      <c r="FS57" s="153">
        <f t="shared" si="409"/>
        <v>2.921E-2</v>
      </c>
      <c r="FT57" s="153">
        <f t="shared" si="409"/>
        <v>18.303999999999998</v>
      </c>
      <c r="FU57" s="153">
        <f t="shared" si="409"/>
        <v>18.568999999999999</v>
      </c>
      <c r="FV57" s="153">
        <f t="shared" si="409"/>
        <v>-0.26500000000000001</v>
      </c>
      <c r="FW57" s="32">
        <f t="shared" si="289"/>
        <v>-4.8909702798870196</v>
      </c>
      <c r="FX57" s="32">
        <f t="shared" si="289"/>
        <v>-4.8063872298870187</v>
      </c>
      <c r="FY57" s="32">
        <f t="shared" si="289"/>
        <v>-8.4583050000000007E-2</v>
      </c>
      <c r="FZ57" s="153">
        <f t="shared" si="410"/>
        <v>55.267921119548078</v>
      </c>
      <c r="GA57" s="153">
        <f t="shared" si="410"/>
        <v>54.812748919548071</v>
      </c>
      <c r="GB57" s="153">
        <f t="shared" si="410"/>
        <v>0.45517220000000003</v>
      </c>
      <c r="GC57" s="153">
        <f t="shared" si="410"/>
        <v>55.147039999999997</v>
      </c>
      <c r="GD57" s="153">
        <f t="shared" si="410"/>
        <v>55.000860000000003</v>
      </c>
      <c r="GE57" s="153">
        <f t="shared" si="410"/>
        <v>0.14617999999999998</v>
      </c>
      <c r="GF57" s="153">
        <f t="shared" si="410"/>
        <v>74.81389999999999</v>
      </c>
      <c r="GG57" s="153">
        <f t="shared" si="410"/>
        <v>74.613</v>
      </c>
      <c r="GH57" s="153">
        <f t="shared" si="410"/>
        <v>0.20090000000000002</v>
      </c>
      <c r="GI57" s="32">
        <f t="shared" si="291"/>
        <v>-0.12088111954808056</v>
      </c>
      <c r="GJ57" s="32">
        <f t="shared" si="291"/>
        <v>0.18811108045193237</v>
      </c>
      <c r="GK57" s="32">
        <f t="shared" si="291"/>
        <v>-0.30899220000000005</v>
      </c>
      <c r="GM57" s="19">
        <f t="shared" si="292"/>
        <v>55.267921119548085</v>
      </c>
    </row>
    <row r="58" spans="1:195" ht="18.75" customHeight="1" x14ac:dyDescent="0.3">
      <c r="A58" s="97" t="s">
        <v>86</v>
      </c>
      <c r="B58" s="94">
        <f t="shared" si="352"/>
        <v>131.52225232973498</v>
      </c>
      <c r="C58" s="94">
        <f>SUM('[20]ПОЛНАЯ СЕБЕСТОИМОСТЬ СТОКИ 2022'!C175)/3</f>
        <v>130.58539612565565</v>
      </c>
      <c r="D58" s="94">
        <f>SUM('[20]ПОЛНАЯ СЕБЕСТОИМОСТЬ СТОКИ 2022'!D175)/3</f>
        <v>0.93685620407933312</v>
      </c>
      <c r="E58" s="94">
        <f t="shared" si="353"/>
        <v>91.874410000000012</v>
      </c>
      <c r="F58" s="94">
        <f>SUM('[20]ПОЛНАЯ СЕБЕСТОИМОСТЬ СТОКИ 2022'!F175)</f>
        <v>91.638000000000005</v>
      </c>
      <c r="G58" s="94">
        <f>SUM('[20]ПОЛНАЯ СЕБЕСТОИМОСТЬ СТОКИ 2022'!G175)</f>
        <v>0.23641000000000001</v>
      </c>
      <c r="H58" s="95">
        <f t="shared" si="411"/>
        <v>134.31</v>
      </c>
      <c r="I58" s="95">
        <v>134.05000000000001</v>
      </c>
      <c r="J58" s="95">
        <v>0.26</v>
      </c>
      <c r="K58" s="94">
        <f t="shared" si="355"/>
        <v>131.52225232973498</v>
      </c>
      <c r="L58" s="94">
        <f t="shared" si="356"/>
        <v>130.58539612565565</v>
      </c>
      <c r="M58" s="94">
        <f t="shared" si="357"/>
        <v>0.93685620407933312</v>
      </c>
      <c r="N58" s="94">
        <f t="shared" si="358"/>
        <v>146.363</v>
      </c>
      <c r="O58" s="94">
        <f>SUM('[20]ПОЛНАЯ СЕБЕСТОИМОСТЬ СТОКИ 2022'!I175)</f>
        <v>146.00800000000001</v>
      </c>
      <c r="P58" s="94">
        <f>SUM('[20]ПОЛНАЯ СЕБЕСТОИМОСТЬ СТОКИ 2022'!J175)</f>
        <v>0.35499999999999998</v>
      </c>
      <c r="Q58" s="95">
        <f t="shared" si="458"/>
        <v>145.07999999999998</v>
      </c>
      <c r="R58" s="95">
        <v>144.72999999999999</v>
      </c>
      <c r="S58" s="95">
        <v>0.35</v>
      </c>
      <c r="T58" s="94">
        <f t="shared" si="360"/>
        <v>131.52225232973498</v>
      </c>
      <c r="U58" s="94">
        <f t="shared" si="361"/>
        <v>130.58539612565565</v>
      </c>
      <c r="V58" s="94">
        <f t="shared" si="362"/>
        <v>0.93685620407933312</v>
      </c>
      <c r="W58" s="94">
        <f t="shared" si="363"/>
        <v>247.64500000000001</v>
      </c>
      <c r="X58" s="94">
        <f>SUM('[20]ПОЛНАЯ СЕБЕСТОИМОСТЬ СТОКИ 2022'!L175)</f>
        <v>247.02</v>
      </c>
      <c r="Y58" s="94">
        <f>SUM('[20]ПОЛНАЯ СЕБЕСТОИМОСТЬ СТОКИ 2022'!M175)</f>
        <v>0.625</v>
      </c>
      <c r="Z58" s="95">
        <f t="shared" si="459"/>
        <v>272.255</v>
      </c>
      <c r="AA58" s="95">
        <v>271.63499999999999</v>
      </c>
      <c r="AB58" s="95">
        <v>0.62</v>
      </c>
      <c r="AC58" s="153">
        <f t="shared" si="365"/>
        <v>394.56675698920492</v>
      </c>
      <c r="AD58" s="153">
        <f t="shared" si="365"/>
        <v>391.75618837696697</v>
      </c>
      <c r="AE58" s="153">
        <f t="shared" si="365"/>
        <v>2.8105686122379994</v>
      </c>
      <c r="AF58" s="153">
        <f t="shared" si="365"/>
        <v>485.88241000000005</v>
      </c>
      <c r="AG58" s="153">
        <f t="shared" si="365"/>
        <v>484.66600000000005</v>
      </c>
      <c r="AH58" s="153">
        <f t="shared" si="365"/>
        <v>1.21641</v>
      </c>
      <c r="AI58" s="153">
        <f t="shared" si="365"/>
        <v>551.64499999999998</v>
      </c>
      <c r="AJ58" s="153">
        <f t="shared" si="365"/>
        <v>550.41499999999996</v>
      </c>
      <c r="AK58" s="153">
        <f t="shared" si="365"/>
        <v>1.23</v>
      </c>
      <c r="AL58" s="32">
        <f t="shared" si="279"/>
        <v>91.315653010795131</v>
      </c>
      <c r="AM58" s="32">
        <f t="shared" si="279"/>
        <v>92.909811623033079</v>
      </c>
      <c r="AN58" s="32">
        <f t="shared" si="279"/>
        <v>-1.5941586122379994</v>
      </c>
      <c r="AO58" s="94">
        <f t="shared" si="469"/>
        <v>131.52225232973498</v>
      </c>
      <c r="AP58" s="94">
        <f>SUM('[20]ПОЛНАЯ СЕБЕСТОИМОСТЬ СТОКИ 2022'!R175)/3</f>
        <v>130.58539612565565</v>
      </c>
      <c r="AQ58" s="94">
        <f>SUM('[20]ПОЛНАЯ СЕБЕСТОИМОСТЬ СТОКИ 2022'!S175)/3</f>
        <v>0.93685620407933312</v>
      </c>
      <c r="AR58" s="94">
        <f t="shared" si="367"/>
        <v>248.006</v>
      </c>
      <c r="AS58" s="94">
        <f>SUM('[20]ПОЛНАЯ СЕБЕСТОИМОСТЬ СТОКИ 2022'!U175)</f>
        <v>247.38</v>
      </c>
      <c r="AT58" s="94">
        <f>SUM('[20]ПОЛНАЯ СЕБЕСТОИМОСТЬ СТОКИ 2022'!V175)</f>
        <v>0.626</v>
      </c>
      <c r="AU58" s="95">
        <f t="shared" si="460"/>
        <v>164.934</v>
      </c>
      <c r="AV58" s="95">
        <v>164.654</v>
      </c>
      <c r="AW58" s="95">
        <v>0.28000000000000003</v>
      </c>
      <c r="AX58" s="94">
        <f t="shared" si="369"/>
        <v>131.52225232973498</v>
      </c>
      <c r="AY58" s="94">
        <f t="shared" si="370"/>
        <v>130.58539612565565</v>
      </c>
      <c r="AZ58" s="94">
        <f t="shared" si="371"/>
        <v>0.93685620407933312</v>
      </c>
      <c r="BA58" s="92">
        <f t="shared" si="372"/>
        <v>181.09788999999998</v>
      </c>
      <c r="BB58" s="92">
        <f>SUM('[20]ПОЛНАЯ СЕБЕСТОИМОСТЬ СТОКИ 2022'!X175)</f>
        <v>180.84299999999999</v>
      </c>
      <c r="BC58" s="92">
        <f>SUM('[20]ПОЛНАЯ СЕБЕСТОИМОСТЬ СТОКИ 2022'!Y175)</f>
        <v>0.25489000000000001</v>
      </c>
      <c r="BD58" s="95">
        <f t="shared" si="461"/>
        <v>144.655</v>
      </c>
      <c r="BE58" s="95">
        <v>144.322</v>
      </c>
      <c r="BF58" s="95">
        <v>0.33300000000000002</v>
      </c>
      <c r="BG58" s="94">
        <f t="shared" si="374"/>
        <v>131.52225232973498</v>
      </c>
      <c r="BH58" s="94">
        <f t="shared" si="375"/>
        <v>130.58539612565565</v>
      </c>
      <c r="BI58" s="94">
        <f t="shared" si="376"/>
        <v>0.93685620407933312</v>
      </c>
      <c r="BJ58" s="94">
        <f t="shared" si="377"/>
        <v>142.54405</v>
      </c>
      <c r="BK58" s="94">
        <f>SUM('[20]ПОЛНАЯ СЕБЕСТОИМОСТЬ СТОКИ 2022'!AA175)</f>
        <v>142.03534999999999</v>
      </c>
      <c r="BL58" s="94">
        <f>SUM('[20]ПОЛНАЯ СЕБЕСТОИМОСТЬ СТОКИ 2022'!AB175)</f>
        <v>0.50870000000000004</v>
      </c>
      <c r="BM58" s="95">
        <f t="shared" si="462"/>
        <v>129.95400000000001</v>
      </c>
      <c r="BN58" s="95">
        <v>129.60400000000001</v>
      </c>
      <c r="BO58" s="95">
        <v>0.35</v>
      </c>
      <c r="BP58" s="153">
        <f t="shared" si="379"/>
        <v>394.56675698920492</v>
      </c>
      <c r="BQ58" s="153">
        <f t="shared" si="379"/>
        <v>391.75618837696697</v>
      </c>
      <c r="BR58" s="153">
        <f t="shared" si="379"/>
        <v>2.8105686122379994</v>
      </c>
      <c r="BS58" s="153">
        <f t="shared" si="379"/>
        <v>571.64793999999995</v>
      </c>
      <c r="BT58" s="153">
        <f t="shared" si="379"/>
        <v>570.25834999999995</v>
      </c>
      <c r="BU58" s="153">
        <f t="shared" si="379"/>
        <v>1.3895900000000001</v>
      </c>
      <c r="BV58" s="153">
        <f t="shared" si="379"/>
        <v>439.54300000000001</v>
      </c>
      <c r="BW58" s="153">
        <f t="shared" si="379"/>
        <v>438.58000000000004</v>
      </c>
      <c r="BX58" s="153">
        <f t="shared" si="379"/>
        <v>0.96299999999999997</v>
      </c>
      <c r="BY58" s="32">
        <f t="shared" si="281"/>
        <v>177.08118301079503</v>
      </c>
      <c r="BZ58" s="32">
        <f t="shared" si="281"/>
        <v>178.50216162303298</v>
      </c>
      <c r="CA58" s="32">
        <f t="shared" si="281"/>
        <v>-1.4209786122379993</v>
      </c>
      <c r="CB58" s="153">
        <f t="shared" si="380"/>
        <v>789.13351397840984</v>
      </c>
      <c r="CC58" s="153">
        <f t="shared" si="380"/>
        <v>783.51237675393395</v>
      </c>
      <c r="CD58" s="153">
        <f t="shared" si="380"/>
        <v>5.6211372244759987</v>
      </c>
      <c r="CE58" s="153">
        <f t="shared" si="380"/>
        <v>1057.53035</v>
      </c>
      <c r="CF58" s="153">
        <f t="shared" si="380"/>
        <v>1054.92435</v>
      </c>
      <c r="CG58" s="153">
        <f t="shared" si="380"/>
        <v>2.6059999999999999</v>
      </c>
      <c r="CH58" s="154">
        <f t="shared" si="380"/>
        <v>991.18799999999999</v>
      </c>
      <c r="CI58" s="154">
        <f t="shared" si="380"/>
        <v>988.995</v>
      </c>
      <c r="CJ58" s="154">
        <f t="shared" si="380"/>
        <v>2.1930000000000001</v>
      </c>
      <c r="CK58" s="32">
        <f t="shared" si="283"/>
        <v>268.39683602159016</v>
      </c>
      <c r="CL58" s="32">
        <f t="shared" si="283"/>
        <v>271.41197324606605</v>
      </c>
      <c r="CM58" s="32">
        <f t="shared" si="283"/>
        <v>-3.0151372244759989</v>
      </c>
      <c r="CN58" s="94">
        <f t="shared" si="381"/>
        <v>131.52225232973498</v>
      </c>
      <c r="CO58" s="94">
        <f>SUM('[20]ПОЛНАЯ СЕБЕСТОИМОСТЬ СТОКИ 2022'!AP175)/3</f>
        <v>130.58539612565565</v>
      </c>
      <c r="CP58" s="94">
        <f>SUM('[20]ПОЛНАЯ СЕБЕСТОИМОСТЬ СТОКИ 2022'!AQ175)/3</f>
        <v>0.93685620407933312</v>
      </c>
      <c r="CQ58" s="94">
        <f t="shared" si="382"/>
        <v>175.054</v>
      </c>
      <c r="CR58" s="94">
        <f>SUM('[20]ПОЛНАЯ СЕБЕСТОИМОСТЬ СТОКИ 2022'!AS175)</f>
        <v>174.49600000000001</v>
      </c>
      <c r="CS58" s="94">
        <f>SUM('[20]ПОЛНАЯ СЕБЕСТОИМОСТЬ СТОКИ 2022'!AT175)</f>
        <v>0.55800000000000005</v>
      </c>
      <c r="CT58" s="95">
        <f t="shared" si="463"/>
        <v>117.92</v>
      </c>
      <c r="CU58" s="95">
        <v>117.64</v>
      </c>
      <c r="CV58" s="95">
        <v>0.28000000000000003</v>
      </c>
      <c r="CW58" s="94">
        <f t="shared" si="384"/>
        <v>131.52225232973498</v>
      </c>
      <c r="CX58" s="94">
        <f t="shared" si="385"/>
        <v>130.58539612565565</v>
      </c>
      <c r="CY58" s="94">
        <f t="shared" si="386"/>
        <v>0.93685620407933312</v>
      </c>
      <c r="CZ58" s="94">
        <f t="shared" si="387"/>
        <v>241.30944</v>
      </c>
      <c r="DA58" s="94">
        <f>SUM('[20]ПОЛНАЯ СЕБЕСТОИМОСТЬ СТОКИ 2022'!AV175)</f>
        <v>240.81100000000001</v>
      </c>
      <c r="DB58" s="94">
        <f>SUM('[20]ПОЛНАЯ СЕБЕСТОИМОСТЬ СТОКИ 2022'!AW175)</f>
        <v>0.49843999999999999</v>
      </c>
      <c r="DC58" s="95">
        <f t="shared" si="464"/>
        <v>60.663999999999994</v>
      </c>
      <c r="DD58" s="95">
        <v>60.503999999999998</v>
      </c>
      <c r="DE58" s="95">
        <v>0.16</v>
      </c>
      <c r="DF58" s="94">
        <f t="shared" si="389"/>
        <v>131.52225232973498</v>
      </c>
      <c r="DG58" s="94">
        <f t="shared" si="390"/>
        <v>130.58539612565565</v>
      </c>
      <c r="DH58" s="94">
        <f t="shared" si="391"/>
        <v>0.93685620407933312</v>
      </c>
      <c r="DI58" s="94">
        <f t="shared" si="392"/>
        <v>367.60977000000003</v>
      </c>
      <c r="DJ58" s="94">
        <f>SUM('[20]ПОЛНАЯ СЕБЕСТОИМОСТЬ СТОКИ 2022'!AY175)</f>
        <v>366.726</v>
      </c>
      <c r="DK58" s="94">
        <f>SUM('[20]ПОЛНАЯ СЕБЕСТОИМОСТЬ СТОКИ 2022'!AZ175)</f>
        <v>0.88376999999999994</v>
      </c>
      <c r="DL58" s="95">
        <f t="shared" si="465"/>
        <v>259.83000000000004</v>
      </c>
      <c r="DM58" s="95">
        <v>259.17</v>
      </c>
      <c r="DN58" s="95">
        <v>0.66</v>
      </c>
      <c r="DO58" s="153">
        <f t="shared" si="394"/>
        <v>394.56675698920492</v>
      </c>
      <c r="DP58" s="153">
        <f t="shared" si="394"/>
        <v>391.75618837696697</v>
      </c>
      <c r="DQ58" s="153">
        <f t="shared" si="394"/>
        <v>2.8105686122379994</v>
      </c>
      <c r="DR58" s="153">
        <f t="shared" si="394"/>
        <v>783.97320999999999</v>
      </c>
      <c r="DS58" s="153">
        <f t="shared" si="394"/>
        <v>782.03300000000002</v>
      </c>
      <c r="DT58" s="153">
        <f t="shared" si="394"/>
        <v>1.94021</v>
      </c>
      <c r="DU58" s="153">
        <f t="shared" si="394"/>
        <v>438.41400000000004</v>
      </c>
      <c r="DV58" s="153">
        <f t="shared" si="394"/>
        <v>437.31400000000002</v>
      </c>
      <c r="DW58" s="153">
        <f t="shared" si="394"/>
        <v>1.1000000000000001</v>
      </c>
      <c r="DX58" s="32">
        <f t="shared" si="285"/>
        <v>389.40645301079508</v>
      </c>
      <c r="DY58" s="32">
        <f t="shared" si="285"/>
        <v>390.27681162303304</v>
      </c>
      <c r="DZ58" s="32">
        <f t="shared" si="285"/>
        <v>-0.87035861223799937</v>
      </c>
      <c r="EA58" s="153">
        <f t="shared" si="395"/>
        <v>1183.7002709676149</v>
      </c>
      <c r="EB58" s="153">
        <f t="shared" si="395"/>
        <v>1175.2685651309009</v>
      </c>
      <c r="EC58" s="153">
        <f t="shared" si="395"/>
        <v>8.4317058367139985</v>
      </c>
      <c r="ED58" s="153">
        <f t="shared" si="395"/>
        <v>1841.5035600000001</v>
      </c>
      <c r="EE58" s="153">
        <f t="shared" si="395"/>
        <v>1836.9573500000001</v>
      </c>
      <c r="EF58" s="153">
        <f t="shared" si="395"/>
        <v>4.5462100000000003</v>
      </c>
      <c r="EG58" s="153">
        <f t="shared" si="395"/>
        <v>1429.6020000000001</v>
      </c>
      <c r="EH58" s="153">
        <f t="shared" si="395"/>
        <v>1426.309</v>
      </c>
      <c r="EI58" s="153">
        <f t="shared" si="395"/>
        <v>3.2930000000000001</v>
      </c>
      <c r="EJ58" s="32">
        <f t="shared" si="287"/>
        <v>657.80328903238524</v>
      </c>
      <c r="EK58" s="32">
        <f t="shared" si="287"/>
        <v>661.68878486909921</v>
      </c>
      <c r="EL58" s="32">
        <f t="shared" si="287"/>
        <v>-3.8854958367139982</v>
      </c>
      <c r="EM58" s="94">
        <f t="shared" si="396"/>
        <v>131.52225232973498</v>
      </c>
      <c r="EN58" s="94">
        <f>SUM('[20]ПОЛНАЯ СЕБЕСТОИМОСТЬ СТОКИ 2022'!BN175)/3</f>
        <v>130.58539612565565</v>
      </c>
      <c r="EO58" s="94">
        <f>SUM('[20]ПОЛНАЯ СЕБЕСТОИМОСТЬ СТОКИ 2022'!BO175)/3</f>
        <v>0.93685620407933312</v>
      </c>
      <c r="EP58" s="94">
        <f t="shared" si="397"/>
        <v>673.65509999999995</v>
      </c>
      <c r="EQ58" s="94">
        <f>SUM('[20]ПОЛНАЯ СЕБЕСТОИМОСТЬ СТОКИ 2022'!BQ175)</f>
        <v>671.74699999999996</v>
      </c>
      <c r="ER58" s="94">
        <f>SUM('[20]ПОЛНАЯ СЕБЕСТОИМОСТЬ СТОКИ 2022'!BR175)</f>
        <v>1.9080999999999999</v>
      </c>
      <c r="ES58" s="95">
        <f t="shared" si="466"/>
        <v>119.907</v>
      </c>
      <c r="ET58" s="95">
        <v>119.559</v>
      </c>
      <c r="EU58" s="95">
        <v>0.34799999999999998</v>
      </c>
      <c r="EV58" s="94">
        <f t="shared" si="399"/>
        <v>131.52225232973498</v>
      </c>
      <c r="EW58" s="94">
        <f t="shared" si="400"/>
        <v>130.58539612565565</v>
      </c>
      <c r="EX58" s="94">
        <f t="shared" si="401"/>
        <v>0.93685620407933312</v>
      </c>
      <c r="EY58" s="94">
        <f t="shared" si="402"/>
        <v>324.56043</v>
      </c>
      <c r="EZ58" s="94">
        <f>SUM('[20]ПОЛНАЯ СЕБЕСТОИМОСТЬ СТОКИ 2022'!BT175)</f>
        <v>323.46600000000001</v>
      </c>
      <c r="FA58" s="94">
        <f>SUM('[20]ПОЛНАЯ СЕБЕСТОИМОСТЬ СТОКИ 2022'!BU175)</f>
        <v>1.09443</v>
      </c>
      <c r="FB58" s="95">
        <f t="shared" si="467"/>
        <v>151.53400000000002</v>
      </c>
      <c r="FC58" s="95">
        <v>151.17400000000001</v>
      </c>
      <c r="FD58" s="95">
        <v>0.36</v>
      </c>
      <c r="FE58" s="94">
        <f t="shared" si="404"/>
        <v>131.52225232973498</v>
      </c>
      <c r="FF58" s="94">
        <f t="shared" si="405"/>
        <v>130.58539612565565</v>
      </c>
      <c r="FG58" s="94">
        <f t="shared" si="406"/>
        <v>0.93685620407933312</v>
      </c>
      <c r="FH58" s="94">
        <f t="shared" si="407"/>
        <v>500.23200000000003</v>
      </c>
      <c r="FI58" s="94">
        <f>SUM('[20]ПОЛНАЯ СЕБЕСТОИМОСТЬ СТОКИ 2022'!BW175)</f>
        <v>498.28300000000002</v>
      </c>
      <c r="FJ58" s="94">
        <f>SUM('[20]ПОЛНАЯ СЕБЕСТОИМОСТЬ СТОКИ 2022'!BX175)</f>
        <v>1.9490000000000001</v>
      </c>
      <c r="FK58" s="95">
        <f t="shared" si="468"/>
        <v>135.898</v>
      </c>
      <c r="FL58" s="95">
        <v>135.453</v>
      </c>
      <c r="FM58" s="95">
        <v>0.44500000000000001</v>
      </c>
      <c r="FN58" s="153">
        <f t="shared" si="409"/>
        <v>394.56675698920492</v>
      </c>
      <c r="FO58" s="153">
        <f t="shared" si="409"/>
        <v>391.75618837696697</v>
      </c>
      <c r="FP58" s="153">
        <f t="shared" si="409"/>
        <v>2.8105686122379994</v>
      </c>
      <c r="FQ58" s="153">
        <f t="shared" si="409"/>
        <v>1498.4475299999999</v>
      </c>
      <c r="FR58" s="153">
        <f t="shared" si="409"/>
        <v>1493.4960000000001</v>
      </c>
      <c r="FS58" s="153">
        <f t="shared" si="409"/>
        <v>4.95153</v>
      </c>
      <c r="FT58" s="153">
        <f t="shared" si="409"/>
        <v>407.33900000000006</v>
      </c>
      <c r="FU58" s="153">
        <f t="shared" si="409"/>
        <v>406.18600000000004</v>
      </c>
      <c r="FV58" s="153">
        <f t="shared" si="409"/>
        <v>1.153</v>
      </c>
      <c r="FW58" s="32">
        <f t="shared" si="289"/>
        <v>1103.8807730107951</v>
      </c>
      <c r="FX58" s="32">
        <f t="shared" si="289"/>
        <v>1101.7398116230331</v>
      </c>
      <c r="FY58" s="32">
        <f t="shared" si="289"/>
        <v>2.1409613877620006</v>
      </c>
      <c r="FZ58" s="153">
        <f t="shared" si="410"/>
        <v>1578.2670279568197</v>
      </c>
      <c r="GA58" s="153">
        <f t="shared" si="410"/>
        <v>1567.0247535078679</v>
      </c>
      <c r="GB58" s="153">
        <f t="shared" si="410"/>
        <v>11.242274448951997</v>
      </c>
      <c r="GC58" s="153">
        <f t="shared" si="410"/>
        <v>3339.95109</v>
      </c>
      <c r="GD58" s="153">
        <f t="shared" si="410"/>
        <v>3330.4533500000002</v>
      </c>
      <c r="GE58" s="153">
        <f t="shared" si="410"/>
        <v>9.4977400000000003</v>
      </c>
      <c r="GF58" s="153">
        <f t="shared" si="410"/>
        <v>1836.9410000000003</v>
      </c>
      <c r="GG58" s="153">
        <f t="shared" si="410"/>
        <v>1832.4949999999999</v>
      </c>
      <c r="GH58" s="153">
        <f t="shared" si="410"/>
        <v>4.4459999999999997</v>
      </c>
      <c r="GI58" s="32">
        <f t="shared" si="291"/>
        <v>1761.6840620431803</v>
      </c>
      <c r="GJ58" s="32">
        <f t="shared" si="291"/>
        <v>1763.4285964921323</v>
      </c>
      <c r="GK58" s="32">
        <f t="shared" si="291"/>
        <v>-1.7445344489519972</v>
      </c>
      <c r="GM58" s="19">
        <f t="shared" si="292"/>
        <v>1578.2670279568199</v>
      </c>
    </row>
    <row r="59" spans="1:195" ht="18.75" customHeight="1" x14ac:dyDescent="0.3">
      <c r="A59" s="20" t="s">
        <v>119</v>
      </c>
      <c r="B59" s="83">
        <f t="shared" si="352"/>
        <v>0</v>
      </c>
      <c r="C59" s="83">
        <f>SUM('[20]ПОЛНАЯ СЕБЕСТОИМОСТЬ СТОКИ 2022'!C176)/3</f>
        <v>0</v>
      </c>
      <c r="D59" s="83">
        <f>SUM('[20]ПОЛНАЯ СЕБЕСТОИМОСТЬ СТОКИ 2022'!D176)/3</f>
        <v>0</v>
      </c>
      <c r="E59" s="83">
        <f t="shared" si="353"/>
        <v>0</v>
      </c>
      <c r="F59" s="83">
        <f>SUM('[20]ПОЛНАЯ СЕБЕСТОИМОСТЬ СТОКИ 2022'!F176)</f>
        <v>0</v>
      </c>
      <c r="G59" s="83">
        <f>SUM('[20]ПОЛНАЯ СЕБЕСТОИМОСТЬ СТОКИ 2022'!G176)</f>
        <v>0</v>
      </c>
      <c r="H59" s="84">
        <f t="shared" si="411"/>
        <v>0</v>
      </c>
      <c r="I59" s="84">
        <v>0</v>
      </c>
      <c r="J59" s="84">
        <v>0</v>
      </c>
      <c r="K59" s="83">
        <f t="shared" si="355"/>
        <v>0</v>
      </c>
      <c r="L59" s="83">
        <f t="shared" si="356"/>
        <v>0</v>
      </c>
      <c r="M59" s="83">
        <f t="shared" si="357"/>
        <v>0</v>
      </c>
      <c r="N59" s="83">
        <f t="shared" si="358"/>
        <v>0</v>
      </c>
      <c r="O59" s="83">
        <f>SUM('[20]ПОЛНАЯ СЕБЕСТОИМОСТЬ СТОКИ 2022'!I176)</f>
        <v>0</v>
      </c>
      <c r="P59" s="83">
        <f>SUM('[20]ПОЛНАЯ СЕБЕСТОИМОСТЬ СТОКИ 2022'!J176)</f>
        <v>0</v>
      </c>
      <c r="Q59" s="84">
        <f t="shared" si="458"/>
        <v>0</v>
      </c>
      <c r="R59" s="84">
        <v>0</v>
      </c>
      <c r="S59" s="84">
        <v>0</v>
      </c>
      <c r="T59" s="83">
        <f t="shared" si="360"/>
        <v>0</v>
      </c>
      <c r="U59" s="83">
        <f t="shared" si="361"/>
        <v>0</v>
      </c>
      <c r="V59" s="83">
        <f t="shared" si="362"/>
        <v>0</v>
      </c>
      <c r="W59" s="83">
        <f t="shared" si="363"/>
        <v>0</v>
      </c>
      <c r="X59" s="83">
        <f>SUM('[20]ПОЛНАЯ СЕБЕСТОИМОСТЬ СТОКИ 2022'!L176)</f>
        <v>0</v>
      </c>
      <c r="Y59" s="83">
        <f>SUM('[20]ПОЛНАЯ СЕБЕСТОИМОСТЬ СТОКИ 2022'!M176)</f>
        <v>0</v>
      </c>
      <c r="Z59" s="84">
        <f t="shared" si="459"/>
        <v>0</v>
      </c>
      <c r="AA59" s="84">
        <v>0</v>
      </c>
      <c r="AB59" s="84">
        <v>0</v>
      </c>
      <c r="AC59" s="135">
        <f t="shared" ref="AC59:AK63" si="470">SUM(B59+K59+T59)</f>
        <v>0</v>
      </c>
      <c r="AD59" s="135">
        <f t="shared" si="470"/>
        <v>0</v>
      </c>
      <c r="AE59" s="135">
        <f t="shared" si="470"/>
        <v>0</v>
      </c>
      <c r="AF59" s="135">
        <f t="shared" si="470"/>
        <v>0</v>
      </c>
      <c r="AG59" s="135">
        <f t="shared" si="470"/>
        <v>0</v>
      </c>
      <c r="AH59" s="135">
        <f t="shared" si="470"/>
        <v>0</v>
      </c>
      <c r="AI59" s="135">
        <f t="shared" si="470"/>
        <v>0</v>
      </c>
      <c r="AJ59" s="135">
        <f t="shared" si="470"/>
        <v>0</v>
      </c>
      <c r="AK59" s="135">
        <f t="shared" si="470"/>
        <v>0</v>
      </c>
      <c r="AL59" s="91">
        <f t="shared" si="279"/>
        <v>0</v>
      </c>
      <c r="AM59" s="91">
        <f t="shared" si="279"/>
        <v>0</v>
      </c>
      <c r="AN59" s="91">
        <f t="shared" si="279"/>
        <v>0</v>
      </c>
      <c r="AO59" s="83">
        <f t="shared" si="469"/>
        <v>0</v>
      </c>
      <c r="AP59" s="83">
        <f>SUM('[20]ПОЛНАЯ СЕБЕСТОИМОСТЬ СТОКИ 2022'!R176)/3</f>
        <v>0</v>
      </c>
      <c r="AQ59" s="83">
        <f>SUM('[20]ПОЛНАЯ СЕБЕСТОИМОСТЬ СТОКИ 2022'!S176)/3</f>
        <v>0</v>
      </c>
      <c r="AR59" s="83">
        <f t="shared" si="367"/>
        <v>0</v>
      </c>
      <c r="AS59" s="83">
        <f>SUM('[20]ПОЛНАЯ СЕБЕСТОИМОСТЬ СТОКИ 2022'!U176)</f>
        <v>0</v>
      </c>
      <c r="AT59" s="83">
        <f>SUM('[20]ПОЛНАЯ СЕБЕСТОИМОСТЬ СТОКИ 2022'!V176)</f>
        <v>0</v>
      </c>
      <c r="AU59" s="84">
        <f t="shared" si="460"/>
        <v>0</v>
      </c>
      <c r="AV59" s="84">
        <v>0</v>
      </c>
      <c r="AW59" s="84">
        <v>0</v>
      </c>
      <c r="AX59" s="83">
        <f t="shared" si="369"/>
        <v>0</v>
      </c>
      <c r="AY59" s="83">
        <f t="shared" si="370"/>
        <v>0</v>
      </c>
      <c r="AZ59" s="83">
        <f t="shared" si="371"/>
        <v>0</v>
      </c>
      <c r="BA59" s="81">
        <f t="shared" si="372"/>
        <v>0</v>
      </c>
      <c r="BB59" s="81">
        <f>SUM('[20]ПОЛНАЯ СЕБЕСТОИМОСТЬ СТОКИ 2022'!X176)</f>
        <v>0</v>
      </c>
      <c r="BC59" s="81">
        <f>SUM('[20]ПОЛНАЯ СЕБЕСТОИМОСТЬ СТОКИ 2022'!Y176)</f>
        <v>0</v>
      </c>
      <c r="BD59" s="84">
        <f t="shared" si="461"/>
        <v>0</v>
      </c>
      <c r="BE59" s="84">
        <v>0</v>
      </c>
      <c r="BF59" s="84">
        <v>0</v>
      </c>
      <c r="BG59" s="83">
        <f t="shared" si="374"/>
        <v>0</v>
      </c>
      <c r="BH59" s="83">
        <f t="shared" si="375"/>
        <v>0</v>
      </c>
      <c r="BI59" s="83">
        <f t="shared" si="376"/>
        <v>0</v>
      </c>
      <c r="BJ59" s="83">
        <f t="shared" si="377"/>
        <v>0</v>
      </c>
      <c r="BK59" s="83">
        <f>SUM('[20]ПОЛНАЯ СЕБЕСТОИМОСТЬ СТОКИ 2022'!AA176)</f>
        <v>0</v>
      </c>
      <c r="BL59" s="83">
        <f>SUM('[20]ПОЛНАЯ СЕБЕСТОИМОСТЬ СТОКИ 2022'!AB176)</f>
        <v>0</v>
      </c>
      <c r="BM59" s="84">
        <f t="shared" si="462"/>
        <v>0</v>
      </c>
      <c r="BN59" s="84">
        <v>0</v>
      </c>
      <c r="BO59" s="84">
        <v>0</v>
      </c>
      <c r="BP59" s="135">
        <f t="shared" ref="BP59:BX63" si="471">SUM(AO59+AX59+BG59)</f>
        <v>0</v>
      </c>
      <c r="BQ59" s="135">
        <f t="shared" si="471"/>
        <v>0</v>
      </c>
      <c r="BR59" s="135">
        <f t="shared" si="471"/>
        <v>0</v>
      </c>
      <c r="BS59" s="135">
        <f t="shared" si="471"/>
        <v>0</v>
      </c>
      <c r="BT59" s="135">
        <f t="shared" si="471"/>
        <v>0</v>
      </c>
      <c r="BU59" s="135">
        <f t="shared" si="471"/>
        <v>0</v>
      </c>
      <c r="BV59" s="135">
        <f t="shared" si="471"/>
        <v>0</v>
      </c>
      <c r="BW59" s="135">
        <f t="shared" si="471"/>
        <v>0</v>
      </c>
      <c r="BX59" s="135">
        <f t="shared" si="471"/>
        <v>0</v>
      </c>
      <c r="BY59" s="91">
        <f t="shared" si="281"/>
        <v>0</v>
      </c>
      <c r="BZ59" s="91">
        <f t="shared" si="281"/>
        <v>0</v>
      </c>
      <c r="CA59" s="91">
        <f t="shared" si="281"/>
        <v>0</v>
      </c>
      <c r="CB59" s="135">
        <f t="shared" ref="CB59:CJ63" si="472">SUM(AC59+BP59)</f>
        <v>0</v>
      </c>
      <c r="CC59" s="135">
        <f t="shared" si="472"/>
        <v>0</v>
      </c>
      <c r="CD59" s="135">
        <f t="shared" si="472"/>
        <v>0</v>
      </c>
      <c r="CE59" s="135">
        <f t="shared" si="472"/>
        <v>0</v>
      </c>
      <c r="CF59" s="135">
        <f t="shared" si="472"/>
        <v>0</v>
      </c>
      <c r="CG59" s="135">
        <f t="shared" si="472"/>
        <v>0</v>
      </c>
      <c r="CH59" s="148">
        <f t="shared" si="472"/>
        <v>0</v>
      </c>
      <c r="CI59" s="148">
        <f t="shared" si="472"/>
        <v>0</v>
      </c>
      <c r="CJ59" s="148">
        <f t="shared" si="472"/>
        <v>0</v>
      </c>
      <c r="CK59" s="91">
        <f t="shared" si="283"/>
        <v>0</v>
      </c>
      <c r="CL59" s="91">
        <f t="shared" si="283"/>
        <v>0</v>
      </c>
      <c r="CM59" s="91">
        <f t="shared" si="283"/>
        <v>0</v>
      </c>
      <c r="CN59" s="83">
        <f t="shared" si="381"/>
        <v>0</v>
      </c>
      <c r="CO59" s="83">
        <f>SUM('[20]ПОЛНАЯ СЕБЕСТОИМОСТЬ СТОКИ 2022'!AP176)/3</f>
        <v>0</v>
      </c>
      <c r="CP59" s="83">
        <f>SUM('[20]ПОЛНАЯ СЕБЕСТОИМОСТЬ СТОКИ 2022'!AQ176)/3</f>
        <v>0</v>
      </c>
      <c r="CQ59" s="83">
        <f t="shared" si="382"/>
        <v>0</v>
      </c>
      <c r="CR59" s="83">
        <f>SUM('[20]ПОЛНАЯ СЕБЕСТОИМОСТЬ СТОКИ 2022'!AS176)</f>
        <v>0</v>
      </c>
      <c r="CS59" s="83">
        <f>SUM('[20]ПОЛНАЯ СЕБЕСТОИМОСТЬ СТОКИ 2022'!AT176)</f>
        <v>0</v>
      </c>
      <c r="CT59" s="84">
        <f t="shared" si="463"/>
        <v>0</v>
      </c>
      <c r="CU59" s="84">
        <v>0</v>
      </c>
      <c r="CV59" s="84">
        <v>0</v>
      </c>
      <c r="CW59" s="83">
        <f t="shared" si="384"/>
        <v>0</v>
      </c>
      <c r="CX59" s="83">
        <f t="shared" si="385"/>
        <v>0</v>
      </c>
      <c r="CY59" s="83">
        <f t="shared" si="386"/>
        <v>0</v>
      </c>
      <c r="CZ59" s="83">
        <f t="shared" si="387"/>
        <v>0</v>
      </c>
      <c r="DA59" s="83">
        <f>SUM('[20]ПОЛНАЯ СЕБЕСТОИМОСТЬ СТОКИ 2022'!AV176)</f>
        <v>0</v>
      </c>
      <c r="DB59" s="83">
        <f>SUM('[20]ПОЛНАЯ СЕБЕСТОИМОСТЬ СТОКИ 2022'!AW176)</f>
        <v>0</v>
      </c>
      <c r="DC59" s="84">
        <f t="shared" si="464"/>
        <v>0</v>
      </c>
      <c r="DD59" s="84">
        <v>0</v>
      </c>
      <c r="DE59" s="84">
        <v>0</v>
      </c>
      <c r="DF59" s="83">
        <f t="shared" si="389"/>
        <v>0</v>
      </c>
      <c r="DG59" s="83">
        <f t="shared" si="390"/>
        <v>0</v>
      </c>
      <c r="DH59" s="83">
        <f t="shared" si="391"/>
        <v>0</v>
      </c>
      <c r="DI59" s="83">
        <f t="shared" si="392"/>
        <v>0</v>
      </c>
      <c r="DJ59" s="83">
        <f>SUM('[20]ПОЛНАЯ СЕБЕСТОИМОСТЬ СТОКИ 2022'!AY176)</f>
        <v>0</v>
      </c>
      <c r="DK59" s="83">
        <f>SUM('[20]ПОЛНАЯ СЕБЕСТОИМОСТЬ СТОКИ 2022'!AZ176)</f>
        <v>0</v>
      </c>
      <c r="DL59" s="84">
        <f t="shared" si="465"/>
        <v>0</v>
      </c>
      <c r="DM59" s="84">
        <v>0</v>
      </c>
      <c r="DN59" s="84">
        <v>0</v>
      </c>
      <c r="DO59" s="135">
        <f t="shared" ref="DO59:DW63" si="473">SUM(CN59+CW59+DF59)</f>
        <v>0</v>
      </c>
      <c r="DP59" s="135">
        <f t="shared" si="473"/>
        <v>0</v>
      </c>
      <c r="DQ59" s="135">
        <f t="shared" si="473"/>
        <v>0</v>
      </c>
      <c r="DR59" s="135">
        <f t="shared" si="473"/>
        <v>0</v>
      </c>
      <c r="DS59" s="135">
        <f t="shared" si="473"/>
        <v>0</v>
      </c>
      <c r="DT59" s="135">
        <f t="shared" si="473"/>
        <v>0</v>
      </c>
      <c r="DU59" s="135">
        <f t="shared" si="473"/>
        <v>0</v>
      </c>
      <c r="DV59" s="135">
        <f t="shared" si="473"/>
        <v>0</v>
      </c>
      <c r="DW59" s="135">
        <f t="shared" si="473"/>
        <v>0</v>
      </c>
      <c r="DX59" s="91">
        <f t="shared" si="285"/>
        <v>0</v>
      </c>
      <c r="DY59" s="91">
        <f t="shared" si="285"/>
        <v>0</v>
      </c>
      <c r="DZ59" s="91">
        <f t="shared" si="285"/>
        <v>0</v>
      </c>
      <c r="EA59" s="135">
        <f t="shared" ref="EA59:EI63" si="474">SUM(CB59+DO59)</f>
        <v>0</v>
      </c>
      <c r="EB59" s="135">
        <f t="shared" si="474"/>
        <v>0</v>
      </c>
      <c r="EC59" s="135">
        <f t="shared" si="474"/>
        <v>0</v>
      </c>
      <c r="ED59" s="135">
        <f t="shared" si="474"/>
        <v>0</v>
      </c>
      <c r="EE59" s="135">
        <f t="shared" si="474"/>
        <v>0</v>
      </c>
      <c r="EF59" s="135">
        <f t="shared" si="474"/>
        <v>0</v>
      </c>
      <c r="EG59" s="135">
        <f t="shared" si="474"/>
        <v>0</v>
      </c>
      <c r="EH59" s="135">
        <f t="shared" si="474"/>
        <v>0</v>
      </c>
      <c r="EI59" s="135">
        <f t="shared" si="474"/>
        <v>0</v>
      </c>
      <c r="EJ59" s="91">
        <f t="shared" si="287"/>
        <v>0</v>
      </c>
      <c r="EK59" s="91">
        <f t="shared" si="287"/>
        <v>0</v>
      </c>
      <c r="EL59" s="91">
        <f t="shared" si="287"/>
        <v>0</v>
      </c>
      <c r="EM59" s="83">
        <f t="shared" si="396"/>
        <v>0</v>
      </c>
      <c r="EN59" s="83">
        <f>SUM('[20]ПОЛНАЯ СЕБЕСТОИМОСТЬ СТОКИ 2022'!BN176)/3</f>
        <v>0</v>
      </c>
      <c r="EO59" s="83">
        <f>SUM('[20]ПОЛНАЯ СЕБЕСТОИМОСТЬ СТОКИ 2022'!BO176)/3</f>
        <v>0</v>
      </c>
      <c r="EP59" s="83">
        <f t="shared" si="397"/>
        <v>0</v>
      </c>
      <c r="EQ59" s="83">
        <f>SUM('[20]ПОЛНАЯ СЕБЕСТОИМОСТЬ СТОКИ 2022'!BQ176)</f>
        <v>0</v>
      </c>
      <c r="ER59" s="83">
        <f>SUM('[20]ПОЛНАЯ СЕБЕСТОИМОСТЬ СТОКИ 2022'!BR176)</f>
        <v>0</v>
      </c>
      <c r="ES59" s="84">
        <f t="shared" si="466"/>
        <v>0</v>
      </c>
      <c r="ET59" s="84">
        <v>0</v>
      </c>
      <c r="EU59" s="84">
        <v>0</v>
      </c>
      <c r="EV59" s="83">
        <f t="shared" si="399"/>
        <v>0</v>
      </c>
      <c r="EW59" s="83">
        <f t="shared" si="400"/>
        <v>0</v>
      </c>
      <c r="EX59" s="83">
        <f t="shared" si="401"/>
        <v>0</v>
      </c>
      <c r="EY59" s="83">
        <f t="shared" si="402"/>
        <v>0</v>
      </c>
      <c r="EZ59" s="83">
        <f>SUM('[20]ПОЛНАЯ СЕБЕСТОИМОСТЬ СТОКИ 2022'!BT176)</f>
        <v>0</v>
      </c>
      <c r="FA59" s="83">
        <f>SUM('[20]ПОЛНАЯ СЕБЕСТОИМОСТЬ СТОКИ 2022'!BU176)</f>
        <v>0</v>
      </c>
      <c r="FB59" s="84">
        <f t="shared" si="467"/>
        <v>0</v>
      </c>
      <c r="FC59" s="84">
        <v>0</v>
      </c>
      <c r="FD59" s="84">
        <v>0</v>
      </c>
      <c r="FE59" s="83">
        <f t="shared" si="404"/>
        <v>0</v>
      </c>
      <c r="FF59" s="83">
        <f t="shared" si="405"/>
        <v>0</v>
      </c>
      <c r="FG59" s="83">
        <f t="shared" si="406"/>
        <v>0</v>
      </c>
      <c r="FH59" s="83">
        <f t="shared" si="407"/>
        <v>0</v>
      </c>
      <c r="FI59" s="83">
        <f>SUM('[20]ПОЛНАЯ СЕБЕСТОИМОСТЬ СТОКИ 2022'!BW176)</f>
        <v>0</v>
      </c>
      <c r="FJ59" s="83">
        <f>SUM('[20]ПОЛНАЯ СЕБЕСТОИМОСТЬ СТОКИ 2022'!BX176)</f>
        <v>0</v>
      </c>
      <c r="FK59" s="84">
        <f t="shared" si="468"/>
        <v>0</v>
      </c>
      <c r="FL59" s="84">
        <v>0</v>
      </c>
      <c r="FM59" s="84">
        <v>0</v>
      </c>
      <c r="FN59" s="135">
        <f t="shared" ref="FN59:FV63" si="475">SUM(EM59+EV59+FE59)</f>
        <v>0</v>
      </c>
      <c r="FO59" s="135">
        <f t="shared" si="475"/>
        <v>0</v>
      </c>
      <c r="FP59" s="135">
        <f t="shared" si="475"/>
        <v>0</v>
      </c>
      <c r="FQ59" s="135">
        <f t="shared" si="475"/>
        <v>0</v>
      </c>
      <c r="FR59" s="135">
        <f t="shared" si="475"/>
        <v>0</v>
      </c>
      <c r="FS59" s="135">
        <f t="shared" si="475"/>
        <v>0</v>
      </c>
      <c r="FT59" s="135">
        <f t="shared" si="475"/>
        <v>0</v>
      </c>
      <c r="FU59" s="135">
        <f t="shared" si="475"/>
        <v>0</v>
      </c>
      <c r="FV59" s="135">
        <f t="shared" si="475"/>
        <v>0</v>
      </c>
      <c r="FW59" s="91">
        <f t="shared" si="289"/>
        <v>0</v>
      </c>
      <c r="FX59" s="91">
        <f t="shared" si="289"/>
        <v>0</v>
      </c>
      <c r="FY59" s="91">
        <f t="shared" si="289"/>
        <v>0</v>
      </c>
      <c r="FZ59" s="135">
        <f t="shared" ref="FZ59:GH63" si="476">SUM(EA59+FN59)</f>
        <v>0</v>
      </c>
      <c r="GA59" s="135">
        <f t="shared" si="476"/>
        <v>0</v>
      </c>
      <c r="GB59" s="135">
        <f t="shared" si="476"/>
        <v>0</v>
      </c>
      <c r="GC59" s="135">
        <f t="shared" si="476"/>
        <v>0</v>
      </c>
      <c r="GD59" s="135">
        <f t="shared" si="476"/>
        <v>0</v>
      </c>
      <c r="GE59" s="135">
        <f t="shared" si="476"/>
        <v>0</v>
      </c>
      <c r="GF59" s="135">
        <f t="shared" si="476"/>
        <v>0</v>
      </c>
      <c r="GG59" s="135">
        <f t="shared" si="476"/>
        <v>0</v>
      </c>
      <c r="GH59" s="135">
        <f t="shared" si="476"/>
        <v>0</v>
      </c>
      <c r="GI59" s="91">
        <f t="shared" si="291"/>
        <v>0</v>
      </c>
      <c r="GJ59" s="91">
        <f t="shared" si="291"/>
        <v>0</v>
      </c>
      <c r="GK59" s="91">
        <f t="shared" si="291"/>
        <v>0</v>
      </c>
      <c r="GM59" s="19">
        <f t="shared" si="292"/>
        <v>0</v>
      </c>
    </row>
    <row r="60" spans="1:195" ht="18.75" customHeight="1" x14ac:dyDescent="0.3">
      <c r="A60" s="20" t="s">
        <v>88</v>
      </c>
      <c r="B60" s="83">
        <f t="shared" si="352"/>
        <v>25.247275691463766</v>
      </c>
      <c r="C60" s="83">
        <f>SUM('[20]ПОЛНАЯ СЕБЕСТОИМОСТЬ СТОКИ 2022'!C177)/3</f>
        <v>25.247275691463766</v>
      </c>
      <c r="D60" s="83">
        <f>SUM('[20]ПОЛНАЯ СЕБЕСТОИМОСТЬ СТОКИ 2022'!D177)/3</f>
        <v>0</v>
      </c>
      <c r="E60" s="83">
        <f t="shared" si="353"/>
        <v>0</v>
      </c>
      <c r="F60" s="83">
        <f>SUM('[20]ПОЛНАЯ СЕБЕСТОИМОСТЬ СТОКИ 2022'!F177)</f>
        <v>0</v>
      </c>
      <c r="G60" s="83">
        <f>SUM('[20]ПОЛНАЯ СЕБЕСТОИМОСТЬ СТОКИ 2022'!G177)</f>
        <v>0</v>
      </c>
      <c r="H60" s="84">
        <f t="shared" si="411"/>
        <v>0</v>
      </c>
      <c r="I60" s="84">
        <v>0</v>
      </c>
      <c r="J60" s="84">
        <v>0</v>
      </c>
      <c r="K60" s="83">
        <f t="shared" si="355"/>
        <v>25.247275691463766</v>
      </c>
      <c r="L60" s="83">
        <f t="shared" si="356"/>
        <v>25.247275691463766</v>
      </c>
      <c r="M60" s="83">
        <f t="shared" si="357"/>
        <v>0</v>
      </c>
      <c r="N60" s="83">
        <f t="shared" si="358"/>
        <v>0</v>
      </c>
      <c r="O60" s="83">
        <f>SUM('[20]ПОЛНАЯ СЕБЕСТОИМОСТЬ СТОКИ 2022'!I177)</f>
        <v>0</v>
      </c>
      <c r="P60" s="83">
        <f>SUM('[20]ПОЛНАЯ СЕБЕСТОИМОСТЬ СТОКИ 2022'!J177)</f>
        <v>0</v>
      </c>
      <c r="Q60" s="84">
        <f t="shared" si="458"/>
        <v>0</v>
      </c>
      <c r="R60" s="84">
        <v>0</v>
      </c>
      <c r="S60" s="84">
        <v>0</v>
      </c>
      <c r="T60" s="83">
        <f t="shared" si="360"/>
        <v>25.247275691463766</v>
      </c>
      <c r="U60" s="83">
        <f t="shared" si="361"/>
        <v>25.247275691463766</v>
      </c>
      <c r="V60" s="83">
        <f t="shared" si="362"/>
        <v>0</v>
      </c>
      <c r="W60" s="83">
        <f t="shared" si="363"/>
        <v>0</v>
      </c>
      <c r="X60" s="83">
        <f>SUM('[20]ПОЛНАЯ СЕБЕСТОИМОСТЬ СТОКИ 2022'!L177)</f>
        <v>0</v>
      </c>
      <c r="Y60" s="83">
        <f>SUM('[20]ПОЛНАЯ СЕБЕСТОИМОСТЬ СТОКИ 2022'!M177)</f>
        <v>0</v>
      </c>
      <c r="Z60" s="84">
        <f t="shared" si="459"/>
        <v>0</v>
      </c>
      <c r="AA60" s="84">
        <v>0</v>
      </c>
      <c r="AB60" s="84">
        <v>0</v>
      </c>
      <c r="AC60" s="135">
        <f t="shared" si="470"/>
        <v>75.741827074391296</v>
      </c>
      <c r="AD60" s="135">
        <f t="shared" si="470"/>
        <v>75.741827074391296</v>
      </c>
      <c r="AE60" s="135">
        <f t="shared" si="470"/>
        <v>0</v>
      </c>
      <c r="AF60" s="135">
        <f t="shared" si="470"/>
        <v>0</v>
      </c>
      <c r="AG60" s="135">
        <f t="shared" si="470"/>
        <v>0</v>
      </c>
      <c r="AH60" s="135">
        <f t="shared" si="470"/>
        <v>0</v>
      </c>
      <c r="AI60" s="135">
        <f t="shared" si="470"/>
        <v>0</v>
      </c>
      <c r="AJ60" s="135">
        <f t="shared" si="470"/>
        <v>0</v>
      </c>
      <c r="AK60" s="135">
        <f t="shared" si="470"/>
        <v>0</v>
      </c>
      <c r="AL60" s="91">
        <f t="shared" si="279"/>
        <v>-75.741827074391296</v>
      </c>
      <c r="AM60" s="91">
        <f t="shared" si="279"/>
        <v>-75.741827074391296</v>
      </c>
      <c r="AN60" s="91">
        <f t="shared" si="279"/>
        <v>0</v>
      </c>
      <c r="AO60" s="83">
        <f t="shared" si="469"/>
        <v>25.247275691463766</v>
      </c>
      <c r="AP60" s="83">
        <f>SUM('[20]ПОЛНАЯ СЕБЕСТОИМОСТЬ СТОКИ 2022'!R177)/3</f>
        <v>25.247275691463766</v>
      </c>
      <c r="AQ60" s="83">
        <f>SUM('[20]ПОЛНАЯ СЕБЕСТОИМОСТЬ СТОКИ 2022'!S177)/3</f>
        <v>0</v>
      </c>
      <c r="AR60" s="83">
        <f t="shared" si="367"/>
        <v>0</v>
      </c>
      <c r="AS60" s="83">
        <f>SUM('[20]ПОЛНАЯ СЕБЕСТОИМОСТЬ СТОКИ 2022'!U177)</f>
        <v>0</v>
      </c>
      <c r="AT60" s="83">
        <f>SUM('[20]ПОЛНАЯ СЕБЕСТОИМОСТЬ СТОКИ 2022'!V177)</f>
        <v>0</v>
      </c>
      <c r="AU60" s="84">
        <f t="shared" si="460"/>
        <v>0</v>
      </c>
      <c r="AV60" s="84">
        <v>0</v>
      </c>
      <c r="AW60" s="84">
        <v>0</v>
      </c>
      <c r="AX60" s="83">
        <f t="shared" si="369"/>
        <v>25.247275691463766</v>
      </c>
      <c r="AY60" s="83">
        <f t="shared" si="370"/>
        <v>25.247275691463766</v>
      </c>
      <c r="AZ60" s="83">
        <f t="shared" si="371"/>
        <v>0</v>
      </c>
      <c r="BA60" s="81">
        <f t="shared" si="372"/>
        <v>0</v>
      </c>
      <c r="BB60" s="81">
        <f>SUM('[20]ПОЛНАЯ СЕБЕСТОИМОСТЬ СТОКИ 2022'!X177)</f>
        <v>0</v>
      </c>
      <c r="BC60" s="81">
        <f>SUM('[20]ПОЛНАЯ СЕБЕСТОИМОСТЬ СТОКИ 2022'!Y177)</f>
        <v>0</v>
      </c>
      <c r="BD60" s="84">
        <f t="shared" si="461"/>
        <v>0</v>
      </c>
      <c r="BE60" s="84">
        <v>0</v>
      </c>
      <c r="BF60" s="84">
        <v>0</v>
      </c>
      <c r="BG60" s="83">
        <f t="shared" si="374"/>
        <v>25.247275691463766</v>
      </c>
      <c r="BH60" s="83">
        <f t="shared" si="375"/>
        <v>25.247275691463766</v>
      </c>
      <c r="BI60" s="83">
        <f t="shared" si="376"/>
        <v>0</v>
      </c>
      <c r="BJ60" s="83">
        <f t="shared" si="377"/>
        <v>0</v>
      </c>
      <c r="BK60" s="83">
        <f>SUM('[20]ПОЛНАЯ СЕБЕСТОИМОСТЬ СТОКИ 2022'!AA177)</f>
        <v>0</v>
      </c>
      <c r="BL60" s="83">
        <f>SUM('[20]ПОЛНАЯ СЕБЕСТОИМОСТЬ СТОКИ 2022'!AB177)</f>
        <v>0</v>
      </c>
      <c r="BM60" s="84">
        <f t="shared" si="462"/>
        <v>0</v>
      </c>
      <c r="BN60" s="84">
        <v>0</v>
      </c>
      <c r="BO60" s="84">
        <v>0</v>
      </c>
      <c r="BP60" s="135">
        <f t="shared" si="471"/>
        <v>75.741827074391296</v>
      </c>
      <c r="BQ60" s="135">
        <f t="shared" si="471"/>
        <v>75.741827074391296</v>
      </c>
      <c r="BR60" s="135">
        <f t="shared" si="471"/>
        <v>0</v>
      </c>
      <c r="BS60" s="135">
        <f t="shared" si="471"/>
        <v>0</v>
      </c>
      <c r="BT60" s="135">
        <f t="shared" si="471"/>
        <v>0</v>
      </c>
      <c r="BU60" s="135">
        <f t="shared" si="471"/>
        <v>0</v>
      </c>
      <c r="BV60" s="135">
        <f t="shared" si="471"/>
        <v>0</v>
      </c>
      <c r="BW60" s="135">
        <f t="shared" si="471"/>
        <v>0</v>
      </c>
      <c r="BX60" s="135">
        <f t="shared" si="471"/>
        <v>0</v>
      </c>
      <c r="BY60" s="91">
        <f t="shared" si="281"/>
        <v>-75.741827074391296</v>
      </c>
      <c r="BZ60" s="91">
        <f t="shared" si="281"/>
        <v>-75.741827074391296</v>
      </c>
      <c r="CA60" s="91">
        <f t="shared" si="281"/>
        <v>0</v>
      </c>
      <c r="CB60" s="135">
        <f t="shared" si="472"/>
        <v>151.48365414878259</v>
      </c>
      <c r="CC60" s="135">
        <f t="shared" si="472"/>
        <v>151.48365414878259</v>
      </c>
      <c r="CD60" s="135">
        <f t="shared" si="472"/>
        <v>0</v>
      </c>
      <c r="CE60" s="135">
        <f t="shared" si="472"/>
        <v>0</v>
      </c>
      <c r="CF60" s="135">
        <f t="shared" si="472"/>
        <v>0</v>
      </c>
      <c r="CG60" s="135">
        <f t="shared" si="472"/>
        <v>0</v>
      </c>
      <c r="CH60" s="148">
        <f t="shared" si="472"/>
        <v>0</v>
      </c>
      <c r="CI60" s="148">
        <f t="shared" si="472"/>
        <v>0</v>
      </c>
      <c r="CJ60" s="148">
        <f t="shared" si="472"/>
        <v>0</v>
      </c>
      <c r="CK60" s="91">
        <f t="shared" si="283"/>
        <v>-151.48365414878259</v>
      </c>
      <c r="CL60" s="91">
        <f t="shared" si="283"/>
        <v>-151.48365414878259</v>
      </c>
      <c r="CM60" s="91">
        <f t="shared" si="283"/>
        <v>0</v>
      </c>
      <c r="CN60" s="83">
        <f t="shared" si="381"/>
        <v>25.247275691463766</v>
      </c>
      <c r="CO60" s="83">
        <f>SUM('[20]ПОЛНАЯ СЕБЕСТОИМОСТЬ СТОКИ 2022'!AP177)/3</f>
        <v>25.247275691463766</v>
      </c>
      <c r="CP60" s="83">
        <f>SUM('[20]ПОЛНАЯ СЕБЕСТОИМОСТЬ СТОКИ 2022'!AQ177)/3</f>
        <v>0</v>
      </c>
      <c r="CQ60" s="83">
        <f t="shared" si="382"/>
        <v>0</v>
      </c>
      <c r="CR60" s="83">
        <f>SUM('[20]ПОЛНАЯ СЕБЕСТОИМОСТЬ СТОКИ 2022'!AS177)</f>
        <v>0</v>
      </c>
      <c r="CS60" s="83">
        <f>SUM('[20]ПОЛНАЯ СЕБЕСТОИМОСТЬ СТОКИ 2022'!AT177)</f>
        <v>0</v>
      </c>
      <c r="CT60" s="84">
        <f t="shared" si="463"/>
        <v>0</v>
      </c>
      <c r="CU60" s="84">
        <v>0</v>
      </c>
      <c r="CV60" s="84">
        <v>0</v>
      </c>
      <c r="CW60" s="83">
        <f t="shared" si="384"/>
        <v>25.247275691463766</v>
      </c>
      <c r="CX60" s="83">
        <f t="shared" si="385"/>
        <v>25.247275691463766</v>
      </c>
      <c r="CY60" s="83">
        <f t="shared" si="386"/>
        <v>0</v>
      </c>
      <c r="CZ60" s="83">
        <f t="shared" si="387"/>
        <v>0</v>
      </c>
      <c r="DA60" s="83">
        <f>SUM('[20]ПОЛНАЯ СЕБЕСТОИМОСТЬ СТОКИ 2022'!AV177)</f>
        <v>0</v>
      </c>
      <c r="DB60" s="83">
        <f>SUM('[20]ПОЛНАЯ СЕБЕСТОИМОСТЬ СТОКИ 2022'!AW177)</f>
        <v>0</v>
      </c>
      <c r="DC60" s="84">
        <f t="shared" si="464"/>
        <v>0</v>
      </c>
      <c r="DD60" s="84">
        <v>0</v>
      </c>
      <c r="DE60" s="84">
        <v>0</v>
      </c>
      <c r="DF60" s="83">
        <f t="shared" si="389"/>
        <v>25.247275691463766</v>
      </c>
      <c r="DG60" s="83">
        <f t="shared" si="390"/>
        <v>25.247275691463766</v>
      </c>
      <c r="DH60" s="83">
        <f t="shared" si="391"/>
        <v>0</v>
      </c>
      <c r="DI60" s="83">
        <f t="shared" si="392"/>
        <v>0</v>
      </c>
      <c r="DJ60" s="83">
        <f>SUM('[20]ПОЛНАЯ СЕБЕСТОИМОСТЬ СТОКИ 2022'!AY177)</f>
        <v>0</v>
      </c>
      <c r="DK60" s="83">
        <f>SUM('[20]ПОЛНАЯ СЕБЕСТОИМОСТЬ СТОКИ 2022'!AZ177)</f>
        <v>0</v>
      </c>
      <c r="DL60" s="84">
        <f t="shared" si="465"/>
        <v>0</v>
      </c>
      <c r="DM60" s="84">
        <v>0</v>
      </c>
      <c r="DN60" s="84">
        <v>0</v>
      </c>
      <c r="DO60" s="135">
        <f t="shared" si="473"/>
        <v>75.741827074391296</v>
      </c>
      <c r="DP60" s="135">
        <f t="shared" si="473"/>
        <v>75.741827074391296</v>
      </c>
      <c r="DQ60" s="135">
        <f t="shared" si="473"/>
        <v>0</v>
      </c>
      <c r="DR60" s="135">
        <f t="shared" si="473"/>
        <v>0</v>
      </c>
      <c r="DS60" s="135">
        <f t="shared" si="473"/>
        <v>0</v>
      </c>
      <c r="DT60" s="135">
        <f t="shared" si="473"/>
        <v>0</v>
      </c>
      <c r="DU60" s="135">
        <f t="shared" si="473"/>
        <v>0</v>
      </c>
      <c r="DV60" s="135">
        <f t="shared" si="473"/>
        <v>0</v>
      </c>
      <c r="DW60" s="135">
        <f t="shared" si="473"/>
        <v>0</v>
      </c>
      <c r="DX60" s="91">
        <f t="shared" si="285"/>
        <v>-75.741827074391296</v>
      </c>
      <c r="DY60" s="91">
        <f t="shared" si="285"/>
        <v>-75.741827074391296</v>
      </c>
      <c r="DZ60" s="91">
        <f t="shared" si="285"/>
        <v>0</v>
      </c>
      <c r="EA60" s="135">
        <f t="shared" si="474"/>
        <v>227.22548122317389</v>
      </c>
      <c r="EB60" s="135">
        <f t="shared" si="474"/>
        <v>227.22548122317389</v>
      </c>
      <c r="EC60" s="135">
        <f t="shared" si="474"/>
        <v>0</v>
      </c>
      <c r="ED60" s="135">
        <f t="shared" si="474"/>
        <v>0</v>
      </c>
      <c r="EE60" s="135">
        <f t="shared" si="474"/>
        <v>0</v>
      </c>
      <c r="EF60" s="135">
        <f t="shared" si="474"/>
        <v>0</v>
      </c>
      <c r="EG60" s="135">
        <f t="shared" si="474"/>
        <v>0</v>
      </c>
      <c r="EH60" s="135">
        <f t="shared" si="474"/>
        <v>0</v>
      </c>
      <c r="EI60" s="135">
        <f t="shared" si="474"/>
        <v>0</v>
      </c>
      <c r="EJ60" s="91">
        <f t="shared" si="287"/>
        <v>-227.22548122317389</v>
      </c>
      <c r="EK60" s="91">
        <f t="shared" si="287"/>
        <v>-227.22548122317389</v>
      </c>
      <c r="EL60" s="91">
        <f t="shared" si="287"/>
        <v>0</v>
      </c>
      <c r="EM60" s="83">
        <f t="shared" si="396"/>
        <v>25.247275691463766</v>
      </c>
      <c r="EN60" s="83">
        <f>SUM('[20]ПОЛНАЯ СЕБЕСТОИМОСТЬ СТОКИ 2022'!BN177)/3</f>
        <v>25.247275691463766</v>
      </c>
      <c r="EO60" s="83">
        <f>SUM('[20]ПОЛНАЯ СЕБЕСТОИМОСТЬ СТОКИ 2022'!BO177)/3</f>
        <v>0</v>
      </c>
      <c r="EP60" s="83">
        <f t="shared" si="397"/>
        <v>0</v>
      </c>
      <c r="EQ60" s="83">
        <f>SUM('[20]ПОЛНАЯ СЕБЕСТОИМОСТЬ СТОКИ 2022'!BQ177)</f>
        <v>0</v>
      </c>
      <c r="ER60" s="83">
        <f>SUM('[20]ПОЛНАЯ СЕБЕСТОИМОСТЬ СТОКИ 2022'!BR177)</f>
        <v>0</v>
      </c>
      <c r="ES60" s="84">
        <f t="shared" si="466"/>
        <v>0</v>
      </c>
      <c r="ET60" s="84">
        <v>0</v>
      </c>
      <c r="EU60" s="84">
        <v>0</v>
      </c>
      <c r="EV60" s="83">
        <f t="shared" si="399"/>
        <v>25.247275691463766</v>
      </c>
      <c r="EW60" s="83">
        <f t="shared" si="400"/>
        <v>25.247275691463766</v>
      </c>
      <c r="EX60" s="83">
        <f t="shared" si="401"/>
        <v>0</v>
      </c>
      <c r="EY60" s="83">
        <f t="shared" si="402"/>
        <v>0</v>
      </c>
      <c r="EZ60" s="83">
        <f>SUM('[20]ПОЛНАЯ СЕБЕСТОИМОСТЬ СТОКИ 2022'!BT177)</f>
        <v>0</v>
      </c>
      <c r="FA60" s="83">
        <f>SUM('[20]ПОЛНАЯ СЕБЕСТОИМОСТЬ СТОКИ 2022'!BU177)</f>
        <v>0</v>
      </c>
      <c r="FB60" s="84">
        <f t="shared" si="467"/>
        <v>0</v>
      </c>
      <c r="FC60" s="84">
        <v>0</v>
      </c>
      <c r="FD60" s="84">
        <v>0</v>
      </c>
      <c r="FE60" s="83">
        <f t="shared" si="404"/>
        <v>25.247275691463766</v>
      </c>
      <c r="FF60" s="83">
        <f t="shared" si="405"/>
        <v>25.247275691463766</v>
      </c>
      <c r="FG60" s="83">
        <f t="shared" si="406"/>
        <v>0</v>
      </c>
      <c r="FH60" s="83">
        <f t="shared" si="407"/>
        <v>0</v>
      </c>
      <c r="FI60" s="83">
        <f>SUM('[20]ПОЛНАЯ СЕБЕСТОИМОСТЬ СТОКИ 2022'!BW177)</f>
        <v>0</v>
      </c>
      <c r="FJ60" s="83">
        <f>SUM('[20]ПОЛНАЯ СЕБЕСТОИМОСТЬ СТОКИ 2022'!BX177)</f>
        <v>0</v>
      </c>
      <c r="FK60" s="84">
        <f t="shared" si="468"/>
        <v>0</v>
      </c>
      <c r="FL60" s="84">
        <v>0</v>
      </c>
      <c r="FM60" s="84">
        <v>0</v>
      </c>
      <c r="FN60" s="135">
        <f t="shared" si="475"/>
        <v>75.741827074391296</v>
      </c>
      <c r="FO60" s="135">
        <f t="shared" si="475"/>
        <v>75.741827074391296</v>
      </c>
      <c r="FP60" s="135">
        <f t="shared" si="475"/>
        <v>0</v>
      </c>
      <c r="FQ60" s="135">
        <f t="shared" si="475"/>
        <v>0</v>
      </c>
      <c r="FR60" s="135">
        <f t="shared" si="475"/>
        <v>0</v>
      </c>
      <c r="FS60" s="135">
        <f t="shared" si="475"/>
        <v>0</v>
      </c>
      <c r="FT60" s="135">
        <f t="shared" si="475"/>
        <v>0</v>
      </c>
      <c r="FU60" s="135">
        <f t="shared" si="475"/>
        <v>0</v>
      </c>
      <c r="FV60" s="135">
        <f t="shared" si="475"/>
        <v>0</v>
      </c>
      <c r="FW60" s="91">
        <f t="shared" si="289"/>
        <v>-75.741827074391296</v>
      </c>
      <c r="FX60" s="91">
        <f t="shared" si="289"/>
        <v>-75.741827074391296</v>
      </c>
      <c r="FY60" s="91">
        <f t="shared" si="289"/>
        <v>0</v>
      </c>
      <c r="FZ60" s="135">
        <f t="shared" si="476"/>
        <v>302.96730829756518</v>
      </c>
      <c r="GA60" s="135">
        <f t="shared" si="476"/>
        <v>302.96730829756518</v>
      </c>
      <c r="GB60" s="135">
        <f t="shared" si="476"/>
        <v>0</v>
      </c>
      <c r="GC60" s="135">
        <f t="shared" si="476"/>
        <v>0</v>
      </c>
      <c r="GD60" s="135">
        <f t="shared" si="476"/>
        <v>0</v>
      </c>
      <c r="GE60" s="135">
        <f t="shared" si="476"/>
        <v>0</v>
      </c>
      <c r="GF60" s="135">
        <f t="shared" si="476"/>
        <v>0</v>
      </c>
      <c r="GG60" s="135">
        <f t="shared" si="476"/>
        <v>0</v>
      </c>
      <c r="GH60" s="135">
        <f t="shared" si="476"/>
        <v>0</v>
      </c>
      <c r="GI60" s="91">
        <f t="shared" si="291"/>
        <v>-302.96730829756518</v>
      </c>
      <c r="GJ60" s="91">
        <f t="shared" si="291"/>
        <v>-302.96730829756518</v>
      </c>
      <c r="GK60" s="91">
        <f t="shared" si="291"/>
        <v>0</v>
      </c>
      <c r="GM60" s="19">
        <f t="shared" si="292"/>
        <v>302.96730829756513</v>
      </c>
    </row>
    <row r="61" spans="1:195" ht="18.75" customHeight="1" x14ac:dyDescent="0.3">
      <c r="A61" s="36" t="s">
        <v>89</v>
      </c>
      <c r="B61" s="83">
        <f t="shared" ref="B61" si="477">SUM(C61:D61)</f>
        <v>33.153333333333336</v>
      </c>
      <c r="C61" s="83">
        <f>SUM('[20]ПОЛНАЯ СЕБЕСТОИМОСТЬ СТОКИ 2022'!C178)/3</f>
        <v>33.153333333333336</v>
      </c>
      <c r="D61" s="83">
        <f>SUM('[20]ПОЛНАЯ СЕБЕСТОИМОСТЬ СТОКИ 2022'!D178)/3</f>
        <v>0</v>
      </c>
      <c r="E61" s="83">
        <f t="shared" si="353"/>
        <v>0</v>
      </c>
      <c r="F61" s="83">
        <f>SUM('[20]ПОЛНАЯ СЕБЕСТОИМОСТЬ СТОКИ 2022'!F178)</f>
        <v>0</v>
      </c>
      <c r="G61" s="83">
        <f>SUM('[20]ПОЛНАЯ СЕБЕСТОИМОСТЬ СТОКИ 2022'!G178)</f>
        <v>0</v>
      </c>
      <c r="H61" s="84">
        <f t="shared" si="411"/>
        <v>0</v>
      </c>
      <c r="I61" s="84">
        <v>0</v>
      </c>
      <c r="J61" s="84">
        <v>0</v>
      </c>
      <c r="K61" s="83">
        <f t="shared" si="355"/>
        <v>33.153333333333336</v>
      </c>
      <c r="L61" s="83">
        <f t="shared" si="356"/>
        <v>33.153333333333336</v>
      </c>
      <c r="M61" s="83">
        <f t="shared" si="357"/>
        <v>0</v>
      </c>
      <c r="N61" s="83">
        <f t="shared" si="358"/>
        <v>0</v>
      </c>
      <c r="O61" s="83">
        <f>SUM('[20]ПОЛНАЯ СЕБЕСТОИМОСТЬ СТОКИ 2022'!I178)</f>
        <v>0</v>
      </c>
      <c r="P61" s="83">
        <f>SUM('[20]ПОЛНАЯ СЕБЕСТОИМОСТЬ СТОКИ 2022'!J178)</f>
        <v>0</v>
      </c>
      <c r="Q61" s="84">
        <f t="shared" si="458"/>
        <v>0</v>
      </c>
      <c r="R61" s="84">
        <v>0</v>
      </c>
      <c r="S61" s="84">
        <v>0</v>
      </c>
      <c r="T61" s="83">
        <f t="shared" si="360"/>
        <v>33.153333333333336</v>
      </c>
      <c r="U61" s="83">
        <f t="shared" si="361"/>
        <v>33.153333333333336</v>
      </c>
      <c r="V61" s="83">
        <f t="shared" si="362"/>
        <v>0</v>
      </c>
      <c r="W61" s="83">
        <f t="shared" si="363"/>
        <v>0</v>
      </c>
      <c r="X61" s="83">
        <f>SUM('[20]ПОЛНАЯ СЕБЕСТОИМОСТЬ СТОКИ 2022'!L178)</f>
        <v>0</v>
      </c>
      <c r="Y61" s="83">
        <f>SUM('[20]ПОЛНАЯ СЕБЕСТОИМОСТЬ СТОКИ 2022'!M178)</f>
        <v>0</v>
      </c>
      <c r="Z61" s="84">
        <f t="shared" si="459"/>
        <v>0</v>
      </c>
      <c r="AA61" s="84">
        <v>0</v>
      </c>
      <c r="AB61" s="84">
        <v>0</v>
      </c>
      <c r="AC61" s="135">
        <f t="shared" si="470"/>
        <v>99.460000000000008</v>
      </c>
      <c r="AD61" s="135">
        <f t="shared" si="470"/>
        <v>99.460000000000008</v>
      </c>
      <c r="AE61" s="135">
        <f t="shared" si="470"/>
        <v>0</v>
      </c>
      <c r="AF61" s="135">
        <f t="shared" si="470"/>
        <v>0</v>
      </c>
      <c r="AG61" s="135">
        <f t="shared" si="470"/>
        <v>0</v>
      </c>
      <c r="AH61" s="135">
        <f t="shared" si="470"/>
        <v>0</v>
      </c>
      <c r="AI61" s="135">
        <f t="shared" si="470"/>
        <v>0</v>
      </c>
      <c r="AJ61" s="135">
        <f t="shared" si="470"/>
        <v>0</v>
      </c>
      <c r="AK61" s="135">
        <f t="shared" si="470"/>
        <v>0</v>
      </c>
      <c r="AL61" s="91">
        <f t="shared" si="279"/>
        <v>-99.460000000000008</v>
      </c>
      <c r="AM61" s="91">
        <f t="shared" si="279"/>
        <v>-99.460000000000008</v>
      </c>
      <c r="AN61" s="91">
        <f t="shared" si="279"/>
        <v>0</v>
      </c>
      <c r="AO61" s="83">
        <f t="shared" ref="AO61" si="478">SUM(AP61:AQ61)</f>
        <v>33.153333333333336</v>
      </c>
      <c r="AP61" s="83">
        <f>SUM('[20]ПОЛНАЯ СЕБЕСТОИМОСТЬ СТОКИ 2022'!R178)/3</f>
        <v>33.153333333333336</v>
      </c>
      <c r="AQ61" s="83">
        <f>SUM('[20]ПОЛНАЯ СЕБЕСТОИМОСТЬ СТОКИ 2022'!S178)/3</f>
        <v>0</v>
      </c>
      <c r="AR61" s="83">
        <f t="shared" si="367"/>
        <v>0</v>
      </c>
      <c r="AS61" s="83">
        <f>SUM('[20]ПОЛНАЯ СЕБЕСТОИМОСТЬ СТОКИ 2022'!U178)</f>
        <v>0</v>
      </c>
      <c r="AT61" s="83">
        <f>SUM('[20]ПОЛНАЯ СЕБЕСТОИМОСТЬ СТОКИ 2022'!V178)</f>
        <v>0</v>
      </c>
      <c r="AU61" s="84">
        <f t="shared" si="460"/>
        <v>0</v>
      </c>
      <c r="AV61" s="84">
        <v>0</v>
      </c>
      <c r="AW61" s="84">
        <v>0</v>
      </c>
      <c r="AX61" s="83">
        <f t="shared" si="369"/>
        <v>33.153333333333336</v>
      </c>
      <c r="AY61" s="83">
        <f t="shared" si="370"/>
        <v>33.153333333333336</v>
      </c>
      <c r="AZ61" s="83">
        <f t="shared" si="371"/>
        <v>0</v>
      </c>
      <c r="BA61" s="81">
        <f t="shared" si="372"/>
        <v>0</v>
      </c>
      <c r="BB61" s="81">
        <f>SUM('[20]ПОЛНАЯ СЕБЕСТОИМОСТЬ СТОКИ 2022'!X178)</f>
        <v>0</v>
      </c>
      <c r="BC61" s="81">
        <f>SUM('[20]ПОЛНАЯ СЕБЕСТОИМОСТЬ СТОКИ 2022'!Y178)</f>
        <v>0</v>
      </c>
      <c r="BD61" s="84">
        <f t="shared" si="461"/>
        <v>0</v>
      </c>
      <c r="BE61" s="84">
        <v>0</v>
      </c>
      <c r="BF61" s="84">
        <v>0</v>
      </c>
      <c r="BG61" s="83">
        <f t="shared" si="374"/>
        <v>33.153333333333336</v>
      </c>
      <c r="BH61" s="83">
        <f t="shared" si="375"/>
        <v>33.153333333333336</v>
      </c>
      <c r="BI61" s="83">
        <f t="shared" si="376"/>
        <v>0</v>
      </c>
      <c r="BJ61" s="83">
        <f t="shared" si="377"/>
        <v>0</v>
      </c>
      <c r="BK61" s="83">
        <f>SUM('[20]ПОЛНАЯ СЕБЕСТОИМОСТЬ СТОКИ 2022'!AA178)</f>
        <v>0</v>
      </c>
      <c r="BL61" s="83">
        <f>SUM('[20]ПОЛНАЯ СЕБЕСТОИМОСТЬ СТОКИ 2022'!AB178)</f>
        <v>0</v>
      </c>
      <c r="BM61" s="84">
        <f t="shared" si="462"/>
        <v>0</v>
      </c>
      <c r="BN61" s="84">
        <v>0</v>
      </c>
      <c r="BO61" s="84">
        <v>0</v>
      </c>
      <c r="BP61" s="135">
        <f t="shared" si="471"/>
        <v>99.460000000000008</v>
      </c>
      <c r="BQ61" s="135">
        <f t="shared" si="471"/>
        <v>99.460000000000008</v>
      </c>
      <c r="BR61" s="135">
        <f t="shared" si="471"/>
        <v>0</v>
      </c>
      <c r="BS61" s="135">
        <f t="shared" si="471"/>
        <v>0</v>
      </c>
      <c r="BT61" s="135">
        <f t="shared" si="471"/>
        <v>0</v>
      </c>
      <c r="BU61" s="135">
        <f t="shared" si="471"/>
        <v>0</v>
      </c>
      <c r="BV61" s="135">
        <f t="shared" si="471"/>
        <v>0</v>
      </c>
      <c r="BW61" s="135">
        <f t="shared" si="471"/>
        <v>0</v>
      </c>
      <c r="BX61" s="135">
        <f t="shared" si="471"/>
        <v>0</v>
      </c>
      <c r="BY61" s="91">
        <f t="shared" si="281"/>
        <v>-99.460000000000008</v>
      </c>
      <c r="BZ61" s="91">
        <f t="shared" si="281"/>
        <v>-99.460000000000008</v>
      </c>
      <c r="CA61" s="91">
        <f t="shared" si="281"/>
        <v>0</v>
      </c>
      <c r="CB61" s="135">
        <f t="shared" si="472"/>
        <v>198.92000000000002</v>
      </c>
      <c r="CC61" s="135">
        <f t="shared" si="472"/>
        <v>198.92000000000002</v>
      </c>
      <c r="CD61" s="135">
        <f t="shared" si="472"/>
        <v>0</v>
      </c>
      <c r="CE61" s="135">
        <f t="shared" si="472"/>
        <v>0</v>
      </c>
      <c r="CF61" s="135">
        <f t="shared" si="472"/>
        <v>0</v>
      </c>
      <c r="CG61" s="135">
        <f t="shared" si="472"/>
        <v>0</v>
      </c>
      <c r="CH61" s="148">
        <f t="shared" si="472"/>
        <v>0</v>
      </c>
      <c r="CI61" s="148">
        <f t="shared" si="472"/>
        <v>0</v>
      </c>
      <c r="CJ61" s="148">
        <f t="shared" si="472"/>
        <v>0</v>
      </c>
      <c r="CK61" s="91">
        <f t="shared" si="283"/>
        <v>-198.92000000000002</v>
      </c>
      <c r="CL61" s="91">
        <f t="shared" si="283"/>
        <v>-198.92000000000002</v>
      </c>
      <c r="CM61" s="91">
        <f t="shared" si="283"/>
        <v>0</v>
      </c>
      <c r="CN61" s="83">
        <f t="shared" si="381"/>
        <v>33.153333333333336</v>
      </c>
      <c r="CO61" s="83">
        <f>SUM('[20]ПОЛНАЯ СЕБЕСТОИМОСТЬ СТОКИ 2022'!AP178)/3</f>
        <v>33.153333333333336</v>
      </c>
      <c r="CP61" s="83">
        <f>SUM('[20]ПОЛНАЯ СЕБЕСТОИМОСТЬ СТОКИ 2022'!AQ178)/3</f>
        <v>0</v>
      </c>
      <c r="CQ61" s="83">
        <f t="shared" si="382"/>
        <v>0</v>
      </c>
      <c r="CR61" s="83">
        <f>SUM('[20]ПОЛНАЯ СЕБЕСТОИМОСТЬ СТОКИ 2022'!AS178)</f>
        <v>0</v>
      </c>
      <c r="CS61" s="83">
        <f>SUM('[20]ПОЛНАЯ СЕБЕСТОИМОСТЬ СТОКИ 2022'!AT178)</f>
        <v>0</v>
      </c>
      <c r="CT61" s="84">
        <f t="shared" si="463"/>
        <v>0</v>
      </c>
      <c r="CU61" s="84">
        <v>0</v>
      </c>
      <c r="CV61" s="84">
        <v>0</v>
      </c>
      <c r="CW61" s="83">
        <f t="shared" si="384"/>
        <v>33.153333333333336</v>
      </c>
      <c r="CX61" s="83">
        <f t="shared" si="385"/>
        <v>33.153333333333336</v>
      </c>
      <c r="CY61" s="83">
        <f t="shared" si="386"/>
        <v>0</v>
      </c>
      <c r="CZ61" s="83">
        <f t="shared" si="387"/>
        <v>0</v>
      </c>
      <c r="DA61" s="83">
        <f>SUM('[20]ПОЛНАЯ СЕБЕСТОИМОСТЬ СТОКИ 2022'!AV178)</f>
        <v>0</v>
      </c>
      <c r="DB61" s="83">
        <f>SUM('[20]ПОЛНАЯ СЕБЕСТОИМОСТЬ СТОКИ 2022'!AW178)</f>
        <v>0</v>
      </c>
      <c r="DC61" s="84">
        <f t="shared" si="464"/>
        <v>0</v>
      </c>
      <c r="DD61" s="84">
        <v>0</v>
      </c>
      <c r="DE61" s="84">
        <v>0</v>
      </c>
      <c r="DF61" s="83">
        <f t="shared" si="389"/>
        <v>33.153333333333336</v>
      </c>
      <c r="DG61" s="83">
        <f t="shared" si="390"/>
        <v>33.153333333333336</v>
      </c>
      <c r="DH61" s="83">
        <f t="shared" si="391"/>
        <v>0</v>
      </c>
      <c r="DI61" s="83">
        <f t="shared" si="392"/>
        <v>0</v>
      </c>
      <c r="DJ61" s="83">
        <f>SUM('[20]ПОЛНАЯ СЕБЕСТОИМОСТЬ СТОКИ 2022'!AY178)</f>
        <v>0</v>
      </c>
      <c r="DK61" s="83">
        <f>SUM('[20]ПОЛНАЯ СЕБЕСТОИМОСТЬ СТОКИ 2022'!AZ178)</f>
        <v>0</v>
      </c>
      <c r="DL61" s="84">
        <f t="shared" si="465"/>
        <v>0</v>
      </c>
      <c r="DM61" s="84">
        <v>0</v>
      </c>
      <c r="DN61" s="84">
        <v>0</v>
      </c>
      <c r="DO61" s="135">
        <f t="shared" si="473"/>
        <v>99.460000000000008</v>
      </c>
      <c r="DP61" s="135">
        <f t="shared" si="473"/>
        <v>99.460000000000008</v>
      </c>
      <c r="DQ61" s="135">
        <f t="shared" si="473"/>
        <v>0</v>
      </c>
      <c r="DR61" s="135">
        <f t="shared" si="473"/>
        <v>0</v>
      </c>
      <c r="DS61" s="135">
        <f t="shared" si="473"/>
        <v>0</v>
      </c>
      <c r="DT61" s="135">
        <f t="shared" si="473"/>
        <v>0</v>
      </c>
      <c r="DU61" s="135">
        <f t="shared" si="473"/>
        <v>0</v>
      </c>
      <c r="DV61" s="135">
        <f t="shared" si="473"/>
        <v>0</v>
      </c>
      <c r="DW61" s="135">
        <f t="shared" si="473"/>
        <v>0</v>
      </c>
      <c r="DX61" s="91">
        <f t="shared" si="285"/>
        <v>-99.460000000000008</v>
      </c>
      <c r="DY61" s="91">
        <f t="shared" si="285"/>
        <v>-99.460000000000008</v>
      </c>
      <c r="DZ61" s="91">
        <f t="shared" si="285"/>
        <v>0</v>
      </c>
      <c r="EA61" s="135">
        <f t="shared" si="474"/>
        <v>298.38</v>
      </c>
      <c r="EB61" s="135">
        <f t="shared" si="474"/>
        <v>298.38</v>
      </c>
      <c r="EC61" s="135">
        <f t="shared" si="474"/>
        <v>0</v>
      </c>
      <c r="ED61" s="135">
        <f t="shared" si="474"/>
        <v>0</v>
      </c>
      <c r="EE61" s="135">
        <f t="shared" si="474"/>
        <v>0</v>
      </c>
      <c r="EF61" s="135">
        <f t="shared" si="474"/>
        <v>0</v>
      </c>
      <c r="EG61" s="135">
        <f t="shared" si="474"/>
        <v>0</v>
      </c>
      <c r="EH61" s="135">
        <f t="shared" si="474"/>
        <v>0</v>
      </c>
      <c r="EI61" s="135">
        <f t="shared" si="474"/>
        <v>0</v>
      </c>
      <c r="EJ61" s="91">
        <f t="shared" si="287"/>
        <v>-298.38</v>
      </c>
      <c r="EK61" s="91">
        <f t="shared" si="287"/>
        <v>-298.38</v>
      </c>
      <c r="EL61" s="91">
        <f t="shared" si="287"/>
        <v>0</v>
      </c>
      <c r="EM61" s="83">
        <f t="shared" si="396"/>
        <v>33.153333333333336</v>
      </c>
      <c r="EN61" s="83">
        <f>SUM('[20]ПОЛНАЯ СЕБЕСТОИМОСТЬ СТОКИ 2022'!BN178)/3</f>
        <v>33.153333333333336</v>
      </c>
      <c r="EO61" s="83">
        <f>SUM('[20]ПОЛНАЯ СЕБЕСТОИМОСТЬ СТОКИ 2022'!BO178)/3</f>
        <v>0</v>
      </c>
      <c r="EP61" s="83">
        <f t="shared" si="397"/>
        <v>0</v>
      </c>
      <c r="EQ61" s="83">
        <f>SUM('[20]ПОЛНАЯ СЕБЕСТОИМОСТЬ СТОКИ 2022'!BQ178)</f>
        <v>0</v>
      </c>
      <c r="ER61" s="83">
        <f>SUM('[20]ПОЛНАЯ СЕБЕСТОИМОСТЬ СТОКИ 2022'!BR178)</f>
        <v>0</v>
      </c>
      <c r="ES61" s="84">
        <f t="shared" si="466"/>
        <v>0</v>
      </c>
      <c r="ET61" s="84">
        <v>0</v>
      </c>
      <c r="EU61" s="84">
        <v>0</v>
      </c>
      <c r="EV61" s="83">
        <f t="shared" si="399"/>
        <v>33.153333333333336</v>
      </c>
      <c r="EW61" s="83">
        <f t="shared" si="400"/>
        <v>33.153333333333336</v>
      </c>
      <c r="EX61" s="83">
        <f t="shared" si="401"/>
        <v>0</v>
      </c>
      <c r="EY61" s="83">
        <f t="shared" si="402"/>
        <v>0</v>
      </c>
      <c r="EZ61" s="83">
        <f>SUM('[20]ПОЛНАЯ СЕБЕСТОИМОСТЬ СТОКИ 2022'!BT178)</f>
        <v>0</v>
      </c>
      <c r="FA61" s="83">
        <f>SUM('[20]ПОЛНАЯ СЕБЕСТОИМОСТЬ СТОКИ 2022'!BU178)</f>
        <v>0</v>
      </c>
      <c r="FB61" s="84">
        <f t="shared" si="467"/>
        <v>0</v>
      </c>
      <c r="FC61" s="84">
        <v>0</v>
      </c>
      <c r="FD61" s="84">
        <v>0</v>
      </c>
      <c r="FE61" s="83">
        <f t="shared" si="404"/>
        <v>33.153333333333336</v>
      </c>
      <c r="FF61" s="83">
        <f t="shared" si="405"/>
        <v>33.153333333333336</v>
      </c>
      <c r="FG61" s="83">
        <f t="shared" si="406"/>
        <v>0</v>
      </c>
      <c r="FH61" s="83">
        <f t="shared" si="407"/>
        <v>0</v>
      </c>
      <c r="FI61" s="83">
        <f>SUM('[20]ПОЛНАЯ СЕБЕСТОИМОСТЬ СТОКИ 2022'!BW178)</f>
        <v>0</v>
      </c>
      <c r="FJ61" s="83">
        <f>SUM('[20]ПОЛНАЯ СЕБЕСТОИМОСТЬ СТОКИ 2022'!BX178)</f>
        <v>0</v>
      </c>
      <c r="FK61" s="84">
        <f t="shared" si="468"/>
        <v>0</v>
      </c>
      <c r="FL61" s="84">
        <v>0</v>
      </c>
      <c r="FM61" s="84">
        <v>0</v>
      </c>
      <c r="FN61" s="135">
        <f t="shared" si="475"/>
        <v>99.460000000000008</v>
      </c>
      <c r="FO61" s="135">
        <f t="shared" si="475"/>
        <v>99.460000000000008</v>
      </c>
      <c r="FP61" s="135">
        <f t="shared" si="475"/>
        <v>0</v>
      </c>
      <c r="FQ61" s="135">
        <f t="shared" si="475"/>
        <v>0</v>
      </c>
      <c r="FR61" s="135">
        <f t="shared" si="475"/>
        <v>0</v>
      </c>
      <c r="FS61" s="135">
        <f t="shared" si="475"/>
        <v>0</v>
      </c>
      <c r="FT61" s="135">
        <f t="shared" si="475"/>
        <v>0</v>
      </c>
      <c r="FU61" s="135">
        <f t="shared" si="475"/>
        <v>0</v>
      </c>
      <c r="FV61" s="135">
        <f t="shared" si="475"/>
        <v>0</v>
      </c>
      <c r="FW61" s="91">
        <f t="shared" si="289"/>
        <v>-99.460000000000008</v>
      </c>
      <c r="FX61" s="91">
        <f t="shared" si="289"/>
        <v>-99.460000000000008</v>
      </c>
      <c r="FY61" s="91">
        <f t="shared" si="289"/>
        <v>0</v>
      </c>
      <c r="FZ61" s="135">
        <f t="shared" si="476"/>
        <v>397.84000000000003</v>
      </c>
      <c r="GA61" s="135">
        <f t="shared" si="476"/>
        <v>397.84000000000003</v>
      </c>
      <c r="GB61" s="135">
        <f t="shared" si="476"/>
        <v>0</v>
      </c>
      <c r="GC61" s="135">
        <f t="shared" si="476"/>
        <v>0</v>
      </c>
      <c r="GD61" s="135">
        <f t="shared" si="476"/>
        <v>0</v>
      </c>
      <c r="GE61" s="135">
        <f t="shared" si="476"/>
        <v>0</v>
      </c>
      <c r="GF61" s="135">
        <f t="shared" si="476"/>
        <v>0</v>
      </c>
      <c r="GG61" s="135">
        <f t="shared" si="476"/>
        <v>0</v>
      </c>
      <c r="GH61" s="135">
        <f t="shared" si="476"/>
        <v>0</v>
      </c>
      <c r="GI61" s="91">
        <f t="shared" si="291"/>
        <v>-397.84000000000003</v>
      </c>
      <c r="GJ61" s="91">
        <f t="shared" si="291"/>
        <v>-397.84000000000003</v>
      </c>
      <c r="GK61" s="91">
        <f t="shared" si="291"/>
        <v>0</v>
      </c>
      <c r="GM61" s="19">
        <f t="shared" si="292"/>
        <v>397.83999999999992</v>
      </c>
    </row>
    <row r="62" spans="1:195" ht="18.75" customHeight="1" x14ac:dyDescent="0.3">
      <c r="A62" s="12" t="s">
        <v>90</v>
      </c>
      <c r="B62" s="102">
        <f t="shared" ref="B62:AB62" si="479">SUM(B35+B36+B38+B39+B40+B41+B43+B48+B52+B59+B60+B61+B37)</f>
        <v>8936.4083135353576</v>
      </c>
      <c r="C62" s="102">
        <f t="shared" si="479"/>
        <v>8913.1418168018317</v>
      </c>
      <c r="D62" s="102">
        <f t="shared" si="479"/>
        <v>23.266496733525784</v>
      </c>
      <c r="E62" s="102">
        <f t="shared" si="479"/>
        <v>7745.6729300000006</v>
      </c>
      <c r="F62" s="102">
        <f t="shared" si="479"/>
        <v>7730.3605200000002</v>
      </c>
      <c r="G62" s="102">
        <f t="shared" si="479"/>
        <v>15.31241</v>
      </c>
      <c r="H62" s="102">
        <f t="shared" si="479"/>
        <v>6837.027900000001</v>
      </c>
      <c r="I62" s="102">
        <f t="shared" si="479"/>
        <v>6827.09</v>
      </c>
      <c r="J62" s="102">
        <f t="shared" si="479"/>
        <v>9.9379000000000008</v>
      </c>
      <c r="K62" s="102">
        <f t="shared" si="479"/>
        <v>8936.4083135353576</v>
      </c>
      <c r="L62" s="102">
        <f t="shared" si="479"/>
        <v>8913.1418168018317</v>
      </c>
      <c r="M62" s="102">
        <f t="shared" si="479"/>
        <v>23.266496733525784</v>
      </c>
      <c r="N62" s="102">
        <f t="shared" si="479"/>
        <v>7009.2498999999998</v>
      </c>
      <c r="O62" s="102">
        <f t="shared" si="479"/>
        <v>6995.9250000000002</v>
      </c>
      <c r="P62" s="102">
        <f>SUM(P35+P36+P38+P39+P40+P41+P43+P48+P52+P59+P60+P61+P37)</f>
        <v>13.324900000000001</v>
      </c>
      <c r="Q62" s="102">
        <f t="shared" si="479"/>
        <v>6960.9040000000005</v>
      </c>
      <c r="R62" s="102">
        <f t="shared" si="479"/>
        <v>6948.4500000000007</v>
      </c>
      <c r="S62" s="102">
        <f t="shared" si="479"/>
        <v>12.454000000000001</v>
      </c>
      <c r="T62" s="102">
        <f t="shared" si="479"/>
        <v>8936.4083135353576</v>
      </c>
      <c r="U62" s="102">
        <f t="shared" si="479"/>
        <v>8913.1418168018317</v>
      </c>
      <c r="V62" s="102">
        <f t="shared" si="479"/>
        <v>23.266496733525784</v>
      </c>
      <c r="W62" s="102">
        <f t="shared" si="479"/>
        <v>11943.08502</v>
      </c>
      <c r="X62" s="102">
        <f t="shared" si="479"/>
        <v>11917.26583</v>
      </c>
      <c r="Y62" s="102">
        <f t="shared" si="479"/>
        <v>25.819189999999999</v>
      </c>
      <c r="Z62" s="102">
        <f t="shared" si="479"/>
        <v>7887.94</v>
      </c>
      <c r="AA62" s="102">
        <f t="shared" si="479"/>
        <v>7866.4250000000002</v>
      </c>
      <c r="AB62" s="102">
        <f t="shared" si="479"/>
        <v>21.515000000000001</v>
      </c>
      <c r="AC62" s="104">
        <f t="shared" si="470"/>
        <v>26809.224940606073</v>
      </c>
      <c r="AD62" s="104">
        <f t="shared" si="470"/>
        <v>26739.425450405495</v>
      </c>
      <c r="AE62" s="104">
        <f t="shared" si="470"/>
        <v>69.799490200577353</v>
      </c>
      <c r="AF62" s="104">
        <f t="shared" si="470"/>
        <v>26698.007850000002</v>
      </c>
      <c r="AG62" s="104">
        <f t="shared" si="470"/>
        <v>26643.551350000002</v>
      </c>
      <c r="AH62" s="104">
        <f t="shared" si="470"/>
        <v>54.456499999999998</v>
      </c>
      <c r="AI62" s="104">
        <f t="shared" si="470"/>
        <v>21685.871900000002</v>
      </c>
      <c r="AJ62" s="104">
        <f t="shared" si="470"/>
        <v>21641.965</v>
      </c>
      <c r="AK62" s="104">
        <f t="shared" si="470"/>
        <v>43.9069</v>
      </c>
      <c r="AL62" s="108">
        <f t="shared" si="279"/>
        <v>-111.217090606071</v>
      </c>
      <c r="AM62" s="108">
        <f t="shared" si="279"/>
        <v>-95.874100405493664</v>
      </c>
      <c r="AN62" s="108">
        <f t="shared" si="279"/>
        <v>-15.342990200577354</v>
      </c>
      <c r="AO62" s="102">
        <f t="shared" ref="AO62:BO62" si="480">SUM(AO35+AO36+AO38+AO39+AO40+AO41+AO43+AO48+AO52+AO59+AO60+AO61+AO37)</f>
        <v>8936.4083135353576</v>
      </c>
      <c r="AP62" s="102">
        <f t="shared" si="480"/>
        <v>8913.1418168018317</v>
      </c>
      <c r="AQ62" s="102">
        <f t="shared" si="480"/>
        <v>23.266496733525784</v>
      </c>
      <c r="AR62" s="102">
        <f t="shared" si="480"/>
        <v>8731.1980000000003</v>
      </c>
      <c r="AS62" s="102">
        <f t="shared" si="480"/>
        <v>8713.6820000000007</v>
      </c>
      <c r="AT62" s="102">
        <f t="shared" si="480"/>
        <v>17.516000000000002</v>
      </c>
      <c r="AU62" s="102">
        <f t="shared" si="480"/>
        <v>7734.7759999999989</v>
      </c>
      <c r="AV62" s="102">
        <f t="shared" si="480"/>
        <v>7717.8579999999993</v>
      </c>
      <c r="AW62" s="102">
        <f t="shared" si="480"/>
        <v>16.917999999999999</v>
      </c>
      <c r="AX62" s="102">
        <f t="shared" si="480"/>
        <v>8936.4083135353576</v>
      </c>
      <c r="AY62" s="102">
        <f t="shared" si="480"/>
        <v>8913.1418168018317</v>
      </c>
      <c r="AZ62" s="102">
        <f t="shared" si="480"/>
        <v>23.266496733525784</v>
      </c>
      <c r="BA62" s="102">
        <f t="shared" si="480"/>
        <v>8304.00749</v>
      </c>
      <c r="BB62" s="102">
        <f t="shared" si="480"/>
        <v>8295.0358400000005</v>
      </c>
      <c r="BC62" s="102">
        <f t="shared" si="480"/>
        <v>8.9716500000000003</v>
      </c>
      <c r="BD62" s="102">
        <f t="shared" si="480"/>
        <v>8201.4139999999989</v>
      </c>
      <c r="BE62" s="102">
        <f t="shared" si="480"/>
        <v>8186.1770000000006</v>
      </c>
      <c r="BF62" s="102">
        <f t="shared" si="480"/>
        <v>15.237</v>
      </c>
      <c r="BG62" s="102">
        <f t="shared" si="480"/>
        <v>8936.4083135353576</v>
      </c>
      <c r="BH62" s="102">
        <f t="shared" si="480"/>
        <v>8913.1418168018317</v>
      </c>
      <c r="BI62" s="102">
        <f t="shared" si="480"/>
        <v>23.266496733525784</v>
      </c>
      <c r="BJ62" s="102">
        <f t="shared" si="480"/>
        <v>9673.0105000000003</v>
      </c>
      <c r="BK62" s="102">
        <f t="shared" si="480"/>
        <v>9645.6237099999998</v>
      </c>
      <c r="BL62" s="102">
        <f t="shared" si="480"/>
        <v>27.386790000000001</v>
      </c>
      <c r="BM62" s="102">
        <f t="shared" si="480"/>
        <v>7019.1439999999993</v>
      </c>
      <c r="BN62" s="102">
        <f t="shared" si="480"/>
        <v>7007.1840000000002</v>
      </c>
      <c r="BO62" s="102">
        <f t="shared" si="480"/>
        <v>11.959999999999999</v>
      </c>
      <c r="BP62" s="104">
        <f t="shared" ref="BP62:BP63" si="481">SUM(AO62+AX62+BG62)</f>
        <v>26809.224940606073</v>
      </c>
      <c r="BQ62" s="104">
        <f t="shared" si="471"/>
        <v>26739.425450405495</v>
      </c>
      <c r="BR62" s="104">
        <f t="shared" si="471"/>
        <v>69.799490200577353</v>
      </c>
      <c r="BS62" s="104">
        <f t="shared" si="471"/>
        <v>26708.215990000001</v>
      </c>
      <c r="BT62" s="104">
        <f t="shared" si="471"/>
        <v>26654.341550000001</v>
      </c>
      <c r="BU62" s="104">
        <f t="shared" si="471"/>
        <v>53.874440000000007</v>
      </c>
      <c r="BV62" s="104">
        <f t="shared" si="471"/>
        <v>22955.333999999999</v>
      </c>
      <c r="BW62" s="104">
        <f t="shared" si="471"/>
        <v>22911.219000000001</v>
      </c>
      <c r="BX62" s="104">
        <f t="shared" si="471"/>
        <v>44.115000000000002</v>
      </c>
      <c r="BY62" s="108">
        <f t="shared" si="281"/>
        <v>-101.00895060607218</v>
      </c>
      <c r="BZ62" s="108">
        <f t="shared" si="281"/>
        <v>-85.083900405494205</v>
      </c>
      <c r="CA62" s="108">
        <f t="shared" si="281"/>
        <v>-15.925050200577346</v>
      </c>
      <c r="CB62" s="104">
        <f t="shared" si="472"/>
        <v>53618.449881212146</v>
      </c>
      <c r="CC62" s="104">
        <f t="shared" si="472"/>
        <v>53478.85090081099</v>
      </c>
      <c r="CD62" s="104">
        <f t="shared" si="472"/>
        <v>139.59898040115471</v>
      </c>
      <c r="CE62" s="104">
        <f t="shared" si="472"/>
        <v>53406.223840000006</v>
      </c>
      <c r="CF62" s="104">
        <f t="shared" si="472"/>
        <v>53297.892900000006</v>
      </c>
      <c r="CG62" s="104">
        <f t="shared" si="472"/>
        <v>108.33094</v>
      </c>
      <c r="CH62" s="157">
        <f t="shared" si="472"/>
        <v>44641.205900000001</v>
      </c>
      <c r="CI62" s="157">
        <f t="shared" si="472"/>
        <v>44553.184000000001</v>
      </c>
      <c r="CJ62" s="157">
        <f t="shared" si="472"/>
        <v>88.021900000000002</v>
      </c>
      <c r="CK62" s="108">
        <f t="shared" si="283"/>
        <v>-212.22604121213953</v>
      </c>
      <c r="CL62" s="108">
        <f t="shared" si="283"/>
        <v>-180.95800081098423</v>
      </c>
      <c r="CM62" s="108">
        <f t="shared" si="283"/>
        <v>-31.268040401154707</v>
      </c>
      <c r="CN62" s="102">
        <f t="shared" ref="CN62:DN62" si="482">SUM(CN35+CN36+CN38+CN39+CN40+CN41+CN43+CN48+CN52+CN59+CN60+CN61+CN37)</f>
        <v>8965.627719120459</v>
      </c>
      <c r="CO62" s="102">
        <f t="shared" si="482"/>
        <v>8942.1506902009423</v>
      </c>
      <c r="CP62" s="102">
        <f t="shared" si="482"/>
        <v>23.477028919516798</v>
      </c>
      <c r="CQ62" s="102">
        <f t="shared" si="482"/>
        <v>10230.041999999999</v>
      </c>
      <c r="CR62" s="102">
        <f t="shared" si="482"/>
        <v>10208.888000000001</v>
      </c>
      <c r="CS62" s="102">
        <f t="shared" si="482"/>
        <v>21.154</v>
      </c>
      <c r="CT62" s="102">
        <f t="shared" si="482"/>
        <v>7654.8640000000005</v>
      </c>
      <c r="CU62" s="102">
        <f t="shared" si="482"/>
        <v>7641.3650000000007</v>
      </c>
      <c r="CV62" s="102">
        <f t="shared" si="482"/>
        <v>13.499000000000001</v>
      </c>
      <c r="CW62" s="102">
        <f t="shared" si="482"/>
        <v>8965.627719120459</v>
      </c>
      <c r="CX62" s="102">
        <f t="shared" si="482"/>
        <v>8942.1506902009423</v>
      </c>
      <c r="CY62" s="102">
        <f t="shared" si="482"/>
        <v>23.477028919516798</v>
      </c>
      <c r="CZ62" s="102">
        <f t="shared" si="482"/>
        <v>8666.5788100000009</v>
      </c>
      <c r="DA62" s="102">
        <f t="shared" si="482"/>
        <v>8653.6986000000015</v>
      </c>
      <c r="DB62" s="102">
        <f t="shared" si="482"/>
        <v>12.88021</v>
      </c>
      <c r="DC62" s="102">
        <f t="shared" si="482"/>
        <v>8095.7280000000001</v>
      </c>
      <c r="DD62" s="102">
        <f t="shared" si="482"/>
        <v>8080.3979999999992</v>
      </c>
      <c r="DE62" s="102">
        <f t="shared" si="482"/>
        <v>15.330000000000002</v>
      </c>
      <c r="DF62" s="102">
        <f t="shared" si="482"/>
        <v>8965.627719120459</v>
      </c>
      <c r="DG62" s="102">
        <f t="shared" si="482"/>
        <v>8942.1506902009423</v>
      </c>
      <c r="DH62" s="102">
        <f t="shared" si="482"/>
        <v>23.477028919516798</v>
      </c>
      <c r="DI62" s="102">
        <f t="shared" si="482"/>
        <v>9360.4733600000018</v>
      </c>
      <c r="DJ62" s="102">
        <f t="shared" si="482"/>
        <v>9337.621000000001</v>
      </c>
      <c r="DK62" s="102">
        <f t="shared" si="482"/>
        <v>22.852359999999997</v>
      </c>
      <c r="DL62" s="102">
        <f t="shared" si="482"/>
        <v>8184.3600000000015</v>
      </c>
      <c r="DM62" s="102">
        <f t="shared" si="482"/>
        <v>8169.22</v>
      </c>
      <c r="DN62" s="102">
        <f t="shared" si="482"/>
        <v>15.14</v>
      </c>
      <c r="DO62" s="104">
        <f t="shared" ref="DO62:DO63" si="483">SUM(CN62+CW62+DF62)</f>
        <v>26896.883157361379</v>
      </c>
      <c r="DP62" s="104">
        <f t="shared" si="473"/>
        <v>26826.452070602827</v>
      </c>
      <c r="DQ62" s="104">
        <f t="shared" si="473"/>
        <v>70.431086758550393</v>
      </c>
      <c r="DR62" s="104">
        <f t="shared" si="473"/>
        <v>28257.094170000004</v>
      </c>
      <c r="DS62" s="104">
        <f t="shared" si="473"/>
        <v>28200.207600000002</v>
      </c>
      <c r="DT62" s="104">
        <f t="shared" si="473"/>
        <v>56.886569999999999</v>
      </c>
      <c r="DU62" s="104">
        <f t="shared" si="473"/>
        <v>23934.952000000001</v>
      </c>
      <c r="DV62" s="104">
        <f t="shared" si="473"/>
        <v>23890.983</v>
      </c>
      <c r="DW62" s="104">
        <f t="shared" si="473"/>
        <v>43.969000000000001</v>
      </c>
      <c r="DX62" s="108">
        <f t="shared" si="285"/>
        <v>1360.2110126386251</v>
      </c>
      <c r="DY62" s="108">
        <f t="shared" si="285"/>
        <v>1373.7555293971745</v>
      </c>
      <c r="DZ62" s="108">
        <f t="shared" si="285"/>
        <v>-13.544516758550394</v>
      </c>
      <c r="EA62" s="104">
        <f t="shared" si="474"/>
        <v>80515.333038573532</v>
      </c>
      <c r="EB62" s="104">
        <f t="shared" si="474"/>
        <v>80305.302971413825</v>
      </c>
      <c r="EC62" s="104">
        <f t="shared" si="474"/>
        <v>210.03006715970508</v>
      </c>
      <c r="ED62" s="104">
        <f t="shared" si="474"/>
        <v>81663.318010000017</v>
      </c>
      <c r="EE62" s="104">
        <f t="shared" si="474"/>
        <v>81498.1005</v>
      </c>
      <c r="EF62" s="104">
        <f t="shared" si="474"/>
        <v>165.21751</v>
      </c>
      <c r="EG62" s="104">
        <f t="shared" si="474"/>
        <v>68576.157900000006</v>
      </c>
      <c r="EH62" s="104">
        <f t="shared" si="474"/>
        <v>68444.167000000001</v>
      </c>
      <c r="EI62" s="104">
        <f t="shared" si="474"/>
        <v>131.99090000000001</v>
      </c>
      <c r="EJ62" s="108">
        <f t="shared" si="287"/>
        <v>1147.9849714264856</v>
      </c>
      <c r="EK62" s="108">
        <f t="shared" si="287"/>
        <v>1192.7975285861758</v>
      </c>
      <c r="EL62" s="108">
        <f t="shared" si="287"/>
        <v>-44.812557159705079</v>
      </c>
      <c r="EM62" s="102">
        <f t="shared" ref="EM62:FM62" si="484">SUM(EM35+EM36+EM38+EM39+EM40+EM41+EM43+EM48+EM52+EM59+EM60+EM61+EM37)</f>
        <v>8965.627719120459</v>
      </c>
      <c r="EN62" s="102">
        <f t="shared" si="484"/>
        <v>8942.1506902009423</v>
      </c>
      <c r="EO62" s="102">
        <f t="shared" si="484"/>
        <v>23.477028919516798</v>
      </c>
      <c r="EP62" s="102">
        <f t="shared" si="484"/>
        <v>9895.6509000000005</v>
      </c>
      <c r="EQ62" s="102">
        <f t="shared" si="484"/>
        <v>9875.1267000000007</v>
      </c>
      <c r="ER62" s="102">
        <f t="shared" si="484"/>
        <v>20.5242</v>
      </c>
      <c r="ES62" s="102">
        <f t="shared" si="484"/>
        <v>7112.7979999999998</v>
      </c>
      <c r="ET62" s="102">
        <f t="shared" si="484"/>
        <v>7096.96</v>
      </c>
      <c r="EU62" s="102">
        <f t="shared" si="484"/>
        <v>15.838000000000001</v>
      </c>
      <c r="EV62" s="102">
        <f t="shared" si="484"/>
        <v>8965.627719120459</v>
      </c>
      <c r="EW62" s="102">
        <f t="shared" si="484"/>
        <v>8942.1506902009423</v>
      </c>
      <c r="EX62" s="102">
        <f t="shared" si="484"/>
        <v>23.477028919516798</v>
      </c>
      <c r="EY62" s="102">
        <f t="shared" si="484"/>
        <v>9216.2820800000009</v>
      </c>
      <c r="EZ62" s="102">
        <f t="shared" si="484"/>
        <v>9193.8502200000003</v>
      </c>
      <c r="FA62" s="102">
        <f t="shared" si="484"/>
        <v>22.43186</v>
      </c>
      <c r="FB62" s="102">
        <f t="shared" si="484"/>
        <v>7294.1919999999991</v>
      </c>
      <c r="FC62" s="102">
        <f t="shared" si="484"/>
        <v>7280.5360000000001</v>
      </c>
      <c r="FD62" s="102">
        <f t="shared" si="484"/>
        <v>13.656000000000001</v>
      </c>
      <c r="FE62" s="102">
        <f t="shared" si="484"/>
        <v>8965.627719120459</v>
      </c>
      <c r="FF62" s="102">
        <f t="shared" si="484"/>
        <v>8942.1506902009423</v>
      </c>
      <c r="FG62" s="102">
        <f t="shared" si="484"/>
        <v>23.477028919516798</v>
      </c>
      <c r="FH62" s="102">
        <f t="shared" si="484"/>
        <v>11148.32051</v>
      </c>
      <c r="FI62" s="102">
        <f t="shared" si="484"/>
        <v>11114.054909999999</v>
      </c>
      <c r="FJ62" s="102">
        <f t="shared" si="484"/>
        <v>34.265600000000006</v>
      </c>
      <c r="FK62" s="102">
        <f t="shared" si="484"/>
        <v>8699.6219999999994</v>
      </c>
      <c r="FL62" s="102">
        <f t="shared" si="484"/>
        <v>8673.4120000000003</v>
      </c>
      <c r="FM62" s="102">
        <f t="shared" si="484"/>
        <v>26.209999999999997</v>
      </c>
      <c r="FN62" s="104">
        <f t="shared" ref="FN62:FN63" si="485">SUM(EM62+EV62+FE62)</f>
        <v>26896.883157361379</v>
      </c>
      <c r="FO62" s="104">
        <f t="shared" si="475"/>
        <v>26826.452070602827</v>
      </c>
      <c r="FP62" s="104">
        <f t="shared" si="475"/>
        <v>70.431086758550393</v>
      </c>
      <c r="FQ62" s="104">
        <f t="shared" si="475"/>
        <v>30260.253490000003</v>
      </c>
      <c r="FR62" s="104">
        <f t="shared" si="475"/>
        <v>30183.03183</v>
      </c>
      <c r="FS62" s="104">
        <f t="shared" si="475"/>
        <v>77.221660000000014</v>
      </c>
      <c r="FT62" s="104">
        <f t="shared" si="475"/>
        <v>23106.611999999997</v>
      </c>
      <c r="FU62" s="104">
        <f t="shared" si="475"/>
        <v>23050.907999999999</v>
      </c>
      <c r="FV62" s="104">
        <f t="shared" si="475"/>
        <v>55.703999999999994</v>
      </c>
      <c r="FW62" s="108">
        <f t="shared" si="289"/>
        <v>3363.3703326386239</v>
      </c>
      <c r="FX62" s="108">
        <f t="shared" si="289"/>
        <v>3356.5797593971729</v>
      </c>
      <c r="FY62" s="108">
        <f t="shared" si="289"/>
        <v>6.7905732414496214</v>
      </c>
      <c r="FZ62" s="104">
        <f t="shared" si="476"/>
        <v>107412.21619593492</v>
      </c>
      <c r="GA62" s="104">
        <f t="shared" si="476"/>
        <v>107131.75504201665</v>
      </c>
      <c r="GB62" s="104">
        <f t="shared" si="476"/>
        <v>280.46115391825549</v>
      </c>
      <c r="GC62" s="104">
        <f t="shared" si="476"/>
        <v>111923.57150000002</v>
      </c>
      <c r="GD62" s="104">
        <f t="shared" si="476"/>
        <v>111681.13232999999</v>
      </c>
      <c r="GE62" s="104">
        <f t="shared" si="476"/>
        <v>242.43917000000002</v>
      </c>
      <c r="GF62" s="104">
        <f t="shared" si="476"/>
        <v>91682.769899999999</v>
      </c>
      <c r="GG62" s="104">
        <f t="shared" si="476"/>
        <v>91495.074999999997</v>
      </c>
      <c r="GH62" s="104">
        <f t="shared" si="476"/>
        <v>187.69490000000002</v>
      </c>
      <c r="GI62" s="108"/>
      <c r="GJ62" s="108">
        <f t="shared" si="291"/>
        <v>4549.3772879833414</v>
      </c>
      <c r="GK62" s="108">
        <f t="shared" si="291"/>
        <v>-38.021983918255472</v>
      </c>
      <c r="GM62" s="19">
        <f t="shared" si="292"/>
        <v>107412.21619593489</v>
      </c>
    </row>
    <row r="63" spans="1:195" ht="18.75" customHeight="1" x14ac:dyDescent="0.3">
      <c r="A63" s="12" t="s">
        <v>91</v>
      </c>
      <c r="B63" s="102">
        <f>SUM(B9)</f>
        <v>249.77800249999999</v>
      </c>
      <c r="C63" s="102">
        <f t="shared" ref="C63:D63" si="486">SUM(C9)</f>
        <v>248.54369166666666</v>
      </c>
      <c r="D63" s="102">
        <f t="shared" si="486"/>
        <v>1.2343108333333335</v>
      </c>
      <c r="E63" s="102">
        <f>SUM(E9)</f>
        <v>276.91700000000003</v>
      </c>
      <c r="F63" s="102">
        <f t="shared" ref="F63:G63" si="487">SUM(F9)</f>
        <v>276.69200000000001</v>
      </c>
      <c r="G63" s="102">
        <f t="shared" si="487"/>
        <v>0.22500000000000001</v>
      </c>
      <c r="H63" s="102">
        <f>SUM(H9)</f>
        <v>261.28100000000001</v>
      </c>
      <c r="I63" s="102">
        <f t="shared" ref="I63:J63" si="488">SUM(I9)</f>
        <v>261.07100000000003</v>
      </c>
      <c r="J63" s="102">
        <f t="shared" si="488"/>
        <v>0.21</v>
      </c>
      <c r="K63" s="102">
        <f>SUM(K9)</f>
        <v>249.77800249999999</v>
      </c>
      <c r="L63" s="102">
        <f t="shared" ref="L63:M63" si="489">SUM(L9)</f>
        <v>248.54369166666666</v>
      </c>
      <c r="M63" s="102">
        <f t="shared" si="489"/>
        <v>1.2343108333333335</v>
      </c>
      <c r="N63" s="102">
        <f>SUM(N9)</f>
        <v>278.30025000000001</v>
      </c>
      <c r="O63" s="102">
        <f t="shared" ref="O63:P63" si="490">SUM(O9)</f>
        <v>278.04899999999998</v>
      </c>
      <c r="P63" s="102">
        <f t="shared" si="490"/>
        <v>0.25124999999999997</v>
      </c>
      <c r="Q63" s="102">
        <f>SUM(Q9)</f>
        <v>264.26599999999996</v>
      </c>
      <c r="R63" s="102">
        <f t="shared" ref="R63:S63" si="491">SUM(R9)</f>
        <v>264.02999999999997</v>
      </c>
      <c r="S63" s="102">
        <f t="shared" si="491"/>
        <v>0.23599999999999999</v>
      </c>
      <c r="T63" s="102">
        <f>SUM(T9)</f>
        <v>249.77800249999999</v>
      </c>
      <c r="U63" s="102">
        <f t="shared" ref="U63:V63" si="492">SUM(U9)</f>
        <v>248.54369166666666</v>
      </c>
      <c r="V63" s="102">
        <f t="shared" si="492"/>
        <v>1.2343108333333335</v>
      </c>
      <c r="W63" s="102">
        <f>SUM(W9)</f>
        <v>272.42900000000003</v>
      </c>
      <c r="X63" s="102">
        <f t="shared" ref="X63:Y63" si="493">SUM(X9)</f>
        <v>270.02500000000003</v>
      </c>
      <c r="Y63" s="102">
        <f t="shared" si="493"/>
        <v>2.4039999999999999</v>
      </c>
      <c r="Z63" s="102">
        <f>SUM(Z9)</f>
        <v>261.25650000000002</v>
      </c>
      <c r="AA63" s="102">
        <f t="shared" ref="AA63:AB63" si="494">SUM(AA9)</f>
        <v>258.37</v>
      </c>
      <c r="AB63" s="102">
        <f t="shared" si="494"/>
        <v>2.8864999999999998</v>
      </c>
      <c r="AC63" s="104">
        <f t="shared" si="470"/>
        <v>749.33400749999998</v>
      </c>
      <c r="AD63" s="104">
        <f t="shared" si="470"/>
        <v>745.63107500000001</v>
      </c>
      <c r="AE63" s="104">
        <f t="shared" si="470"/>
        <v>3.7029325000000002</v>
      </c>
      <c r="AF63" s="104">
        <f t="shared" si="470"/>
        <v>827.64625000000001</v>
      </c>
      <c r="AG63" s="104">
        <f t="shared" si="470"/>
        <v>824.76600000000008</v>
      </c>
      <c r="AH63" s="104">
        <f t="shared" si="470"/>
        <v>2.8802499999999998</v>
      </c>
      <c r="AI63" s="104">
        <f t="shared" si="470"/>
        <v>786.80349999999999</v>
      </c>
      <c r="AJ63" s="104">
        <f t="shared" si="470"/>
        <v>783.471</v>
      </c>
      <c r="AK63" s="104">
        <f t="shared" si="470"/>
        <v>3.3324999999999996</v>
      </c>
      <c r="AL63" s="108">
        <f t="shared" si="279"/>
        <v>78.312242500000025</v>
      </c>
      <c r="AM63" s="108">
        <f t="shared" si="279"/>
        <v>79.134925000000067</v>
      </c>
      <c r="AN63" s="108">
        <f t="shared" si="279"/>
        <v>-0.82268250000000043</v>
      </c>
      <c r="AO63" s="102">
        <f>SUM(AO9)</f>
        <v>249.77800249999999</v>
      </c>
      <c r="AP63" s="102">
        <f t="shared" ref="AP63:AQ63" si="495">SUM(AP9)</f>
        <v>248.54369166666666</v>
      </c>
      <c r="AQ63" s="102">
        <f t="shared" si="495"/>
        <v>1.2343108333333335</v>
      </c>
      <c r="AR63" s="102">
        <f>SUM(AR9)</f>
        <v>297.51749999999998</v>
      </c>
      <c r="AS63" s="102">
        <f t="shared" ref="AS63:AT63" si="496">SUM(AS9)</f>
        <v>296.94499999999999</v>
      </c>
      <c r="AT63" s="102">
        <f t="shared" si="496"/>
        <v>0.57250000000000001</v>
      </c>
      <c r="AU63" s="102">
        <f>SUM(AU9)</f>
        <v>271.30174999999997</v>
      </c>
      <c r="AV63" s="102">
        <f t="shared" ref="AV63:AW63" si="497">SUM(AV9)</f>
        <v>270.56799999999998</v>
      </c>
      <c r="AW63" s="102">
        <f t="shared" si="497"/>
        <v>0.73375000000000001</v>
      </c>
      <c r="AX63" s="102">
        <f>SUM(AX9)</f>
        <v>249.77800249999999</v>
      </c>
      <c r="AY63" s="102">
        <f t="shared" ref="AY63:AZ63" si="498">SUM(AY9)</f>
        <v>248.54369166666666</v>
      </c>
      <c r="AZ63" s="102">
        <f t="shared" si="498"/>
        <v>1.2343108333333335</v>
      </c>
      <c r="BA63" s="102">
        <f>SUM(BA9)</f>
        <v>265.84300000000002</v>
      </c>
      <c r="BB63" s="102">
        <f t="shared" ref="BB63:BC63" si="499">SUM(BB9)</f>
        <v>265.28399999999999</v>
      </c>
      <c r="BC63" s="102">
        <f t="shared" si="499"/>
        <v>0.55900000000000005</v>
      </c>
      <c r="BD63" s="102">
        <f>SUM(BD9)</f>
        <v>260.84950000000003</v>
      </c>
      <c r="BE63" s="102">
        <f t="shared" ref="BE63:BF63" si="500">SUM(BE9)</f>
        <v>260.58100000000002</v>
      </c>
      <c r="BF63" s="102">
        <f t="shared" si="500"/>
        <v>0.26850000000000002</v>
      </c>
      <c r="BG63" s="102">
        <f>SUM(BG9)</f>
        <v>249.77800249999999</v>
      </c>
      <c r="BH63" s="102">
        <f t="shared" ref="BH63:BI63" si="501">SUM(BH9)</f>
        <v>248.54369166666666</v>
      </c>
      <c r="BI63" s="102">
        <f t="shared" si="501"/>
        <v>1.2343108333333335</v>
      </c>
      <c r="BJ63" s="102">
        <f>SUM(BJ9)</f>
        <v>261.50725</v>
      </c>
      <c r="BK63" s="102">
        <f t="shared" ref="BK63:BL63" si="502">SUM(BK9)</f>
        <v>258.62700000000001</v>
      </c>
      <c r="BL63" s="102">
        <f t="shared" si="502"/>
        <v>2.8802500000000002</v>
      </c>
      <c r="BM63" s="102">
        <f>SUM(BM9)</f>
        <v>266.214</v>
      </c>
      <c r="BN63" s="102">
        <f t="shared" ref="BN63:BO63" si="503">SUM(BN9)</f>
        <v>263.11700000000002</v>
      </c>
      <c r="BO63" s="102">
        <f t="shared" si="503"/>
        <v>3.097</v>
      </c>
      <c r="BP63" s="104">
        <f t="shared" si="481"/>
        <v>749.33400749999998</v>
      </c>
      <c r="BQ63" s="104">
        <f t="shared" si="471"/>
        <v>745.63107500000001</v>
      </c>
      <c r="BR63" s="104">
        <f t="shared" si="471"/>
        <v>3.7029325000000002</v>
      </c>
      <c r="BS63" s="104">
        <f t="shared" si="471"/>
        <v>824.86775</v>
      </c>
      <c r="BT63" s="104">
        <f t="shared" si="471"/>
        <v>820.85599999999999</v>
      </c>
      <c r="BU63" s="104">
        <f t="shared" si="471"/>
        <v>4.0117500000000001</v>
      </c>
      <c r="BV63" s="104">
        <f t="shared" si="471"/>
        <v>798.36525000000006</v>
      </c>
      <c r="BW63" s="104">
        <f t="shared" si="471"/>
        <v>794.26600000000008</v>
      </c>
      <c r="BX63" s="104">
        <f t="shared" si="471"/>
        <v>4.0992499999999996</v>
      </c>
      <c r="BY63" s="108">
        <f t="shared" si="281"/>
        <v>75.533742500000017</v>
      </c>
      <c r="BZ63" s="108">
        <f t="shared" si="281"/>
        <v>75.224924999999985</v>
      </c>
      <c r="CA63" s="108">
        <f t="shared" si="281"/>
        <v>0.30881749999999997</v>
      </c>
      <c r="CB63" s="104">
        <f t="shared" si="472"/>
        <v>1498.668015</v>
      </c>
      <c r="CC63" s="104">
        <f t="shared" si="472"/>
        <v>1491.26215</v>
      </c>
      <c r="CD63" s="104">
        <f t="shared" si="472"/>
        <v>7.4058650000000004</v>
      </c>
      <c r="CE63" s="104">
        <f t="shared" si="472"/>
        <v>1652.5140000000001</v>
      </c>
      <c r="CF63" s="104">
        <f t="shared" si="472"/>
        <v>1645.6220000000001</v>
      </c>
      <c r="CG63" s="104">
        <f t="shared" si="472"/>
        <v>6.8919999999999995</v>
      </c>
      <c r="CH63" s="157">
        <f t="shared" si="472"/>
        <v>1585.16875</v>
      </c>
      <c r="CI63" s="157">
        <f t="shared" si="472"/>
        <v>1577.7370000000001</v>
      </c>
      <c r="CJ63" s="157">
        <f t="shared" si="472"/>
        <v>7.4317499999999992</v>
      </c>
      <c r="CK63" s="108">
        <f t="shared" si="283"/>
        <v>153.84598500000016</v>
      </c>
      <c r="CL63" s="108">
        <f t="shared" si="283"/>
        <v>154.35985000000005</v>
      </c>
      <c r="CM63" s="108">
        <f t="shared" si="283"/>
        <v>-0.5138650000000009</v>
      </c>
      <c r="CN63" s="102">
        <f>SUM(CN9)</f>
        <v>249.77800249999999</v>
      </c>
      <c r="CO63" s="102">
        <f t="shared" ref="CO63:CP63" si="504">SUM(CO9)</f>
        <v>248.54369166666666</v>
      </c>
      <c r="CP63" s="102">
        <f t="shared" si="504"/>
        <v>1.2343108333333335</v>
      </c>
      <c r="CQ63" s="102">
        <f>SUM(CQ9)</f>
        <v>247.98500000000001</v>
      </c>
      <c r="CR63" s="102">
        <f t="shared" ref="CR63:CS63" si="505">SUM(CR9)</f>
        <v>247.65100000000001</v>
      </c>
      <c r="CS63" s="102">
        <f t="shared" si="505"/>
        <v>0.33400000000000002</v>
      </c>
      <c r="CT63" s="102">
        <f>SUM(CT9)</f>
        <v>238.05900000000003</v>
      </c>
      <c r="CU63" s="102">
        <f t="shared" ref="CU63:CV63" si="506">SUM(CU9)</f>
        <v>237.59300000000002</v>
      </c>
      <c r="CV63" s="102">
        <f t="shared" si="506"/>
        <v>0.46600000000000003</v>
      </c>
      <c r="CW63" s="102">
        <f>SUM(CW9)</f>
        <v>249.77800249999999</v>
      </c>
      <c r="CX63" s="102">
        <f t="shared" ref="CX63:CY63" si="507">SUM(CX9)</f>
        <v>248.54369166666666</v>
      </c>
      <c r="CY63" s="102">
        <f t="shared" si="507"/>
        <v>1.2343108333333335</v>
      </c>
      <c r="CZ63" s="102">
        <f>SUM(CZ9)</f>
        <v>254.21399999999997</v>
      </c>
      <c r="DA63" s="102">
        <f t="shared" ref="DA63:DB63" si="508">SUM(DA9)</f>
        <v>253.81799999999998</v>
      </c>
      <c r="DB63" s="102">
        <f t="shared" si="508"/>
        <v>0.39600000000000002</v>
      </c>
      <c r="DC63" s="102">
        <f>SUM(DC9)</f>
        <v>251.54199999999997</v>
      </c>
      <c r="DD63" s="102">
        <f t="shared" ref="DD63:DE63" si="509">SUM(DD9)</f>
        <v>250.72699999999998</v>
      </c>
      <c r="DE63" s="102">
        <f t="shared" si="509"/>
        <v>0.81499999999999995</v>
      </c>
      <c r="DF63" s="102">
        <f>SUM(DF9)</f>
        <v>249.77800249999999</v>
      </c>
      <c r="DG63" s="102">
        <f t="shared" ref="DG63:DH63" si="510">SUM(DG9)</f>
        <v>248.54369166666666</v>
      </c>
      <c r="DH63" s="102">
        <f t="shared" si="510"/>
        <v>1.2343108333333335</v>
      </c>
      <c r="DI63" s="102">
        <f>SUM(DI9)</f>
        <v>267.44142799999997</v>
      </c>
      <c r="DJ63" s="102">
        <f t="shared" ref="DJ63:DK63" si="511">SUM(DJ9)</f>
        <v>264.58742799999999</v>
      </c>
      <c r="DK63" s="102">
        <f t="shared" si="511"/>
        <v>2.8540000000000001</v>
      </c>
      <c r="DL63" s="102">
        <f>SUM(DL9)</f>
        <v>252.58899999999997</v>
      </c>
      <c r="DM63" s="102">
        <f t="shared" ref="DM63:DN63" si="512">SUM(DM9)</f>
        <v>249.69299999999998</v>
      </c>
      <c r="DN63" s="102">
        <f t="shared" si="512"/>
        <v>2.8959999999999999</v>
      </c>
      <c r="DO63" s="104">
        <f t="shared" si="483"/>
        <v>749.33400749999998</v>
      </c>
      <c r="DP63" s="104">
        <f t="shared" si="473"/>
        <v>745.63107500000001</v>
      </c>
      <c r="DQ63" s="104">
        <f t="shared" si="473"/>
        <v>3.7029325000000002</v>
      </c>
      <c r="DR63" s="104">
        <f t="shared" si="473"/>
        <v>769.64042799999993</v>
      </c>
      <c r="DS63" s="104">
        <f t="shared" si="473"/>
        <v>766.05642799999998</v>
      </c>
      <c r="DT63" s="104">
        <f t="shared" si="473"/>
        <v>3.5840000000000001</v>
      </c>
      <c r="DU63" s="104">
        <f t="shared" si="473"/>
        <v>742.18999999999994</v>
      </c>
      <c r="DV63" s="104">
        <f t="shared" si="473"/>
        <v>738.01299999999992</v>
      </c>
      <c r="DW63" s="104">
        <f t="shared" si="473"/>
        <v>4.1769999999999996</v>
      </c>
      <c r="DX63" s="108">
        <f t="shared" si="285"/>
        <v>20.306420499999945</v>
      </c>
      <c r="DY63" s="108">
        <f t="shared" si="285"/>
        <v>20.425352999999973</v>
      </c>
      <c r="DZ63" s="108">
        <f t="shared" si="285"/>
        <v>-0.11893250000000011</v>
      </c>
      <c r="EA63" s="104">
        <f t="shared" si="474"/>
        <v>2248.0020224999998</v>
      </c>
      <c r="EB63" s="104">
        <f t="shared" si="474"/>
        <v>2236.8932249999998</v>
      </c>
      <c r="EC63" s="104">
        <f t="shared" si="474"/>
        <v>11.108797500000001</v>
      </c>
      <c r="ED63" s="104">
        <f t="shared" si="474"/>
        <v>2422.1544279999998</v>
      </c>
      <c r="EE63" s="104">
        <f t="shared" si="474"/>
        <v>2411.6784280000002</v>
      </c>
      <c r="EF63" s="104">
        <f t="shared" si="474"/>
        <v>10.475999999999999</v>
      </c>
      <c r="EG63" s="104">
        <f t="shared" si="474"/>
        <v>2327.3587499999999</v>
      </c>
      <c r="EH63" s="104">
        <f t="shared" si="474"/>
        <v>2315.75</v>
      </c>
      <c r="EI63" s="104">
        <f t="shared" si="474"/>
        <v>11.608749999999999</v>
      </c>
      <c r="EJ63" s="108">
        <f t="shared" si="287"/>
        <v>174.15240549999999</v>
      </c>
      <c r="EK63" s="108">
        <f t="shared" si="287"/>
        <v>174.78520300000037</v>
      </c>
      <c r="EL63" s="108">
        <f t="shared" si="287"/>
        <v>-0.63279750000000234</v>
      </c>
      <c r="EM63" s="102">
        <f>SUM(EM9)</f>
        <v>249.77800249999999</v>
      </c>
      <c r="EN63" s="102">
        <f t="shared" ref="EN63:EO63" si="513">SUM(EN9)</f>
        <v>248.54369166666666</v>
      </c>
      <c r="EO63" s="102">
        <f t="shared" si="513"/>
        <v>1.2343108333333335</v>
      </c>
      <c r="EP63" s="102">
        <f>SUM(EP9)</f>
        <v>265.94100000000003</v>
      </c>
      <c r="EQ63" s="102">
        <f t="shared" ref="EQ63:ER63" si="514">SUM(EQ9)</f>
        <v>265.29700000000003</v>
      </c>
      <c r="ER63" s="103">
        <f t="shared" si="514"/>
        <v>0.64400000000000002</v>
      </c>
      <c r="ES63" s="102">
        <f>SUM(ES9)</f>
        <v>256.726</v>
      </c>
      <c r="ET63" s="102">
        <f t="shared" ref="ET63:EU63" si="515">SUM(ET9)</f>
        <v>255.59700000000001</v>
      </c>
      <c r="EU63" s="102">
        <f t="shared" si="515"/>
        <v>1.129</v>
      </c>
      <c r="EV63" s="102">
        <f>SUM(EV9)</f>
        <v>249.77800249999999</v>
      </c>
      <c r="EW63" s="102">
        <f t="shared" ref="EW63:EX63" si="516">SUM(EW9)</f>
        <v>248.54369166666666</v>
      </c>
      <c r="EX63" s="102">
        <f t="shared" si="516"/>
        <v>1.2343108333333335</v>
      </c>
      <c r="EY63" s="102">
        <f>SUM(EY9)</f>
        <v>266.04975399999995</v>
      </c>
      <c r="EZ63" s="102">
        <f t="shared" ref="EZ63:FA63" si="517">SUM(EZ9)</f>
        <v>265.46225399999997</v>
      </c>
      <c r="FA63" s="102">
        <f t="shared" si="517"/>
        <v>0.58750000000000002</v>
      </c>
      <c r="FB63" s="102">
        <f>SUM(FB9)</f>
        <v>250.452</v>
      </c>
      <c r="FC63" s="102">
        <f t="shared" ref="FC63:FD63" si="518">SUM(FC9)</f>
        <v>250.15600000000001</v>
      </c>
      <c r="FD63" s="102">
        <f t="shared" si="518"/>
        <v>0.29599999999999999</v>
      </c>
      <c r="FE63" s="102">
        <f>SUM(FE9)</f>
        <v>249.77800249999999</v>
      </c>
      <c r="FF63" s="102">
        <f t="shared" ref="FF63:FG63" si="519">SUM(FF9)</f>
        <v>248.54369166666666</v>
      </c>
      <c r="FG63" s="102">
        <f t="shared" si="519"/>
        <v>1.2343108333333335</v>
      </c>
      <c r="FH63" s="102">
        <f>SUM(FH9)</f>
        <v>271.41572000000002</v>
      </c>
      <c r="FI63" s="102">
        <f t="shared" ref="FI63:FJ63" si="520">SUM(FI9)</f>
        <v>268.29682000000003</v>
      </c>
      <c r="FJ63" s="102">
        <f t="shared" si="520"/>
        <v>3.1189</v>
      </c>
      <c r="FK63" s="102">
        <f>SUM(FK9)</f>
        <v>269.55400000000003</v>
      </c>
      <c r="FL63" s="102">
        <f t="shared" ref="FL63:FM63" si="521">SUM(FL9)</f>
        <v>266.37</v>
      </c>
      <c r="FM63" s="102">
        <f t="shared" si="521"/>
        <v>3.1840000000000002</v>
      </c>
      <c r="FN63" s="104">
        <f t="shared" si="485"/>
        <v>749.33400749999998</v>
      </c>
      <c r="FO63" s="104">
        <f t="shared" si="475"/>
        <v>745.63107500000001</v>
      </c>
      <c r="FP63" s="104">
        <f t="shared" si="475"/>
        <v>3.7029325000000002</v>
      </c>
      <c r="FQ63" s="104">
        <f t="shared" si="475"/>
        <v>803.40647399999989</v>
      </c>
      <c r="FR63" s="104">
        <f t="shared" si="475"/>
        <v>799.05607400000008</v>
      </c>
      <c r="FS63" s="104">
        <f t="shared" si="475"/>
        <v>4.3504000000000005</v>
      </c>
      <c r="FT63" s="104">
        <f t="shared" si="475"/>
        <v>776.73199999999997</v>
      </c>
      <c r="FU63" s="104">
        <f t="shared" si="475"/>
        <v>772.12300000000005</v>
      </c>
      <c r="FV63" s="104">
        <f t="shared" si="475"/>
        <v>4.609</v>
      </c>
      <c r="FW63" s="108">
        <f t="shared" si="289"/>
        <v>54.072466499999905</v>
      </c>
      <c r="FX63" s="108">
        <f t="shared" si="289"/>
        <v>53.424999000000071</v>
      </c>
      <c r="FY63" s="108">
        <f t="shared" si="289"/>
        <v>0.64746750000000031</v>
      </c>
      <c r="FZ63" s="104">
        <f t="shared" si="476"/>
        <v>2997.3360299999999</v>
      </c>
      <c r="GA63" s="104">
        <f t="shared" si="476"/>
        <v>2982.5243</v>
      </c>
      <c r="GB63" s="104">
        <f t="shared" si="476"/>
        <v>14.811730000000001</v>
      </c>
      <c r="GC63" s="104">
        <f t="shared" si="476"/>
        <v>3225.5609019999997</v>
      </c>
      <c r="GD63" s="104">
        <f t="shared" si="476"/>
        <v>3210.7345020000002</v>
      </c>
      <c r="GE63" s="104">
        <f t="shared" si="476"/>
        <v>14.8264</v>
      </c>
      <c r="GF63" s="104">
        <f t="shared" si="476"/>
        <v>3104.0907499999998</v>
      </c>
      <c r="GG63" s="104">
        <f t="shared" si="476"/>
        <v>3087.873</v>
      </c>
      <c r="GH63" s="104">
        <f t="shared" si="476"/>
        <v>16.217749999999999</v>
      </c>
      <c r="GI63" s="108">
        <f t="shared" si="291"/>
        <v>228.22487199999978</v>
      </c>
      <c r="GJ63" s="108">
        <f t="shared" si="291"/>
        <v>228.21020200000021</v>
      </c>
      <c r="GK63" s="108">
        <f t="shared" si="291"/>
        <v>1.4669999999998851E-2</v>
      </c>
    </row>
    <row r="64" spans="1:195" ht="18.75" customHeight="1" x14ac:dyDescent="0.3">
      <c r="A64" s="12" t="s">
        <v>92</v>
      </c>
      <c r="B64" s="102">
        <f t="shared" ref="B64:AK64" si="522">SUM(B62/B63)</f>
        <v>35.777403230436029</v>
      </c>
      <c r="C64" s="102">
        <f t="shared" si="522"/>
        <v>35.861468690002624</v>
      </c>
      <c r="D64" s="102">
        <f t="shared" si="522"/>
        <v>18.849787351127073</v>
      </c>
      <c r="E64" s="102">
        <f t="shared" si="522"/>
        <v>27.971099390792187</v>
      </c>
      <c r="F64" s="102">
        <f t="shared" si="522"/>
        <v>27.938503896028799</v>
      </c>
      <c r="G64" s="102">
        <f t="shared" si="522"/>
        <v>68.055155555555558</v>
      </c>
      <c r="H64" s="102">
        <f t="shared" si="522"/>
        <v>26.167336698803208</v>
      </c>
      <c r="I64" s="102">
        <f t="shared" si="522"/>
        <v>26.150319261810004</v>
      </c>
      <c r="J64" s="102">
        <f t="shared" si="522"/>
        <v>47.323333333333338</v>
      </c>
      <c r="K64" s="102">
        <f t="shared" si="522"/>
        <v>35.777403230436029</v>
      </c>
      <c r="L64" s="102">
        <f t="shared" si="522"/>
        <v>35.861468690002624</v>
      </c>
      <c r="M64" s="102">
        <f t="shared" si="522"/>
        <v>18.849787351127073</v>
      </c>
      <c r="N64" s="102">
        <f t="shared" si="522"/>
        <v>25.185927429098609</v>
      </c>
      <c r="O64" s="102">
        <f t="shared" si="522"/>
        <v>25.160763030976558</v>
      </c>
      <c r="P64" s="102">
        <f t="shared" si="522"/>
        <v>53.034427860696525</v>
      </c>
      <c r="Q64" s="102">
        <f t="shared" si="522"/>
        <v>26.340520536126483</v>
      </c>
      <c r="R64" s="102">
        <f t="shared" si="522"/>
        <v>26.316895807294632</v>
      </c>
      <c r="S64" s="102">
        <f t="shared" si="522"/>
        <v>52.771186440677972</v>
      </c>
      <c r="T64" s="102">
        <f t="shared" si="522"/>
        <v>35.777403230436029</v>
      </c>
      <c r="U64" s="102">
        <f t="shared" si="522"/>
        <v>35.861468690002624</v>
      </c>
      <c r="V64" s="102">
        <f t="shared" si="522"/>
        <v>18.849787351127073</v>
      </c>
      <c r="W64" s="102">
        <f t="shared" si="522"/>
        <v>43.8392572743724</v>
      </c>
      <c r="X64" s="102">
        <f t="shared" si="522"/>
        <v>44.133935117118781</v>
      </c>
      <c r="Y64" s="102">
        <f t="shared" si="522"/>
        <v>10.740095673876873</v>
      </c>
      <c r="Z64" s="102">
        <f t="shared" si="522"/>
        <v>30.192320573842178</v>
      </c>
      <c r="AA64" s="102">
        <f t="shared" si="522"/>
        <v>30.446356001083718</v>
      </c>
      <c r="AB64" s="102">
        <f t="shared" si="522"/>
        <v>7.4536636064437909</v>
      </c>
      <c r="AC64" s="104">
        <f t="shared" si="522"/>
        <v>35.777403230436029</v>
      </c>
      <c r="AD64" s="104">
        <f t="shared" si="522"/>
        <v>35.861468690002617</v>
      </c>
      <c r="AE64" s="104">
        <f t="shared" si="522"/>
        <v>18.849787351127073</v>
      </c>
      <c r="AF64" s="104">
        <f t="shared" si="522"/>
        <v>32.257752451605988</v>
      </c>
      <c r="AG64" s="104">
        <f t="shared" si="522"/>
        <v>32.304376453442551</v>
      </c>
      <c r="AH64" s="104">
        <f t="shared" si="522"/>
        <v>18.906865723461507</v>
      </c>
      <c r="AI64" s="104">
        <f t="shared" si="522"/>
        <v>27.561992161956578</v>
      </c>
      <c r="AJ64" s="104">
        <f t="shared" si="522"/>
        <v>27.623185797559834</v>
      </c>
      <c r="AK64" s="104">
        <f t="shared" si="522"/>
        <v>13.175363840960243</v>
      </c>
      <c r="AL64" s="108">
        <f t="shared" si="279"/>
        <v>-3.5196507788300408</v>
      </c>
      <c r="AM64" s="108">
        <f t="shared" si="279"/>
        <v>-3.5570922365600666</v>
      </c>
      <c r="AN64" s="108">
        <f t="shared" si="279"/>
        <v>5.7078372334434135E-2</v>
      </c>
      <c r="AO64" s="102">
        <f t="shared" ref="AO64:BX64" si="523">SUM(AO62/AO63)</f>
        <v>35.777403230436029</v>
      </c>
      <c r="AP64" s="102">
        <f t="shared" si="523"/>
        <v>35.861468690002624</v>
      </c>
      <c r="AQ64" s="102">
        <f t="shared" si="523"/>
        <v>18.849787351127073</v>
      </c>
      <c r="AR64" s="102">
        <f t="shared" si="523"/>
        <v>29.346838421269339</v>
      </c>
      <c r="AS64" s="102">
        <f t="shared" si="523"/>
        <v>29.344430786846051</v>
      </c>
      <c r="AT64" s="102">
        <f t="shared" si="523"/>
        <v>30.595633187772929</v>
      </c>
      <c r="AU64" s="102">
        <f t="shared" si="523"/>
        <v>28.509864016726763</v>
      </c>
      <c r="AV64" s="102">
        <f t="shared" si="523"/>
        <v>28.524651843529167</v>
      </c>
      <c r="AW64" s="102">
        <f t="shared" si="523"/>
        <v>23.056899488926746</v>
      </c>
      <c r="AX64" s="102">
        <f t="shared" si="523"/>
        <v>35.777403230436029</v>
      </c>
      <c r="AY64" s="102">
        <f t="shared" si="523"/>
        <v>35.861468690002624</v>
      </c>
      <c r="AZ64" s="102">
        <f t="shared" si="523"/>
        <v>18.849787351127073</v>
      </c>
      <c r="BA64" s="102">
        <f t="shared" si="523"/>
        <v>31.236509857321799</v>
      </c>
      <c r="BB64" s="102">
        <f t="shared" si="523"/>
        <v>31.268511632816153</v>
      </c>
      <c r="BC64" s="102">
        <f t="shared" si="523"/>
        <v>16.049463327370304</v>
      </c>
      <c r="BD64" s="102">
        <f t="shared" si="523"/>
        <v>31.441172016814285</v>
      </c>
      <c r="BE64" s="102">
        <f t="shared" si="523"/>
        <v>31.415095498136857</v>
      </c>
      <c r="BF64" s="102">
        <f t="shared" si="523"/>
        <v>56.748603351955303</v>
      </c>
      <c r="BG64" s="102">
        <f t="shared" si="523"/>
        <v>35.777403230436029</v>
      </c>
      <c r="BH64" s="102">
        <f t="shared" si="523"/>
        <v>35.861468690002624</v>
      </c>
      <c r="BI64" s="102">
        <f t="shared" si="523"/>
        <v>18.849787351127073</v>
      </c>
      <c r="BJ64" s="102">
        <f t="shared" si="523"/>
        <v>36.9894544032718</v>
      </c>
      <c r="BK64" s="102">
        <f t="shared" si="523"/>
        <v>37.295501668425956</v>
      </c>
      <c r="BL64" s="102">
        <f t="shared" si="523"/>
        <v>9.5084766947313604</v>
      </c>
      <c r="BM64" s="102">
        <f t="shared" si="523"/>
        <v>26.366547213895586</v>
      </c>
      <c r="BN64" s="102">
        <f t="shared" si="523"/>
        <v>26.631437725422529</v>
      </c>
      <c r="BO64" s="102">
        <f t="shared" si="523"/>
        <v>3.8618017436228604</v>
      </c>
      <c r="BP64" s="104">
        <f t="shared" si="523"/>
        <v>35.777403230436029</v>
      </c>
      <c r="BQ64" s="104">
        <f t="shared" si="523"/>
        <v>35.861468690002617</v>
      </c>
      <c r="BR64" s="104">
        <f t="shared" si="523"/>
        <v>18.849787351127073</v>
      </c>
      <c r="BS64" s="104">
        <f t="shared" si="523"/>
        <v>32.378785556836235</v>
      </c>
      <c r="BT64" s="104">
        <f t="shared" si="523"/>
        <v>32.471397602015458</v>
      </c>
      <c r="BU64" s="104">
        <f t="shared" si="523"/>
        <v>13.429161837103509</v>
      </c>
      <c r="BV64" s="104">
        <f t="shared" si="523"/>
        <v>28.752922299661712</v>
      </c>
      <c r="BW64" s="104">
        <f t="shared" si="523"/>
        <v>28.845775848393359</v>
      </c>
      <c r="BX64" s="104">
        <f t="shared" si="523"/>
        <v>10.761724705738857</v>
      </c>
      <c r="BY64" s="108">
        <f t="shared" si="281"/>
        <v>-3.3986176735997944</v>
      </c>
      <c r="BZ64" s="108">
        <f t="shared" si="281"/>
        <v>-3.3900710879871596</v>
      </c>
      <c r="CA64" s="108">
        <f t="shared" si="281"/>
        <v>-5.4206255140235644</v>
      </c>
      <c r="CB64" s="104">
        <f>SUM(CB62/CB63)</f>
        <v>35.777403230436029</v>
      </c>
      <c r="CC64" s="104">
        <f t="shared" ref="CC64:CD64" si="524">SUM(CC62/CC63)</f>
        <v>35.861468690002617</v>
      </c>
      <c r="CD64" s="104">
        <f t="shared" si="524"/>
        <v>18.849787351127073</v>
      </c>
      <c r="CE64" s="104">
        <f>SUM(CE62/CE63)</f>
        <v>32.318167253045964</v>
      </c>
      <c r="CF64" s="104">
        <f t="shared" ref="CF64:CG64" si="525">SUM(CF62/CF63)</f>
        <v>32.387688606496511</v>
      </c>
      <c r="CG64" s="104">
        <f t="shared" si="525"/>
        <v>15.718360417875799</v>
      </c>
      <c r="CH64" s="104">
        <f>SUM(CH62/CH63)</f>
        <v>28.161800376142917</v>
      </c>
      <c r="CI64" s="104">
        <f t="shared" ref="CI64:CJ64" si="526">SUM(CI62/CI63)</f>
        <v>28.238663351369713</v>
      </c>
      <c r="CJ64" s="104">
        <f t="shared" si="526"/>
        <v>11.844034043125779</v>
      </c>
      <c r="CK64" s="108">
        <f t="shared" si="283"/>
        <v>-3.4592359773900654</v>
      </c>
      <c r="CL64" s="108">
        <f t="shared" si="283"/>
        <v>-3.4737800835061066</v>
      </c>
      <c r="CM64" s="108">
        <f t="shared" si="283"/>
        <v>-3.1314269332512747</v>
      </c>
      <c r="CN64" s="102">
        <f t="shared" ref="CN64:DW64" si="527">SUM(CN62/CN63)</f>
        <v>35.894384731179279</v>
      </c>
      <c r="CO64" s="102">
        <f t="shared" si="527"/>
        <v>35.978184077967548</v>
      </c>
      <c r="CP64" s="102">
        <f t="shared" si="527"/>
        <v>19.020353938007347</v>
      </c>
      <c r="CQ64" s="102">
        <f t="shared" si="527"/>
        <v>41.252664475673924</v>
      </c>
      <c r="CR64" s="102">
        <f t="shared" si="527"/>
        <v>41.222882201162122</v>
      </c>
      <c r="CS64" s="102">
        <f t="shared" si="527"/>
        <v>63.335329341317362</v>
      </c>
      <c r="CT64" s="102">
        <f t="shared" si="527"/>
        <v>32.155322840136265</v>
      </c>
      <c r="CU64" s="102">
        <f t="shared" si="527"/>
        <v>32.161574625515065</v>
      </c>
      <c r="CV64" s="102">
        <f t="shared" si="527"/>
        <v>28.967811158798284</v>
      </c>
      <c r="CW64" s="102">
        <f t="shared" si="527"/>
        <v>35.894384731179279</v>
      </c>
      <c r="CX64" s="102">
        <f t="shared" si="527"/>
        <v>35.978184077967548</v>
      </c>
      <c r="CY64" s="102">
        <f t="shared" si="527"/>
        <v>19.020353938007347</v>
      </c>
      <c r="CZ64" s="102">
        <f t="shared" si="527"/>
        <v>34.091666115949565</v>
      </c>
      <c r="DA64" s="102">
        <f t="shared" si="527"/>
        <v>34.094109164834656</v>
      </c>
      <c r="DB64" s="102">
        <f t="shared" si="527"/>
        <v>32.525782828282829</v>
      </c>
      <c r="DC64" s="102">
        <f t="shared" si="527"/>
        <v>32.184398629254758</v>
      </c>
      <c r="DD64" s="102">
        <f t="shared" si="527"/>
        <v>32.22787334431473</v>
      </c>
      <c r="DE64" s="102">
        <f t="shared" si="527"/>
        <v>18.80981595092025</v>
      </c>
      <c r="DF64" s="102">
        <f t="shared" si="527"/>
        <v>35.894384731179279</v>
      </c>
      <c r="DG64" s="102">
        <f t="shared" si="527"/>
        <v>35.978184077967548</v>
      </c>
      <c r="DH64" s="102">
        <f t="shared" si="527"/>
        <v>19.020353938007347</v>
      </c>
      <c r="DI64" s="102">
        <f t="shared" si="527"/>
        <v>35.000087421010939</v>
      </c>
      <c r="DJ64" s="102">
        <f t="shared" si="527"/>
        <v>35.291249741465421</v>
      </c>
      <c r="DK64" s="102">
        <f t="shared" si="527"/>
        <v>8.0071338472319535</v>
      </c>
      <c r="DL64" s="102">
        <f t="shared" si="527"/>
        <v>32.401886067881037</v>
      </c>
      <c r="DM64" s="102">
        <f t="shared" si="527"/>
        <v>32.717056545437799</v>
      </c>
      <c r="DN64" s="102">
        <f t="shared" si="527"/>
        <v>5.2279005524861883</v>
      </c>
      <c r="DO64" s="104">
        <f t="shared" si="527"/>
        <v>35.894384731179279</v>
      </c>
      <c r="DP64" s="104">
        <f t="shared" si="527"/>
        <v>35.978184077967548</v>
      </c>
      <c r="DQ64" s="104">
        <f t="shared" si="527"/>
        <v>19.020353938007347</v>
      </c>
      <c r="DR64" s="104">
        <f t="shared" si="527"/>
        <v>36.714669788630189</v>
      </c>
      <c r="DS64" s="104">
        <f t="shared" si="527"/>
        <v>36.812180629597172</v>
      </c>
      <c r="DT64" s="104">
        <f t="shared" si="527"/>
        <v>15.872368861607143</v>
      </c>
      <c r="DU64" s="104">
        <f t="shared" si="527"/>
        <v>32.249089855697335</v>
      </c>
      <c r="DV64" s="104">
        <f t="shared" si="527"/>
        <v>32.37203545195004</v>
      </c>
      <c r="DW64" s="104">
        <f t="shared" si="527"/>
        <v>10.5264543931051</v>
      </c>
      <c r="DX64" s="108">
        <f t="shared" si="285"/>
        <v>0.82028505745090996</v>
      </c>
      <c r="DY64" s="108">
        <f t="shared" si="285"/>
        <v>0.83399655162962461</v>
      </c>
      <c r="DZ64" s="108">
        <f t="shared" si="285"/>
        <v>-3.1479850764002038</v>
      </c>
      <c r="EA64" s="104">
        <f>SUM(EA62/EA63)</f>
        <v>35.816397064017117</v>
      </c>
      <c r="EB64" s="104">
        <f t="shared" ref="EB64:EC64" si="528">SUM(EB62/EB63)</f>
        <v>35.900373819324273</v>
      </c>
      <c r="EC64" s="104">
        <f t="shared" si="528"/>
        <v>18.906642880087162</v>
      </c>
      <c r="ED64" s="104">
        <f>SUM(ED62/ED63)</f>
        <v>33.715157492014384</v>
      </c>
      <c r="EE64" s="104">
        <f t="shared" ref="EE64:EF64" si="529">SUM(EE62/EE63)</f>
        <v>33.793104235536994</v>
      </c>
      <c r="EF64" s="104">
        <f t="shared" si="529"/>
        <v>15.771049064528448</v>
      </c>
      <c r="EG64" s="104">
        <f>SUM(EG62/EG63)</f>
        <v>29.465228727629555</v>
      </c>
      <c r="EH64" s="104">
        <f t="shared" ref="EH64:EI64" si="530">SUM(EH62/EH63)</f>
        <v>29.555939544424053</v>
      </c>
      <c r="EI64" s="104">
        <f t="shared" si="530"/>
        <v>11.369949391622701</v>
      </c>
      <c r="EJ64" s="108">
        <f t="shared" si="287"/>
        <v>-2.1012395720027328</v>
      </c>
      <c r="EK64" s="108">
        <f t="shared" si="287"/>
        <v>-2.1072695837872786</v>
      </c>
      <c r="EL64" s="108">
        <f t="shared" si="287"/>
        <v>-3.135593815558714</v>
      </c>
      <c r="EM64" s="102">
        <f t="shared" ref="EM64:FV64" si="531">SUM(EM62/EM63)</f>
        <v>35.894384731179279</v>
      </c>
      <c r="EN64" s="102">
        <f t="shared" si="531"/>
        <v>35.978184077967548</v>
      </c>
      <c r="EO64" s="102">
        <f t="shared" si="531"/>
        <v>19.020353938007347</v>
      </c>
      <c r="EP64" s="102">
        <f t="shared" si="531"/>
        <v>37.209948447211971</v>
      </c>
      <c r="EQ64" s="102">
        <f t="shared" si="531"/>
        <v>37.222911303180965</v>
      </c>
      <c r="ER64" s="102">
        <f t="shared" si="531"/>
        <v>31.869875776397514</v>
      </c>
      <c r="ES64" s="102">
        <f t="shared" si="531"/>
        <v>27.705795283687667</v>
      </c>
      <c r="ET64" s="102">
        <f t="shared" si="531"/>
        <v>27.766210088537814</v>
      </c>
      <c r="EU64" s="102">
        <f t="shared" si="531"/>
        <v>14.028343666961915</v>
      </c>
      <c r="EV64" s="102">
        <f t="shared" si="531"/>
        <v>35.894384731179279</v>
      </c>
      <c r="EW64" s="102">
        <f t="shared" si="531"/>
        <v>35.978184077967548</v>
      </c>
      <c r="EX64" s="102">
        <f t="shared" si="531"/>
        <v>19.020353938007347</v>
      </c>
      <c r="EY64" s="102">
        <f t="shared" si="531"/>
        <v>34.641197525783099</v>
      </c>
      <c r="EZ64" s="102">
        <f t="shared" si="531"/>
        <v>34.633361547514028</v>
      </c>
      <c r="FA64" s="102">
        <f t="shared" si="531"/>
        <v>38.181889361702126</v>
      </c>
      <c r="FB64" s="102">
        <f t="shared" si="531"/>
        <v>29.124111606215958</v>
      </c>
      <c r="FC64" s="102">
        <f t="shared" si="531"/>
        <v>29.103983114536529</v>
      </c>
      <c r="FD64" s="102">
        <f t="shared" si="531"/>
        <v>46.135135135135137</v>
      </c>
      <c r="FE64" s="102">
        <f t="shared" si="531"/>
        <v>35.894384731179279</v>
      </c>
      <c r="FF64" s="102">
        <f t="shared" si="531"/>
        <v>35.978184077967548</v>
      </c>
      <c r="FG64" s="102">
        <f t="shared" si="531"/>
        <v>19.020353938007347</v>
      </c>
      <c r="FH64" s="102">
        <f t="shared" si="531"/>
        <v>41.074704552853454</v>
      </c>
      <c r="FI64" s="102">
        <f t="shared" si="531"/>
        <v>41.424474990050193</v>
      </c>
      <c r="FJ64" s="102">
        <f t="shared" si="531"/>
        <v>10.986437526050853</v>
      </c>
      <c r="FK64" s="102">
        <f t="shared" si="531"/>
        <v>32.274134310750341</v>
      </c>
      <c r="FL64" s="102">
        <f t="shared" si="531"/>
        <v>32.561519690655857</v>
      </c>
      <c r="FM64" s="102">
        <f t="shared" si="531"/>
        <v>8.2317839195979889</v>
      </c>
      <c r="FN64" s="104">
        <f t="shared" si="531"/>
        <v>35.894384731179279</v>
      </c>
      <c r="FO64" s="104">
        <f t="shared" si="531"/>
        <v>35.978184077967548</v>
      </c>
      <c r="FP64" s="104">
        <f t="shared" si="531"/>
        <v>19.020353938007347</v>
      </c>
      <c r="FQ64" s="104">
        <f t="shared" si="531"/>
        <v>37.66493608066196</v>
      </c>
      <c r="FR64" s="104">
        <f t="shared" si="531"/>
        <v>37.773358856915465</v>
      </c>
      <c r="FS64" s="104">
        <f t="shared" si="531"/>
        <v>17.750473519676351</v>
      </c>
      <c r="FT64" s="104">
        <f t="shared" si="531"/>
        <v>29.748500126169642</v>
      </c>
      <c r="FU64" s="104">
        <f t="shared" si="531"/>
        <v>29.853932598821689</v>
      </c>
      <c r="FV64" s="104">
        <f t="shared" si="531"/>
        <v>12.085918854415272</v>
      </c>
      <c r="FW64" s="108">
        <f t="shared" si="289"/>
        <v>1.7705513494826803</v>
      </c>
      <c r="FX64" s="108">
        <f t="shared" si="289"/>
        <v>1.7951747789479171</v>
      </c>
      <c r="FY64" s="108">
        <f t="shared" si="289"/>
        <v>-1.2698804183309953</v>
      </c>
      <c r="FZ64" s="104">
        <f>SUM(FZ62/FZ63)</f>
        <v>35.835893980807654</v>
      </c>
      <c r="GA64" s="104">
        <f t="shared" ref="GA64:GB64" si="532">SUM(GA62/GA63)</f>
        <v>35.91982638398509</v>
      </c>
      <c r="GB64" s="104">
        <f t="shared" si="532"/>
        <v>18.935070644567208</v>
      </c>
      <c r="GC64" s="104">
        <f>SUM(GC62/GC63)</f>
        <v>34.698948462142546</v>
      </c>
      <c r="GD64" s="104">
        <f t="shared" ref="GD64:GE64" si="533">SUM(GD62/GD63)</f>
        <v>34.78367092029336</v>
      </c>
      <c r="GE64" s="104">
        <f t="shared" si="533"/>
        <v>16.351856822964443</v>
      </c>
      <c r="GF64" s="104">
        <f>SUM(GF62/GF63)</f>
        <v>29.53611130731278</v>
      </c>
      <c r="GG64" s="104">
        <f t="shared" ref="GG64:GH64" si="534">SUM(GG62/GG63)</f>
        <v>29.63045274206549</v>
      </c>
      <c r="GH64" s="104">
        <f t="shared" si="534"/>
        <v>11.573424180296282</v>
      </c>
      <c r="GI64" s="108">
        <f t="shared" si="291"/>
        <v>-1.1369455186651081</v>
      </c>
      <c r="GJ64" s="108">
        <f t="shared" si="291"/>
        <v>-1.136155463691729</v>
      </c>
      <c r="GK64" s="108">
        <f t="shared" si="291"/>
        <v>-2.5832138216027651</v>
      </c>
    </row>
    <row r="65" spans="1:195" ht="18.75" customHeight="1" x14ac:dyDescent="0.3">
      <c r="A65" s="109" t="s">
        <v>93</v>
      </c>
      <c r="B65" s="102">
        <f t="shared" ref="B65:B66" si="535">SUM(C65:D65)</f>
        <v>-357.97924999999998</v>
      </c>
      <c r="C65" s="102">
        <f>SUM([20]стоки!DP104)/12</f>
        <v>-359.27674999999999</v>
      </c>
      <c r="D65" s="102">
        <f>SUM([20]стоки!DQ104)/12</f>
        <v>1.2975000000000001</v>
      </c>
      <c r="E65" s="102">
        <f t="shared" ref="E65:E66" si="536">SUM(F65:G65)</f>
        <v>0</v>
      </c>
      <c r="F65" s="102">
        <v>0</v>
      </c>
      <c r="G65" s="102">
        <v>0</v>
      </c>
      <c r="H65" s="102">
        <f t="shared" ref="H65:H66" si="537">SUM(I65:J65)</f>
        <v>0</v>
      </c>
      <c r="I65" s="102">
        <v>0</v>
      </c>
      <c r="J65" s="102">
        <v>0</v>
      </c>
      <c r="K65" s="102">
        <f t="shared" ref="K65:K66" si="538">SUM(L65:M65)</f>
        <v>-357.97924999999998</v>
      </c>
      <c r="L65" s="102">
        <f>SUM(C65)</f>
        <v>-359.27674999999999</v>
      </c>
      <c r="M65" s="102">
        <f>SUM(D65)</f>
        <v>1.2975000000000001</v>
      </c>
      <c r="N65" s="102">
        <f t="shared" ref="N65:N66" si="539">SUM(O65:P65)</f>
        <v>0</v>
      </c>
      <c r="O65" s="102">
        <v>0</v>
      </c>
      <c r="P65" s="102">
        <v>0</v>
      </c>
      <c r="Q65" s="102">
        <f t="shared" ref="Q65:Q66" si="540">SUM(R65:S65)</f>
        <v>0</v>
      </c>
      <c r="R65" s="102">
        <v>0</v>
      </c>
      <c r="S65" s="102">
        <v>0</v>
      </c>
      <c r="T65" s="102">
        <f t="shared" ref="T65:T66" si="541">SUM(U65:V65)</f>
        <v>-357.97924999999998</v>
      </c>
      <c r="U65" s="102">
        <f>SUM(L65)</f>
        <v>-359.27674999999999</v>
      </c>
      <c r="V65" s="102">
        <f>SUM(M65)</f>
        <v>1.2975000000000001</v>
      </c>
      <c r="W65" s="102">
        <f t="shared" ref="W65:W66" si="542">SUM(X65:Y65)</f>
        <v>0</v>
      </c>
      <c r="X65" s="102">
        <v>0</v>
      </c>
      <c r="Y65" s="102">
        <v>0</v>
      </c>
      <c r="Z65" s="102">
        <f t="shared" ref="Z65:Z66" si="543">SUM(AA65:AB65)</f>
        <v>0</v>
      </c>
      <c r="AA65" s="102">
        <v>0</v>
      </c>
      <c r="AB65" s="102">
        <v>0</v>
      </c>
      <c r="AC65" s="67">
        <f>SUM(B65+K65+T65)</f>
        <v>-1073.9377500000001</v>
      </c>
      <c r="AD65" s="67">
        <f t="shared" ref="AD65:AF69" si="544">SUM(C65+L65+U65)</f>
        <v>-1077.83025</v>
      </c>
      <c r="AE65" s="67">
        <f t="shared" si="544"/>
        <v>3.8925000000000001</v>
      </c>
      <c r="AF65" s="67">
        <f>SUM(E65+N65+W65)</f>
        <v>0</v>
      </c>
      <c r="AG65" s="67">
        <f t="shared" ref="AG65:AK69" si="545">SUM(F65+O65+X65)</f>
        <v>0</v>
      </c>
      <c r="AH65" s="67">
        <f t="shared" si="545"/>
        <v>0</v>
      </c>
      <c r="AI65" s="67">
        <f t="shared" si="545"/>
        <v>0</v>
      </c>
      <c r="AJ65" s="67">
        <f t="shared" si="545"/>
        <v>0</v>
      </c>
      <c r="AK65" s="67">
        <f t="shared" si="545"/>
        <v>0</v>
      </c>
      <c r="AL65" s="55">
        <f t="shared" si="279"/>
        <v>1073.9377500000001</v>
      </c>
      <c r="AM65" s="55">
        <f t="shared" si="279"/>
        <v>1077.83025</v>
      </c>
      <c r="AN65" s="55">
        <f t="shared" si="279"/>
        <v>-3.8925000000000001</v>
      </c>
      <c r="AO65" s="102">
        <f t="shared" ref="AO65" si="546">SUM(AP65:AQ65)</f>
        <v>-357.97924999999998</v>
      </c>
      <c r="AP65" s="102">
        <f>SUM(U65)</f>
        <v>-359.27674999999999</v>
      </c>
      <c r="AQ65" s="102">
        <f>SUM(V65)</f>
        <v>1.2975000000000001</v>
      </c>
      <c r="AR65" s="102">
        <f t="shared" ref="AR65:AR66" si="547">SUM(AS65:AT65)</f>
        <v>0</v>
      </c>
      <c r="AS65" s="102">
        <v>0</v>
      </c>
      <c r="AT65" s="102">
        <v>0</v>
      </c>
      <c r="AU65" s="102">
        <f t="shared" ref="AU65:AU66" si="548">SUM(AV65:AW65)</f>
        <v>0</v>
      </c>
      <c r="AV65" s="102">
        <v>0</v>
      </c>
      <c r="AW65" s="102">
        <v>0</v>
      </c>
      <c r="AX65" s="102">
        <f t="shared" ref="AX65:AX66" si="549">SUM(AY65:AZ65)</f>
        <v>-357.97924999999998</v>
      </c>
      <c r="AY65" s="102">
        <f>SUM(AP65)</f>
        <v>-359.27674999999999</v>
      </c>
      <c r="AZ65" s="102">
        <f>SUM(AQ65)</f>
        <v>1.2975000000000001</v>
      </c>
      <c r="BA65" s="102">
        <f t="shared" ref="BA65:BA66" si="550">SUM(BB65:BC65)</f>
        <v>0</v>
      </c>
      <c r="BB65" s="102">
        <v>0</v>
      </c>
      <c r="BC65" s="102">
        <v>0</v>
      </c>
      <c r="BD65" s="102">
        <f t="shared" ref="BD65:BD66" si="551">SUM(BE65:BF65)</f>
        <v>0</v>
      </c>
      <c r="BE65" s="102">
        <v>0</v>
      </c>
      <c r="BF65" s="102">
        <v>0</v>
      </c>
      <c r="BG65" s="102">
        <f t="shared" ref="BG65:BG66" si="552">SUM(BH65:BI65)</f>
        <v>-357.97924999999998</v>
      </c>
      <c r="BH65" s="102">
        <f>SUM(AY65)</f>
        <v>-359.27674999999999</v>
      </c>
      <c r="BI65" s="102">
        <f>SUM(AZ65)</f>
        <v>1.2975000000000001</v>
      </c>
      <c r="BJ65" s="102">
        <f t="shared" ref="BJ65:BJ66" si="553">SUM(BK65:BL65)</f>
        <v>0</v>
      </c>
      <c r="BK65" s="102">
        <v>0</v>
      </c>
      <c r="BL65" s="102">
        <v>0</v>
      </c>
      <c r="BM65" s="102">
        <f t="shared" ref="BM65:BM66" si="554">SUM(BN65:BO65)</f>
        <v>0</v>
      </c>
      <c r="BN65" s="102">
        <v>0</v>
      </c>
      <c r="BO65" s="102">
        <v>0</v>
      </c>
      <c r="BP65" s="67">
        <f t="shared" ref="BP65:BX69" si="555">SUM(AO65+AX65+BG65)</f>
        <v>-1073.9377500000001</v>
      </c>
      <c r="BQ65" s="67">
        <f t="shared" si="555"/>
        <v>-1077.83025</v>
      </c>
      <c r="BR65" s="67">
        <f t="shared" si="555"/>
        <v>3.8925000000000001</v>
      </c>
      <c r="BS65" s="67">
        <f t="shared" si="555"/>
        <v>0</v>
      </c>
      <c r="BT65" s="67">
        <f t="shared" si="555"/>
        <v>0</v>
      </c>
      <c r="BU65" s="67">
        <f t="shared" si="555"/>
        <v>0</v>
      </c>
      <c r="BV65" s="67">
        <f t="shared" si="555"/>
        <v>0</v>
      </c>
      <c r="BW65" s="67">
        <f t="shared" si="555"/>
        <v>0</v>
      </c>
      <c r="BX65" s="67">
        <f t="shared" si="555"/>
        <v>0</v>
      </c>
      <c r="BY65" s="68">
        <f t="shared" si="281"/>
        <v>1073.9377500000001</v>
      </c>
      <c r="BZ65" s="68">
        <f t="shared" si="281"/>
        <v>1077.83025</v>
      </c>
      <c r="CA65" s="68">
        <f t="shared" si="281"/>
        <v>-3.8925000000000001</v>
      </c>
      <c r="CB65" s="67">
        <f t="shared" ref="CB65:CJ69" si="556">SUM(AC65+BP65)</f>
        <v>-2147.8755000000001</v>
      </c>
      <c r="CC65" s="67">
        <f t="shared" si="556"/>
        <v>-2155.6605</v>
      </c>
      <c r="CD65" s="67">
        <f t="shared" si="556"/>
        <v>7.7850000000000001</v>
      </c>
      <c r="CE65" s="67">
        <f t="shared" si="556"/>
        <v>0</v>
      </c>
      <c r="CF65" s="67">
        <f t="shared" si="556"/>
        <v>0</v>
      </c>
      <c r="CG65" s="67">
        <f t="shared" si="556"/>
        <v>0</v>
      </c>
      <c r="CH65" s="67">
        <f t="shared" si="556"/>
        <v>0</v>
      </c>
      <c r="CI65" s="67">
        <f t="shared" si="556"/>
        <v>0</v>
      </c>
      <c r="CJ65" s="67">
        <f t="shared" si="556"/>
        <v>0</v>
      </c>
      <c r="CK65" s="68">
        <f t="shared" si="283"/>
        <v>2147.8755000000001</v>
      </c>
      <c r="CL65" s="68">
        <f t="shared" si="283"/>
        <v>2155.6605</v>
      </c>
      <c r="CM65" s="68">
        <f t="shared" si="283"/>
        <v>-7.7850000000000001</v>
      </c>
      <c r="CN65" s="102">
        <f t="shared" ref="CN65:CN66" si="557">SUM(CO65:CP65)</f>
        <v>-357.97924999999998</v>
      </c>
      <c r="CO65" s="102">
        <f>SUM(BH65)</f>
        <v>-359.27674999999999</v>
      </c>
      <c r="CP65" s="102">
        <f>SUM(BI65)</f>
        <v>1.2975000000000001</v>
      </c>
      <c r="CQ65" s="102">
        <f t="shared" ref="CQ65:CQ66" si="558">SUM(CR65:CS65)</f>
        <v>0</v>
      </c>
      <c r="CR65" s="102">
        <v>0</v>
      </c>
      <c r="CS65" s="102">
        <v>0</v>
      </c>
      <c r="CT65" s="102">
        <f t="shared" ref="CT65:CT66" si="559">SUM(CU65:CV65)</f>
        <v>0</v>
      </c>
      <c r="CU65" s="102">
        <v>0</v>
      </c>
      <c r="CV65" s="102">
        <v>0</v>
      </c>
      <c r="CW65" s="102">
        <f t="shared" ref="CW65:CW66" si="560">SUM(CX65:CY65)</f>
        <v>-357.97924999999998</v>
      </c>
      <c r="CX65" s="102">
        <f>SUM(CO65)</f>
        <v>-359.27674999999999</v>
      </c>
      <c r="CY65" s="102">
        <f>SUM(CP65)</f>
        <v>1.2975000000000001</v>
      </c>
      <c r="CZ65" s="102">
        <f t="shared" ref="CZ65:CZ66" si="561">SUM(DA65:DB65)</f>
        <v>0</v>
      </c>
      <c r="DA65" s="102">
        <v>0</v>
      </c>
      <c r="DB65" s="102">
        <v>0</v>
      </c>
      <c r="DC65" s="102">
        <f t="shared" ref="DC65:DC66" si="562">SUM(DD65:DE65)</f>
        <v>0</v>
      </c>
      <c r="DD65" s="102">
        <v>0</v>
      </c>
      <c r="DE65" s="102">
        <v>0</v>
      </c>
      <c r="DF65" s="102">
        <f t="shared" ref="DF65:DF66" si="563">SUM(DG65:DH65)</f>
        <v>-357.97924999999998</v>
      </c>
      <c r="DG65" s="102">
        <f>SUM(CX65)</f>
        <v>-359.27674999999999</v>
      </c>
      <c r="DH65" s="102">
        <f>SUM(CY65)</f>
        <v>1.2975000000000001</v>
      </c>
      <c r="DI65" s="102">
        <f t="shared" ref="DI65:DI66" si="564">SUM(DJ65:DK65)</f>
        <v>0</v>
      </c>
      <c r="DJ65" s="102">
        <v>0</v>
      </c>
      <c r="DK65" s="102">
        <v>0</v>
      </c>
      <c r="DL65" s="102">
        <f t="shared" ref="DL65:DL66" si="565">SUM(DM65:DN65)</f>
        <v>0</v>
      </c>
      <c r="DM65" s="102">
        <v>0</v>
      </c>
      <c r="DN65" s="102">
        <v>0</v>
      </c>
      <c r="DO65" s="67">
        <f t="shared" ref="DO65:DW69" si="566">SUM(CN65+CW65+DF65)</f>
        <v>-1073.9377500000001</v>
      </c>
      <c r="DP65" s="67">
        <f t="shared" si="566"/>
        <v>-1077.83025</v>
      </c>
      <c r="DQ65" s="67">
        <f t="shared" si="566"/>
        <v>3.8925000000000001</v>
      </c>
      <c r="DR65" s="67">
        <f t="shared" si="566"/>
        <v>0</v>
      </c>
      <c r="DS65" s="67">
        <f t="shared" si="566"/>
        <v>0</v>
      </c>
      <c r="DT65" s="67">
        <f t="shared" si="566"/>
        <v>0</v>
      </c>
      <c r="DU65" s="67">
        <f t="shared" si="566"/>
        <v>0</v>
      </c>
      <c r="DV65" s="67">
        <f t="shared" si="566"/>
        <v>0</v>
      </c>
      <c r="DW65" s="67">
        <f t="shared" si="566"/>
        <v>0</v>
      </c>
      <c r="DX65" s="68">
        <f t="shared" si="285"/>
        <v>1073.9377500000001</v>
      </c>
      <c r="DY65" s="68">
        <f t="shared" si="285"/>
        <v>1077.83025</v>
      </c>
      <c r="DZ65" s="68">
        <f t="shared" si="285"/>
        <v>-3.8925000000000001</v>
      </c>
      <c r="EA65" s="158">
        <f t="shared" ref="EA65:EI69" si="567">SUM(CB65+DO65)</f>
        <v>-3221.8132500000002</v>
      </c>
      <c r="EB65" s="158">
        <f t="shared" si="567"/>
        <v>-3233.4907499999999</v>
      </c>
      <c r="EC65" s="158">
        <f t="shared" si="567"/>
        <v>11.6775</v>
      </c>
      <c r="ED65" s="67">
        <f t="shared" si="567"/>
        <v>0</v>
      </c>
      <c r="EE65" s="67">
        <f t="shared" si="567"/>
        <v>0</v>
      </c>
      <c r="EF65" s="67">
        <f t="shared" si="567"/>
        <v>0</v>
      </c>
      <c r="EG65" s="158">
        <f t="shared" si="567"/>
        <v>0</v>
      </c>
      <c r="EH65" s="158">
        <f t="shared" si="567"/>
        <v>0</v>
      </c>
      <c r="EI65" s="158">
        <f t="shared" si="567"/>
        <v>0</v>
      </c>
      <c r="EJ65" s="68">
        <f t="shared" si="287"/>
        <v>3221.8132500000002</v>
      </c>
      <c r="EK65" s="68">
        <f t="shared" si="287"/>
        <v>3233.4907499999999</v>
      </c>
      <c r="EL65" s="68">
        <f t="shared" si="287"/>
        <v>-11.6775</v>
      </c>
      <c r="EM65" s="102">
        <f t="shared" ref="EM65:EM66" si="568">SUM(EN65:EO65)</f>
        <v>-357.97924999999998</v>
      </c>
      <c r="EN65" s="102">
        <f>SUM(DG65)</f>
        <v>-359.27674999999999</v>
      </c>
      <c r="EO65" s="102">
        <f>SUM(DH65)</f>
        <v>1.2975000000000001</v>
      </c>
      <c r="EP65" s="102">
        <f t="shared" ref="EP65:EP66" si="569">SUM(EQ65:ER65)</f>
        <v>0</v>
      </c>
      <c r="EQ65" s="102">
        <v>0</v>
      </c>
      <c r="ER65" s="102">
        <v>0</v>
      </c>
      <c r="ES65" s="102">
        <f t="shared" ref="ES65:ES66" si="570">SUM(ET65:EU65)</f>
        <v>0</v>
      </c>
      <c r="ET65" s="102">
        <v>0</v>
      </c>
      <c r="EU65" s="102">
        <v>0</v>
      </c>
      <c r="EV65" s="102">
        <f t="shared" ref="EV65:EV66" si="571">SUM(EW65:EX65)</f>
        <v>-357.97924999999998</v>
      </c>
      <c r="EW65" s="102">
        <f>SUM(EN65)</f>
        <v>-359.27674999999999</v>
      </c>
      <c r="EX65" s="102">
        <f>SUM(EO65)</f>
        <v>1.2975000000000001</v>
      </c>
      <c r="EY65" s="102">
        <f t="shared" ref="EY65:EY66" si="572">SUM(EZ65:FA65)</f>
        <v>0</v>
      </c>
      <c r="EZ65" s="102">
        <v>0</v>
      </c>
      <c r="FA65" s="102">
        <v>0</v>
      </c>
      <c r="FB65" s="102">
        <f t="shared" ref="FB65:FB66" si="573">SUM(FC65:FD65)</f>
        <v>0</v>
      </c>
      <c r="FC65" s="102">
        <v>0</v>
      </c>
      <c r="FD65" s="102">
        <v>0</v>
      </c>
      <c r="FE65" s="102">
        <f t="shared" ref="FE65:FE66" si="574">SUM(FF65:FG65)</f>
        <v>-357.97924999999998</v>
      </c>
      <c r="FF65" s="102">
        <f>SUM(EW65)</f>
        <v>-359.27674999999999</v>
      </c>
      <c r="FG65" s="102">
        <f>SUM(EX65)</f>
        <v>1.2975000000000001</v>
      </c>
      <c r="FH65" s="102">
        <f t="shared" ref="FH65:FH66" si="575">SUM(FI65:FJ65)</f>
        <v>0</v>
      </c>
      <c r="FI65" s="102">
        <v>0</v>
      </c>
      <c r="FJ65" s="102">
        <v>0</v>
      </c>
      <c r="FK65" s="102">
        <f t="shared" ref="FK65:FK66" si="576">SUM(FL65:FM65)</f>
        <v>0</v>
      </c>
      <c r="FL65" s="102">
        <v>0</v>
      </c>
      <c r="FM65" s="102">
        <v>0</v>
      </c>
      <c r="FN65" s="67">
        <f t="shared" ref="FN65:FV69" si="577">SUM(EM65+EV65+FE65)</f>
        <v>-1073.9377500000001</v>
      </c>
      <c r="FO65" s="67">
        <f t="shared" si="577"/>
        <v>-1077.83025</v>
      </c>
      <c r="FP65" s="67">
        <f t="shared" si="577"/>
        <v>3.8925000000000001</v>
      </c>
      <c r="FQ65" s="67">
        <f t="shared" si="577"/>
        <v>0</v>
      </c>
      <c r="FR65" s="67">
        <f t="shared" si="577"/>
        <v>0</v>
      </c>
      <c r="FS65" s="67">
        <f t="shared" si="577"/>
        <v>0</v>
      </c>
      <c r="FT65" s="67">
        <f t="shared" si="577"/>
        <v>0</v>
      </c>
      <c r="FU65" s="67">
        <f t="shared" si="577"/>
        <v>0</v>
      </c>
      <c r="FV65" s="67">
        <f t="shared" si="577"/>
        <v>0</v>
      </c>
      <c r="FW65" s="68">
        <f t="shared" si="289"/>
        <v>1073.9377500000001</v>
      </c>
      <c r="FX65" s="68">
        <f t="shared" si="289"/>
        <v>1077.83025</v>
      </c>
      <c r="FY65" s="68">
        <f t="shared" si="289"/>
        <v>-3.8925000000000001</v>
      </c>
      <c r="FZ65" s="67">
        <f t="shared" ref="FZ65:GH69" si="578">SUM(EA65+FN65)</f>
        <v>-4295.7510000000002</v>
      </c>
      <c r="GA65" s="67">
        <f t="shared" si="578"/>
        <v>-4311.3209999999999</v>
      </c>
      <c r="GB65" s="67">
        <f t="shared" si="578"/>
        <v>15.57</v>
      </c>
      <c r="GC65" s="67">
        <f t="shared" si="578"/>
        <v>0</v>
      </c>
      <c r="GD65" s="67">
        <f t="shared" si="578"/>
        <v>0</v>
      </c>
      <c r="GE65" s="67">
        <f t="shared" si="578"/>
        <v>0</v>
      </c>
      <c r="GF65" s="67">
        <f t="shared" si="578"/>
        <v>0</v>
      </c>
      <c r="GG65" s="67">
        <f t="shared" si="578"/>
        <v>0</v>
      </c>
      <c r="GH65" s="67">
        <f t="shared" si="578"/>
        <v>0</v>
      </c>
      <c r="GI65" s="68">
        <f t="shared" si="291"/>
        <v>4295.7510000000002</v>
      </c>
      <c r="GJ65" s="68">
        <f t="shared" si="291"/>
        <v>4311.3209999999999</v>
      </c>
      <c r="GK65" s="68">
        <f t="shared" si="291"/>
        <v>-15.57</v>
      </c>
      <c r="GM65" s="19">
        <f t="shared" ref="GM65" si="579">SUM(B65+K65+T65+AO65+AX65+BG65+CN65+CW65+DF65+EM65+EV65+FE65)</f>
        <v>-4295.7509999999993</v>
      </c>
    </row>
    <row r="66" spans="1:195" ht="18.75" customHeight="1" x14ac:dyDescent="0.3">
      <c r="A66" s="97" t="s">
        <v>94</v>
      </c>
      <c r="B66" s="94">
        <f t="shared" si="535"/>
        <v>0</v>
      </c>
      <c r="C66" s="94">
        <v>0</v>
      </c>
      <c r="D66" s="94">
        <v>0</v>
      </c>
      <c r="E66" s="94">
        <f t="shared" si="536"/>
        <v>0</v>
      </c>
      <c r="F66" s="94">
        <v>0</v>
      </c>
      <c r="G66" s="94">
        <v>0</v>
      </c>
      <c r="H66" s="94">
        <f t="shared" si="537"/>
        <v>0</v>
      </c>
      <c r="I66" s="94">
        <v>0</v>
      </c>
      <c r="J66" s="94">
        <v>0</v>
      </c>
      <c r="K66" s="94">
        <f t="shared" si="538"/>
        <v>0</v>
      </c>
      <c r="L66" s="94">
        <f>SUM(C66)</f>
        <v>0</v>
      </c>
      <c r="M66" s="94">
        <f>SUM(D66)</f>
        <v>0</v>
      </c>
      <c r="N66" s="94">
        <f t="shared" si="539"/>
        <v>0</v>
      </c>
      <c r="O66" s="94">
        <v>0</v>
      </c>
      <c r="P66" s="94">
        <v>0</v>
      </c>
      <c r="Q66" s="94">
        <f t="shared" si="540"/>
        <v>0</v>
      </c>
      <c r="R66" s="94">
        <v>0</v>
      </c>
      <c r="S66" s="94">
        <v>0</v>
      </c>
      <c r="T66" s="94">
        <f t="shared" si="541"/>
        <v>0</v>
      </c>
      <c r="U66" s="94">
        <f>SUM(L66)</f>
        <v>0</v>
      </c>
      <c r="V66" s="94">
        <f>SUM(M66)</f>
        <v>0</v>
      </c>
      <c r="W66" s="94">
        <f t="shared" si="542"/>
        <v>0</v>
      </c>
      <c r="X66" s="94">
        <v>0</v>
      </c>
      <c r="Y66" s="94">
        <v>0</v>
      </c>
      <c r="Z66" s="94">
        <f t="shared" si="543"/>
        <v>0</v>
      </c>
      <c r="AA66" s="94">
        <v>0</v>
      </c>
      <c r="AB66" s="94">
        <v>0</v>
      </c>
      <c r="AC66" s="62">
        <f>SUM(B66+K66+T66)</f>
        <v>0</v>
      </c>
      <c r="AD66" s="62">
        <f t="shared" si="544"/>
        <v>0</v>
      </c>
      <c r="AE66" s="62">
        <f t="shared" si="544"/>
        <v>0</v>
      </c>
      <c r="AF66" s="62">
        <f>SUM(E66+N66+W66)</f>
        <v>0</v>
      </c>
      <c r="AG66" s="62">
        <f t="shared" si="545"/>
        <v>0</v>
      </c>
      <c r="AH66" s="62">
        <f t="shared" si="545"/>
        <v>0</v>
      </c>
      <c r="AI66" s="62">
        <f t="shared" si="545"/>
        <v>0</v>
      </c>
      <c r="AJ66" s="62">
        <f t="shared" si="545"/>
        <v>0</v>
      </c>
      <c r="AK66" s="62">
        <f t="shared" si="545"/>
        <v>0</v>
      </c>
      <c r="AL66" s="63">
        <f t="shared" si="279"/>
        <v>0</v>
      </c>
      <c r="AM66" s="63">
        <f t="shared" si="279"/>
        <v>0</v>
      </c>
      <c r="AN66" s="63">
        <f t="shared" si="279"/>
        <v>0</v>
      </c>
      <c r="AO66" s="94">
        <f t="shared" ref="AO66" si="580">SUM(AP66:AQ66)</f>
        <v>0</v>
      </c>
      <c r="AP66" s="94">
        <f>SUM(U66)</f>
        <v>0</v>
      </c>
      <c r="AQ66" s="94">
        <f>SUM(V66)</f>
        <v>0</v>
      </c>
      <c r="AR66" s="94">
        <f t="shared" si="547"/>
        <v>0</v>
      </c>
      <c r="AS66" s="94">
        <v>0</v>
      </c>
      <c r="AT66" s="94">
        <v>0</v>
      </c>
      <c r="AU66" s="94">
        <f t="shared" si="548"/>
        <v>0</v>
      </c>
      <c r="AV66" s="94">
        <v>0</v>
      </c>
      <c r="AW66" s="94">
        <v>0</v>
      </c>
      <c r="AX66" s="94">
        <f t="shared" si="549"/>
        <v>0</v>
      </c>
      <c r="AY66" s="94">
        <f>SUM(AP66)</f>
        <v>0</v>
      </c>
      <c r="AZ66" s="94">
        <f>SUM(AQ66)</f>
        <v>0</v>
      </c>
      <c r="BA66" s="94">
        <f t="shared" si="550"/>
        <v>0</v>
      </c>
      <c r="BB66" s="94">
        <v>0</v>
      </c>
      <c r="BC66" s="94">
        <v>0</v>
      </c>
      <c r="BD66" s="94">
        <f t="shared" si="551"/>
        <v>0</v>
      </c>
      <c r="BE66" s="94">
        <v>0</v>
      </c>
      <c r="BF66" s="94">
        <v>0</v>
      </c>
      <c r="BG66" s="94">
        <f t="shared" si="552"/>
        <v>0</v>
      </c>
      <c r="BH66" s="94">
        <f>SUM(AY66)</f>
        <v>0</v>
      </c>
      <c r="BI66" s="94">
        <f>SUM(AZ66)</f>
        <v>0</v>
      </c>
      <c r="BJ66" s="94">
        <f t="shared" si="553"/>
        <v>0</v>
      </c>
      <c r="BK66" s="94">
        <v>0</v>
      </c>
      <c r="BL66" s="94">
        <v>0</v>
      </c>
      <c r="BM66" s="94">
        <f t="shared" si="554"/>
        <v>0</v>
      </c>
      <c r="BN66" s="94">
        <v>0</v>
      </c>
      <c r="BO66" s="94">
        <v>0</v>
      </c>
      <c r="BP66" s="62">
        <f t="shared" si="555"/>
        <v>0</v>
      </c>
      <c r="BQ66" s="62">
        <f t="shared" si="555"/>
        <v>0</v>
      </c>
      <c r="BR66" s="62">
        <f t="shared" si="555"/>
        <v>0</v>
      </c>
      <c r="BS66" s="62">
        <f t="shared" si="555"/>
        <v>0</v>
      </c>
      <c r="BT66" s="62">
        <f t="shared" si="555"/>
        <v>0</v>
      </c>
      <c r="BU66" s="62">
        <f t="shared" si="555"/>
        <v>0</v>
      </c>
      <c r="BV66" s="62">
        <f t="shared" si="555"/>
        <v>0</v>
      </c>
      <c r="BW66" s="62">
        <f t="shared" si="555"/>
        <v>0</v>
      </c>
      <c r="BX66" s="62">
        <f t="shared" si="555"/>
        <v>0</v>
      </c>
      <c r="BY66" s="63">
        <f t="shared" si="281"/>
        <v>0</v>
      </c>
      <c r="BZ66" s="63">
        <f t="shared" si="281"/>
        <v>0</v>
      </c>
      <c r="CA66" s="63">
        <f t="shared" si="281"/>
        <v>0</v>
      </c>
      <c r="CB66" s="62">
        <f t="shared" si="556"/>
        <v>0</v>
      </c>
      <c r="CC66" s="62">
        <f t="shared" si="556"/>
        <v>0</v>
      </c>
      <c r="CD66" s="62">
        <f t="shared" si="556"/>
        <v>0</v>
      </c>
      <c r="CE66" s="62">
        <f t="shared" si="556"/>
        <v>0</v>
      </c>
      <c r="CF66" s="62">
        <f t="shared" si="556"/>
        <v>0</v>
      </c>
      <c r="CG66" s="62">
        <f t="shared" si="556"/>
        <v>0</v>
      </c>
      <c r="CH66" s="62">
        <f t="shared" si="556"/>
        <v>0</v>
      </c>
      <c r="CI66" s="62">
        <f t="shared" si="556"/>
        <v>0</v>
      </c>
      <c r="CJ66" s="62">
        <f t="shared" si="556"/>
        <v>0</v>
      </c>
      <c r="CK66" s="63">
        <f t="shared" si="283"/>
        <v>0</v>
      </c>
      <c r="CL66" s="63">
        <f t="shared" si="283"/>
        <v>0</v>
      </c>
      <c r="CM66" s="63">
        <f t="shared" si="283"/>
        <v>0</v>
      </c>
      <c r="CN66" s="94">
        <f t="shared" si="557"/>
        <v>0</v>
      </c>
      <c r="CO66" s="94">
        <f t="shared" ref="CO66:CP66" si="581">SUM(BH66)</f>
        <v>0</v>
      </c>
      <c r="CP66" s="94">
        <f t="shared" si="581"/>
        <v>0</v>
      </c>
      <c r="CQ66" s="94">
        <f t="shared" si="558"/>
        <v>0</v>
      </c>
      <c r="CR66" s="94">
        <v>0</v>
      </c>
      <c r="CS66" s="94">
        <v>0</v>
      </c>
      <c r="CT66" s="94">
        <f t="shared" si="559"/>
        <v>0</v>
      </c>
      <c r="CU66" s="94">
        <v>0</v>
      </c>
      <c r="CV66" s="94">
        <v>0</v>
      </c>
      <c r="CW66" s="94">
        <f t="shared" si="560"/>
        <v>0</v>
      </c>
      <c r="CX66" s="94">
        <f>SUM(CO66)</f>
        <v>0</v>
      </c>
      <c r="CY66" s="94">
        <f>SUM(CP66)</f>
        <v>0</v>
      </c>
      <c r="CZ66" s="94">
        <f t="shared" si="561"/>
        <v>0</v>
      </c>
      <c r="DA66" s="94">
        <v>0</v>
      </c>
      <c r="DB66" s="94">
        <v>0</v>
      </c>
      <c r="DC66" s="94">
        <f t="shared" si="562"/>
        <v>0</v>
      </c>
      <c r="DD66" s="94">
        <v>0</v>
      </c>
      <c r="DE66" s="94">
        <v>0</v>
      </c>
      <c r="DF66" s="94">
        <f t="shared" si="563"/>
        <v>0</v>
      </c>
      <c r="DG66" s="94">
        <f>SUM(CX66)</f>
        <v>0</v>
      </c>
      <c r="DH66" s="94">
        <f>SUM(CY66)</f>
        <v>0</v>
      </c>
      <c r="DI66" s="94">
        <f t="shared" si="564"/>
        <v>0</v>
      </c>
      <c r="DJ66" s="94">
        <v>0</v>
      </c>
      <c r="DK66" s="94">
        <v>0</v>
      </c>
      <c r="DL66" s="94">
        <f t="shared" si="565"/>
        <v>0</v>
      </c>
      <c r="DM66" s="94">
        <v>0</v>
      </c>
      <c r="DN66" s="94">
        <v>0</v>
      </c>
      <c r="DO66" s="62">
        <f t="shared" si="566"/>
        <v>0</v>
      </c>
      <c r="DP66" s="62">
        <f t="shared" si="566"/>
        <v>0</v>
      </c>
      <c r="DQ66" s="62">
        <f t="shared" si="566"/>
        <v>0</v>
      </c>
      <c r="DR66" s="62">
        <f t="shared" si="566"/>
        <v>0</v>
      </c>
      <c r="DS66" s="62">
        <f t="shared" si="566"/>
        <v>0</v>
      </c>
      <c r="DT66" s="62">
        <f t="shared" si="566"/>
        <v>0</v>
      </c>
      <c r="DU66" s="62">
        <f t="shared" si="566"/>
        <v>0</v>
      </c>
      <c r="DV66" s="62">
        <f t="shared" si="566"/>
        <v>0</v>
      </c>
      <c r="DW66" s="62">
        <f t="shared" si="566"/>
        <v>0</v>
      </c>
      <c r="DX66" s="63">
        <f t="shared" si="285"/>
        <v>0</v>
      </c>
      <c r="DY66" s="63">
        <f t="shared" si="285"/>
        <v>0</v>
      </c>
      <c r="DZ66" s="63">
        <f t="shared" si="285"/>
        <v>0</v>
      </c>
      <c r="EA66" s="62">
        <f t="shared" si="567"/>
        <v>0</v>
      </c>
      <c r="EB66" s="62">
        <f t="shared" si="567"/>
        <v>0</v>
      </c>
      <c r="EC66" s="62">
        <f t="shared" si="567"/>
        <v>0</v>
      </c>
      <c r="ED66" s="62">
        <f t="shared" si="567"/>
        <v>0</v>
      </c>
      <c r="EE66" s="62">
        <f t="shared" si="567"/>
        <v>0</v>
      </c>
      <c r="EF66" s="62">
        <f t="shared" si="567"/>
        <v>0</v>
      </c>
      <c r="EG66" s="62">
        <f t="shared" si="567"/>
        <v>0</v>
      </c>
      <c r="EH66" s="62">
        <f t="shared" si="567"/>
        <v>0</v>
      </c>
      <c r="EI66" s="62">
        <f t="shared" si="567"/>
        <v>0</v>
      </c>
      <c r="EJ66" s="63">
        <f t="shared" si="287"/>
        <v>0</v>
      </c>
      <c r="EK66" s="63">
        <f t="shared" si="287"/>
        <v>0</v>
      </c>
      <c r="EL66" s="63">
        <f t="shared" si="287"/>
        <v>0</v>
      </c>
      <c r="EM66" s="94">
        <f t="shared" si="568"/>
        <v>0</v>
      </c>
      <c r="EN66" s="94">
        <f>SUM(DG66)</f>
        <v>0</v>
      </c>
      <c r="EO66" s="94">
        <f>SUM(DH66)</f>
        <v>0</v>
      </c>
      <c r="EP66" s="94">
        <f t="shared" si="569"/>
        <v>0</v>
      </c>
      <c r="EQ66" s="94">
        <v>0</v>
      </c>
      <c r="ER66" s="94">
        <v>0</v>
      </c>
      <c r="ES66" s="94">
        <f t="shared" si="570"/>
        <v>0</v>
      </c>
      <c r="ET66" s="94">
        <v>0</v>
      </c>
      <c r="EU66" s="94">
        <v>0</v>
      </c>
      <c r="EV66" s="94">
        <f t="shared" si="571"/>
        <v>0</v>
      </c>
      <c r="EW66" s="94">
        <f>SUM(EN66)</f>
        <v>0</v>
      </c>
      <c r="EX66" s="94">
        <f>SUM(EO66)</f>
        <v>0</v>
      </c>
      <c r="EY66" s="94">
        <f t="shared" si="572"/>
        <v>0</v>
      </c>
      <c r="EZ66" s="94">
        <v>0</v>
      </c>
      <c r="FA66" s="94">
        <v>0</v>
      </c>
      <c r="FB66" s="94">
        <f t="shared" si="573"/>
        <v>0</v>
      </c>
      <c r="FC66" s="94">
        <v>0</v>
      </c>
      <c r="FD66" s="94">
        <v>0</v>
      </c>
      <c r="FE66" s="94">
        <f t="shared" si="574"/>
        <v>0</v>
      </c>
      <c r="FF66" s="94">
        <f>SUM(EW66)</f>
        <v>0</v>
      </c>
      <c r="FG66" s="94">
        <f>SUM(EX66)</f>
        <v>0</v>
      </c>
      <c r="FH66" s="94">
        <f t="shared" si="575"/>
        <v>0</v>
      </c>
      <c r="FI66" s="94">
        <v>0</v>
      </c>
      <c r="FJ66" s="94">
        <v>0</v>
      </c>
      <c r="FK66" s="94">
        <f t="shared" si="576"/>
        <v>0</v>
      </c>
      <c r="FL66" s="94">
        <v>0</v>
      </c>
      <c r="FM66" s="94">
        <v>0</v>
      </c>
      <c r="FN66" s="62">
        <f t="shared" si="577"/>
        <v>0</v>
      </c>
      <c r="FO66" s="62">
        <f t="shared" si="577"/>
        <v>0</v>
      </c>
      <c r="FP66" s="62">
        <f t="shared" si="577"/>
        <v>0</v>
      </c>
      <c r="FQ66" s="62">
        <f t="shared" si="577"/>
        <v>0</v>
      </c>
      <c r="FR66" s="62">
        <f t="shared" si="577"/>
        <v>0</v>
      </c>
      <c r="FS66" s="62">
        <f t="shared" si="577"/>
        <v>0</v>
      </c>
      <c r="FT66" s="62">
        <f t="shared" si="577"/>
        <v>0</v>
      </c>
      <c r="FU66" s="62">
        <f t="shared" si="577"/>
        <v>0</v>
      </c>
      <c r="FV66" s="62">
        <f t="shared" si="577"/>
        <v>0</v>
      </c>
      <c r="FW66" s="63">
        <f t="shared" si="289"/>
        <v>0</v>
      </c>
      <c r="FX66" s="63">
        <f t="shared" si="289"/>
        <v>0</v>
      </c>
      <c r="FY66" s="63">
        <f t="shared" si="289"/>
        <v>0</v>
      </c>
      <c r="FZ66" s="62">
        <f t="shared" si="578"/>
        <v>0</v>
      </c>
      <c r="GA66" s="62">
        <f t="shared" si="578"/>
        <v>0</v>
      </c>
      <c r="GB66" s="62">
        <f t="shared" si="578"/>
        <v>0</v>
      </c>
      <c r="GC66" s="62">
        <f t="shared" si="578"/>
        <v>0</v>
      </c>
      <c r="GD66" s="62">
        <f t="shared" si="578"/>
        <v>0</v>
      </c>
      <c r="GE66" s="62">
        <f t="shared" si="578"/>
        <v>0</v>
      </c>
      <c r="GF66" s="62">
        <f t="shared" si="578"/>
        <v>0</v>
      </c>
      <c r="GG66" s="62">
        <f t="shared" si="578"/>
        <v>0</v>
      </c>
      <c r="GH66" s="62">
        <f t="shared" si="578"/>
        <v>0</v>
      </c>
      <c r="GI66" s="63">
        <f t="shared" si="291"/>
        <v>0</v>
      </c>
      <c r="GJ66" s="63">
        <f t="shared" si="291"/>
        <v>0</v>
      </c>
      <c r="GK66" s="63">
        <f t="shared" si="291"/>
        <v>0</v>
      </c>
    </row>
    <row r="67" spans="1:195" ht="18.75" customHeight="1" x14ac:dyDescent="0.3">
      <c r="A67" s="109" t="s">
        <v>95</v>
      </c>
      <c r="B67" s="102">
        <f>SUM(C67:D67)</f>
        <v>8578.4290635353573</v>
      </c>
      <c r="C67" s="102">
        <f t="shared" ref="C67:D67" si="582">SUM(C62+C65)</f>
        <v>8553.8650668018308</v>
      </c>
      <c r="D67" s="102">
        <f t="shared" si="582"/>
        <v>24.563996733525784</v>
      </c>
      <c r="E67" s="102">
        <f>SUM(F67:G67)</f>
        <v>7745.6729300000006</v>
      </c>
      <c r="F67" s="102">
        <f t="shared" ref="F67:G67" si="583">SUM(F62+F65)</f>
        <v>7730.3605200000002</v>
      </c>
      <c r="G67" s="102">
        <f t="shared" si="583"/>
        <v>15.31241</v>
      </c>
      <c r="H67" s="102">
        <f>SUM(I67:J67)</f>
        <v>6837.0279</v>
      </c>
      <c r="I67" s="102">
        <f t="shared" ref="I67:J67" si="584">SUM(I62+I65)</f>
        <v>6827.09</v>
      </c>
      <c r="J67" s="102">
        <f t="shared" si="584"/>
        <v>9.9379000000000008</v>
      </c>
      <c r="K67" s="102">
        <f>SUM(L67:M67)</f>
        <v>8578.4290635353573</v>
      </c>
      <c r="L67" s="102">
        <f t="shared" ref="L67:M67" si="585">SUM(L62+L65)</f>
        <v>8553.8650668018308</v>
      </c>
      <c r="M67" s="102">
        <f t="shared" si="585"/>
        <v>24.563996733525784</v>
      </c>
      <c r="N67" s="102">
        <f>SUM(O67:P67)</f>
        <v>7009.2498999999998</v>
      </c>
      <c r="O67" s="102">
        <f t="shared" ref="O67:P67" si="586">SUM(O62+O65)</f>
        <v>6995.9250000000002</v>
      </c>
      <c r="P67" s="102">
        <f t="shared" si="586"/>
        <v>13.324900000000001</v>
      </c>
      <c r="Q67" s="102">
        <f>SUM(R67:S67)</f>
        <v>6960.9040000000005</v>
      </c>
      <c r="R67" s="102">
        <f t="shared" ref="R67:S67" si="587">SUM(R62+R65)</f>
        <v>6948.4500000000007</v>
      </c>
      <c r="S67" s="102">
        <f t="shared" si="587"/>
        <v>12.454000000000001</v>
      </c>
      <c r="T67" s="102">
        <f>SUM(U67:V67)</f>
        <v>8578.4290635353573</v>
      </c>
      <c r="U67" s="102">
        <f t="shared" ref="U67:V67" si="588">SUM(U62+U65)</f>
        <v>8553.8650668018308</v>
      </c>
      <c r="V67" s="102">
        <f t="shared" si="588"/>
        <v>24.563996733525784</v>
      </c>
      <c r="W67" s="102">
        <f>SUM(X67:Y67)</f>
        <v>11943.08502</v>
      </c>
      <c r="X67" s="102">
        <f t="shared" ref="X67:Y67" si="589">SUM(X62+X65)</f>
        <v>11917.26583</v>
      </c>
      <c r="Y67" s="102">
        <f t="shared" si="589"/>
        <v>25.819189999999999</v>
      </c>
      <c r="Z67" s="102">
        <f>SUM(AA67:AB67)</f>
        <v>7887.9400000000005</v>
      </c>
      <c r="AA67" s="102">
        <f t="shared" ref="AA67:AB67" si="590">SUM(AA62+AA65)</f>
        <v>7866.4250000000002</v>
      </c>
      <c r="AB67" s="102">
        <f t="shared" si="590"/>
        <v>21.515000000000001</v>
      </c>
      <c r="AC67" s="67">
        <f>SUM(B67+K67+T67)</f>
        <v>25735.287190606072</v>
      </c>
      <c r="AD67" s="67">
        <f t="shared" si="544"/>
        <v>25661.595200405493</v>
      </c>
      <c r="AE67" s="67">
        <f t="shared" si="544"/>
        <v>73.691990200577351</v>
      </c>
      <c r="AF67" s="67">
        <f t="shared" si="544"/>
        <v>26698.007850000002</v>
      </c>
      <c r="AG67" s="67">
        <f t="shared" si="545"/>
        <v>26643.551350000002</v>
      </c>
      <c r="AH67" s="67">
        <f t="shared" si="545"/>
        <v>54.456499999999998</v>
      </c>
      <c r="AI67" s="67">
        <f t="shared" si="545"/>
        <v>21685.871899999998</v>
      </c>
      <c r="AJ67" s="67">
        <f t="shared" si="545"/>
        <v>21641.965</v>
      </c>
      <c r="AK67" s="67">
        <f t="shared" si="545"/>
        <v>43.9069</v>
      </c>
      <c r="AL67" s="68">
        <f t="shared" si="279"/>
        <v>962.72065939392996</v>
      </c>
      <c r="AM67" s="68">
        <f t="shared" si="279"/>
        <v>981.95614959450904</v>
      </c>
      <c r="AN67" s="68">
        <f t="shared" si="279"/>
        <v>-19.235490200577352</v>
      </c>
      <c r="AO67" s="102">
        <f>SUM(AP67:AQ67)</f>
        <v>8578.4290635353573</v>
      </c>
      <c r="AP67" s="102">
        <f t="shared" ref="AP67:AQ67" si="591">SUM(AP62+AP65)</f>
        <v>8553.8650668018308</v>
      </c>
      <c r="AQ67" s="102">
        <f t="shared" si="591"/>
        <v>24.563996733525784</v>
      </c>
      <c r="AR67" s="102">
        <f>SUM(AS67:AT67)</f>
        <v>8731.1980000000003</v>
      </c>
      <c r="AS67" s="102">
        <f t="shared" ref="AS67:AT67" si="592">SUM(AS62+AS65)</f>
        <v>8713.6820000000007</v>
      </c>
      <c r="AT67" s="102">
        <f t="shared" si="592"/>
        <v>17.516000000000002</v>
      </c>
      <c r="AU67" s="102">
        <f>SUM(AV67:AW67)</f>
        <v>7734.7759999999989</v>
      </c>
      <c r="AV67" s="102">
        <f t="shared" ref="AV67:AW67" si="593">SUM(AV62+AV65)</f>
        <v>7717.8579999999993</v>
      </c>
      <c r="AW67" s="102">
        <f t="shared" si="593"/>
        <v>16.917999999999999</v>
      </c>
      <c r="AX67" s="102">
        <f>SUM(AY67:AZ67)</f>
        <v>8578.4290635353573</v>
      </c>
      <c r="AY67" s="102">
        <f t="shared" ref="AY67:AZ67" si="594">SUM(AY62+AY65)</f>
        <v>8553.8650668018308</v>
      </c>
      <c r="AZ67" s="102">
        <f t="shared" si="594"/>
        <v>24.563996733525784</v>
      </c>
      <c r="BA67" s="102">
        <f>SUM(BB67:BC67)</f>
        <v>8304.00749</v>
      </c>
      <c r="BB67" s="102">
        <f t="shared" ref="BB67:BC67" si="595">SUM(BB62+BB65)</f>
        <v>8295.0358400000005</v>
      </c>
      <c r="BC67" s="102">
        <f t="shared" si="595"/>
        <v>8.9716500000000003</v>
      </c>
      <c r="BD67" s="102">
        <f>SUM(BE67:BF67)</f>
        <v>8201.4140000000007</v>
      </c>
      <c r="BE67" s="102">
        <f t="shared" ref="BE67:BF67" si="596">SUM(BE62+BE65)</f>
        <v>8186.1770000000006</v>
      </c>
      <c r="BF67" s="102">
        <f t="shared" si="596"/>
        <v>15.237</v>
      </c>
      <c r="BG67" s="102">
        <f>SUM(BH67:BI67)</f>
        <v>8578.4290635353573</v>
      </c>
      <c r="BH67" s="102">
        <f t="shared" ref="BH67:BI67" si="597">SUM(BH62+BH65)</f>
        <v>8553.8650668018308</v>
      </c>
      <c r="BI67" s="102">
        <f t="shared" si="597"/>
        <v>24.563996733525784</v>
      </c>
      <c r="BJ67" s="102">
        <f>SUM(BK67:BL67)</f>
        <v>9673.0105000000003</v>
      </c>
      <c r="BK67" s="102">
        <f t="shared" ref="BK67:BL67" si="598">SUM(BK62+BK65)</f>
        <v>9645.6237099999998</v>
      </c>
      <c r="BL67" s="102">
        <f t="shared" si="598"/>
        <v>27.386790000000001</v>
      </c>
      <c r="BM67" s="102">
        <f>SUM(BN67:BO67)</f>
        <v>7019.1440000000002</v>
      </c>
      <c r="BN67" s="102">
        <f t="shared" ref="BN67:BO67" si="599">SUM(BN62+BN65)</f>
        <v>7007.1840000000002</v>
      </c>
      <c r="BO67" s="102">
        <f t="shared" si="599"/>
        <v>11.959999999999999</v>
      </c>
      <c r="BP67" s="67">
        <f t="shared" si="555"/>
        <v>25735.287190606072</v>
      </c>
      <c r="BQ67" s="67">
        <f t="shared" si="555"/>
        <v>25661.595200405493</v>
      </c>
      <c r="BR67" s="67">
        <f t="shared" si="555"/>
        <v>73.691990200577351</v>
      </c>
      <c r="BS67" s="67">
        <f t="shared" si="555"/>
        <v>26708.215990000001</v>
      </c>
      <c r="BT67" s="67">
        <f t="shared" si="555"/>
        <v>26654.341550000001</v>
      </c>
      <c r="BU67" s="67">
        <f t="shared" si="555"/>
        <v>53.874440000000007</v>
      </c>
      <c r="BV67" s="67">
        <f t="shared" si="555"/>
        <v>22955.333999999999</v>
      </c>
      <c r="BW67" s="67">
        <f t="shared" si="555"/>
        <v>22911.219000000001</v>
      </c>
      <c r="BX67" s="67">
        <f t="shared" si="555"/>
        <v>44.115000000000002</v>
      </c>
      <c r="BY67" s="68">
        <f t="shared" si="281"/>
        <v>972.92879939392878</v>
      </c>
      <c r="BZ67" s="68">
        <f t="shared" si="281"/>
        <v>992.7463495945085</v>
      </c>
      <c r="CA67" s="68">
        <f t="shared" si="281"/>
        <v>-19.817550200577344</v>
      </c>
      <c r="CB67" s="67">
        <f t="shared" si="556"/>
        <v>51470.574381212144</v>
      </c>
      <c r="CC67" s="67">
        <f t="shared" si="556"/>
        <v>51323.190400810985</v>
      </c>
      <c r="CD67" s="67">
        <f t="shared" si="556"/>
        <v>147.3839804011547</v>
      </c>
      <c r="CE67" s="67">
        <f t="shared" si="556"/>
        <v>53406.223840000006</v>
      </c>
      <c r="CF67" s="67">
        <f t="shared" si="556"/>
        <v>53297.892900000006</v>
      </c>
      <c r="CG67" s="67">
        <f t="shared" si="556"/>
        <v>108.33094</v>
      </c>
      <c r="CH67" s="67">
        <f t="shared" si="556"/>
        <v>44641.205900000001</v>
      </c>
      <c r="CI67" s="67">
        <f t="shared" si="556"/>
        <v>44553.184000000001</v>
      </c>
      <c r="CJ67" s="67">
        <f t="shared" si="556"/>
        <v>88.021900000000002</v>
      </c>
      <c r="CK67" s="68">
        <f t="shared" si="283"/>
        <v>1935.6494587878624</v>
      </c>
      <c r="CL67" s="68">
        <f t="shared" si="283"/>
        <v>1974.7024991890212</v>
      </c>
      <c r="CM67" s="68">
        <f t="shared" si="283"/>
        <v>-39.053040401154703</v>
      </c>
      <c r="CN67" s="102">
        <f>SUM(CO67:CP67)</f>
        <v>8607.6484691204587</v>
      </c>
      <c r="CO67" s="102">
        <f t="shared" ref="CO67:CP67" si="600">SUM(CO62+CO65)</f>
        <v>8582.8739402009414</v>
      </c>
      <c r="CP67" s="102">
        <f t="shared" si="600"/>
        <v>24.774528919516797</v>
      </c>
      <c r="CQ67" s="102">
        <f>SUM(CR67:CS67)</f>
        <v>10230.042000000001</v>
      </c>
      <c r="CR67" s="102">
        <f t="shared" ref="CR67:CS67" si="601">SUM(CR62+CR65)</f>
        <v>10208.888000000001</v>
      </c>
      <c r="CS67" s="102">
        <f t="shared" si="601"/>
        <v>21.154</v>
      </c>
      <c r="CT67" s="102">
        <f>SUM(CU67:CV67)</f>
        <v>7654.8640000000005</v>
      </c>
      <c r="CU67" s="102">
        <f t="shared" ref="CU67:CV67" si="602">SUM(CU62+CU65)</f>
        <v>7641.3650000000007</v>
      </c>
      <c r="CV67" s="102">
        <f t="shared" si="602"/>
        <v>13.499000000000001</v>
      </c>
      <c r="CW67" s="102">
        <f>SUM(CX67:CY67)</f>
        <v>8607.6484691204587</v>
      </c>
      <c r="CX67" s="102">
        <f t="shared" ref="CX67:CY67" si="603">SUM(CX62+CX65)</f>
        <v>8582.8739402009414</v>
      </c>
      <c r="CY67" s="102">
        <f t="shared" si="603"/>
        <v>24.774528919516797</v>
      </c>
      <c r="CZ67" s="102">
        <f>SUM(DA67:DB67)</f>
        <v>8666.5788100000009</v>
      </c>
      <c r="DA67" s="102">
        <f t="shared" ref="DA67:DB67" si="604">SUM(DA62+DA65)</f>
        <v>8653.6986000000015</v>
      </c>
      <c r="DB67" s="102">
        <f t="shared" si="604"/>
        <v>12.88021</v>
      </c>
      <c r="DC67" s="102">
        <f>SUM(DD67:DE67)</f>
        <v>8095.7279999999992</v>
      </c>
      <c r="DD67" s="102">
        <f t="shared" ref="DD67:DE67" si="605">SUM(DD62+DD65)</f>
        <v>8080.3979999999992</v>
      </c>
      <c r="DE67" s="102">
        <f t="shared" si="605"/>
        <v>15.330000000000002</v>
      </c>
      <c r="DF67" s="102">
        <f>SUM(DG67:DH67)</f>
        <v>8607.6484691204587</v>
      </c>
      <c r="DG67" s="102">
        <f t="shared" ref="DG67:DH67" si="606">SUM(DG62+DG65)</f>
        <v>8582.8739402009414</v>
      </c>
      <c r="DH67" s="102">
        <f t="shared" si="606"/>
        <v>24.774528919516797</v>
      </c>
      <c r="DI67" s="102">
        <f>SUM(DJ67:DK67)</f>
        <v>9360.4733600000018</v>
      </c>
      <c r="DJ67" s="102">
        <f t="shared" ref="DJ67:DK67" si="607">SUM(DJ62+DJ65)</f>
        <v>9337.621000000001</v>
      </c>
      <c r="DK67" s="102">
        <f t="shared" si="607"/>
        <v>22.852359999999997</v>
      </c>
      <c r="DL67" s="102">
        <f>SUM(DM67:DN67)</f>
        <v>8184.3600000000006</v>
      </c>
      <c r="DM67" s="102">
        <f t="shared" ref="DM67:DN67" si="608">SUM(DM62+DM65)</f>
        <v>8169.22</v>
      </c>
      <c r="DN67" s="102">
        <f t="shared" si="608"/>
        <v>15.14</v>
      </c>
      <c r="DO67" s="67">
        <f t="shared" si="566"/>
        <v>25822.945407361374</v>
      </c>
      <c r="DP67" s="67">
        <f t="shared" si="566"/>
        <v>25748.621820602824</v>
      </c>
      <c r="DQ67" s="67">
        <f t="shared" si="566"/>
        <v>74.323586758550391</v>
      </c>
      <c r="DR67" s="67">
        <f t="shared" si="566"/>
        <v>28257.094170000004</v>
      </c>
      <c r="DS67" s="67">
        <f t="shared" si="566"/>
        <v>28200.207600000002</v>
      </c>
      <c r="DT67" s="67">
        <f t="shared" si="566"/>
        <v>56.886569999999999</v>
      </c>
      <c r="DU67" s="67">
        <f t="shared" si="566"/>
        <v>23934.952000000001</v>
      </c>
      <c r="DV67" s="67">
        <f t="shared" si="566"/>
        <v>23890.983</v>
      </c>
      <c r="DW67" s="67">
        <f t="shared" si="566"/>
        <v>43.969000000000001</v>
      </c>
      <c r="DX67" s="68">
        <f t="shared" si="285"/>
        <v>2434.1487626386297</v>
      </c>
      <c r="DY67" s="68">
        <f t="shared" si="285"/>
        <v>2451.5857793971772</v>
      </c>
      <c r="DZ67" s="68">
        <f t="shared" si="285"/>
        <v>-17.437016758550392</v>
      </c>
      <c r="EA67" s="158">
        <f t="shared" si="567"/>
        <v>77293.519788573525</v>
      </c>
      <c r="EB67" s="158">
        <f t="shared" si="567"/>
        <v>77071.812221413813</v>
      </c>
      <c r="EC67" s="158">
        <f t="shared" si="567"/>
        <v>221.70756715970509</v>
      </c>
      <c r="ED67" s="67">
        <f t="shared" si="567"/>
        <v>81663.318010000017</v>
      </c>
      <c r="EE67" s="67">
        <f t="shared" si="567"/>
        <v>81498.1005</v>
      </c>
      <c r="EF67" s="67">
        <f t="shared" si="567"/>
        <v>165.21751</v>
      </c>
      <c r="EG67" s="158">
        <f t="shared" si="567"/>
        <v>68576.157900000006</v>
      </c>
      <c r="EH67" s="158">
        <f t="shared" si="567"/>
        <v>68444.167000000001</v>
      </c>
      <c r="EI67" s="158">
        <f t="shared" si="567"/>
        <v>131.99090000000001</v>
      </c>
      <c r="EJ67" s="68">
        <f t="shared" si="287"/>
        <v>4369.7982214264921</v>
      </c>
      <c r="EK67" s="68">
        <f t="shared" si="287"/>
        <v>4426.2882785861875</v>
      </c>
      <c r="EL67" s="68">
        <f t="shared" si="287"/>
        <v>-56.490057159705088</v>
      </c>
      <c r="EM67" s="102">
        <f>SUM(EN67:EO67)</f>
        <v>8607.6484691204587</v>
      </c>
      <c r="EN67" s="102">
        <f t="shared" ref="EN67:EO67" si="609">SUM(EN62+EN65)</f>
        <v>8582.8739402009414</v>
      </c>
      <c r="EO67" s="102">
        <f t="shared" si="609"/>
        <v>24.774528919516797</v>
      </c>
      <c r="EP67" s="102">
        <f>SUM(EQ67:ER67)</f>
        <v>9895.6509000000005</v>
      </c>
      <c r="EQ67" s="102">
        <f t="shared" ref="EQ67:ER67" si="610">SUM(EQ62+EQ65)</f>
        <v>9875.1267000000007</v>
      </c>
      <c r="ER67" s="103">
        <f t="shared" si="610"/>
        <v>20.5242</v>
      </c>
      <c r="ES67" s="102">
        <f>SUM(ET67:EU67)</f>
        <v>7112.7979999999998</v>
      </c>
      <c r="ET67" s="102">
        <f t="shared" ref="ET67:EU67" si="611">SUM(ET62+ET65)</f>
        <v>7096.96</v>
      </c>
      <c r="EU67" s="102">
        <f t="shared" si="611"/>
        <v>15.838000000000001</v>
      </c>
      <c r="EV67" s="102">
        <f>SUM(EW67:EX67)</f>
        <v>8607.6484691204587</v>
      </c>
      <c r="EW67" s="102">
        <f t="shared" ref="EW67:EX67" si="612">SUM(EW62+EW65)</f>
        <v>8582.8739402009414</v>
      </c>
      <c r="EX67" s="102">
        <f t="shared" si="612"/>
        <v>24.774528919516797</v>
      </c>
      <c r="EY67" s="102">
        <f>SUM(EZ67:FA67)</f>
        <v>9216.2820800000009</v>
      </c>
      <c r="EZ67" s="102">
        <f t="shared" ref="EZ67:FA67" si="613">SUM(EZ62+EZ65)</f>
        <v>9193.8502200000003</v>
      </c>
      <c r="FA67" s="102">
        <f t="shared" si="613"/>
        <v>22.43186</v>
      </c>
      <c r="FB67" s="102">
        <f>SUM(FC67:FD67)</f>
        <v>7294.192</v>
      </c>
      <c r="FC67" s="102">
        <f t="shared" ref="FC67:FD67" si="614">SUM(FC62+FC65)</f>
        <v>7280.5360000000001</v>
      </c>
      <c r="FD67" s="102">
        <f t="shared" si="614"/>
        <v>13.656000000000001</v>
      </c>
      <c r="FE67" s="102">
        <f>SUM(FF67:FG67)</f>
        <v>8607.6484691204587</v>
      </c>
      <c r="FF67" s="102">
        <f t="shared" ref="FF67:FG67" si="615">SUM(FF62+FF65)</f>
        <v>8582.8739402009414</v>
      </c>
      <c r="FG67" s="102">
        <f t="shared" si="615"/>
        <v>24.774528919516797</v>
      </c>
      <c r="FH67" s="102">
        <f>SUM(FI67:FJ67)</f>
        <v>11148.32051</v>
      </c>
      <c r="FI67" s="102">
        <f t="shared" ref="FI67:FJ67" si="616">SUM(FI62+FI65)</f>
        <v>11114.054909999999</v>
      </c>
      <c r="FJ67" s="102">
        <f t="shared" si="616"/>
        <v>34.265600000000006</v>
      </c>
      <c r="FK67" s="102">
        <f>SUM(FL67:FM67)</f>
        <v>8699.6219999999994</v>
      </c>
      <c r="FL67" s="102">
        <f t="shared" ref="FL67:FM67" si="617">SUM(FL62+FL65)</f>
        <v>8673.4120000000003</v>
      </c>
      <c r="FM67" s="102">
        <f t="shared" si="617"/>
        <v>26.209999999999997</v>
      </c>
      <c r="FN67" s="67">
        <f t="shared" si="577"/>
        <v>25822.945407361374</v>
      </c>
      <c r="FO67" s="67">
        <f t="shared" si="577"/>
        <v>25748.621820602824</v>
      </c>
      <c r="FP67" s="67">
        <f t="shared" si="577"/>
        <v>74.323586758550391</v>
      </c>
      <c r="FQ67" s="67">
        <f t="shared" si="577"/>
        <v>30260.253490000003</v>
      </c>
      <c r="FR67" s="67">
        <f t="shared" si="577"/>
        <v>30183.03183</v>
      </c>
      <c r="FS67" s="67">
        <f t="shared" si="577"/>
        <v>77.221660000000014</v>
      </c>
      <c r="FT67" s="67">
        <f t="shared" si="577"/>
        <v>23106.612000000001</v>
      </c>
      <c r="FU67" s="67">
        <f t="shared" si="577"/>
        <v>23050.907999999999</v>
      </c>
      <c r="FV67" s="67">
        <f t="shared" si="577"/>
        <v>55.703999999999994</v>
      </c>
      <c r="FW67" s="68">
        <f t="shared" si="289"/>
        <v>4437.3080826386285</v>
      </c>
      <c r="FX67" s="68">
        <f t="shared" si="289"/>
        <v>4434.4100093971756</v>
      </c>
      <c r="FY67" s="68">
        <f t="shared" si="289"/>
        <v>2.8980732414496231</v>
      </c>
      <c r="FZ67" s="67">
        <f t="shared" si="578"/>
        <v>103116.4651959349</v>
      </c>
      <c r="GA67" s="67">
        <f t="shared" si="578"/>
        <v>102820.43404201664</v>
      </c>
      <c r="GB67" s="67">
        <f t="shared" si="578"/>
        <v>296.03115391825548</v>
      </c>
      <c r="GC67" s="67">
        <f t="shared" si="578"/>
        <v>111923.57150000002</v>
      </c>
      <c r="GD67" s="67">
        <f t="shared" si="578"/>
        <v>111681.13232999999</v>
      </c>
      <c r="GE67" s="67">
        <f t="shared" si="578"/>
        <v>242.43917000000002</v>
      </c>
      <c r="GF67" s="67">
        <f t="shared" si="578"/>
        <v>91682.769900000014</v>
      </c>
      <c r="GG67" s="67">
        <f t="shared" si="578"/>
        <v>91495.074999999997</v>
      </c>
      <c r="GH67" s="67">
        <f t="shared" si="578"/>
        <v>187.69490000000002</v>
      </c>
      <c r="GI67" s="68">
        <f t="shared" si="291"/>
        <v>8807.1063040651206</v>
      </c>
      <c r="GJ67" s="68">
        <f t="shared" si="291"/>
        <v>8860.6982879833522</v>
      </c>
      <c r="GK67" s="68">
        <f t="shared" si="291"/>
        <v>-53.591983918255465</v>
      </c>
    </row>
    <row r="68" spans="1:195" ht="18.75" customHeight="1" x14ac:dyDescent="0.3">
      <c r="A68" s="109" t="s">
        <v>96</v>
      </c>
      <c r="B68" s="102">
        <f>SUM(C68:D68)</f>
        <v>1.3202071285544079</v>
      </c>
      <c r="C68" s="102">
        <f>SUM(C25-C67)</f>
        <v>1.2712037896108086</v>
      </c>
      <c r="D68" s="102">
        <f>SUM(D25-D67)</f>
        <v>4.9003338943599317E-2</v>
      </c>
      <c r="E68" s="102">
        <f>SUM(F68:G68)</f>
        <v>1782.5375120000001</v>
      </c>
      <c r="F68" s="102">
        <f>SUM(F25-F67)</f>
        <v>1793.3634050000001</v>
      </c>
      <c r="G68" s="102">
        <f>SUM(G25-G67)</f>
        <v>-10.825893000000001</v>
      </c>
      <c r="H68" s="102">
        <f>SUM(I68:J68)</f>
        <v>1817.5668099999991</v>
      </c>
      <c r="I68" s="102">
        <f>SUM(I25-I67)</f>
        <v>1824.4237099999991</v>
      </c>
      <c r="J68" s="102">
        <f>SUM(J25-J67)</f>
        <v>-6.8569000000000013</v>
      </c>
      <c r="K68" s="102">
        <f>SUM(L68:M68)</f>
        <v>1.3202071285544079</v>
      </c>
      <c r="L68" s="102">
        <f>SUM(L25-L67)</f>
        <v>1.2712037896108086</v>
      </c>
      <c r="M68" s="102">
        <f>SUM(M25-M67)</f>
        <v>4.9003338943599317E-2</v>
      </c>
      <c r="N68" s="102">
        <f>SUM(O68:P68)</f>
        <v>2566.2370999999989</v>
      </c>
      <c r="O68" s="102">
        <f>SUM(O25-O67)</f>
        <v>2574.5519999999988</v>
      </c>
      <c r="P68" s="102">
        <f>SUM(P25-P67)</f>
        <v>-8.3149000000000015</v>
      </c>
      <c r="Q68" s="102">
        <f>SUM(R68:S68)</f>
        <v>1792.1929999999986</v>
      </c>
      <c r="R68" s="102">
        <f>SUM(R25-R67)</f>
        <v>1801.1809999999987</v>
      </c>
      <c r="S68" s="102">
        <f>SUM(S25-S67)</f>
        <v>-8.9879999999999995</v>
      </c>
      <c r="T68" s="102">
        <f>SUM(U68:V68)</f>
        <v>1.3202071285544079</v>
      </c>
      <c r="U68" s="102">
        <f>SUM(U25-U67)</f>
        <v>1.2712037896108086</v>
      </c>
      <c r="V68" s="102">
        <f>SUM(V25-V67)</f>
        <v>4.9003338943599317E-2</v>
      </c>
      <c r="W68" s="102">
        <f>SUM(X68:Y68)</f>
        <v>-2600.8820200000005</v>
      </c>
      <c r="X68" s="102">
        <f>SUM(X25-X67)</f>
        <v>-2622.9988300000005</v>
      </c>
      <c r="Y68" s="102">
        <f>SUM(Y25-Y67)</f>
        <v>22.116810000000001</v>
      </c>
      <c r="Z68" s="102">
        <f>SUM(AA68:AB68)</f>
        <v>716.43300000000011</v>
      </c>
      <c r="AA68" s="102">
        <f>SUM(AA25-AA67)</f>
        <v>695.60300000000007</v>
      </c>
      <c r="AB68" s="102">
        <f>SUM(AB25-AB67)</f>
        <v>20.83</v>
      </c>
      <c r="AC68" s="67">
        <f>SUM(B68+K68+T68)</f>
        <v>3.9606213856632237</v>
      </c>
      <c r="AD68" s="67">
        <f t="shared" si="544"/>
        <v>3.8136113688324258</v>
      </c>
      <c r="AE68" s="67">
        <f t="shared" si="544"/>
        <v>0.14701001683079795</v>
      </c>
      <c r="AF68" s="67">
        <f t="shared" si="544"/>
        <v>1747.8925919999988</v>
      </c>
      <c r="AG68" s="67">
        <f t="shared" si="545"/>
        <v>1744.9165749999984</v>
      </c>
      <c r="AH68" s="67">
        <f t="shared" si="545"/>
        <v>2.9760169999999988</v>
      </c>
      <c r="AI68" s="67">
        <f t="shared" si="545"/>
        <v>4326.1928099999977</v>
      </c>
      <c r="AJ68" s="67">
        <f t="shared" si="545"/>
        <v>4321.2077099999979</v>
      </c>
      <c r="AK68" s="67">
        <f t="shared" si="545"/>
        <v>4.9850999999999974</v>
      </c>
      <c r="AL68" s="68">
        <f t="shared" si="279"/>
        <v>1743.9319706143356</v>
      </c>
      <c r="AM68" s="68">
        <f t="shared" si="279"/>
        <v>1741.1029636311659</v>
      </c>
      <c r="AN68" s="68">
        <f t="shared" si="279"/>
        <v>2.8290069831692009</v>
      </c>
      <c r="AO68" s="102">
        <f>SUM(AP68:AQ68)</f>
        <v>1.3202071285544079</v>
      </c>
      <c r="AP68" s="102">
        <f>SUM(AP25-AP67)</f>
        <v>1.2712037896108086</v>
      </c>
      <c r="AQ68" s="102">
        <f>SUM(AQ25-AQ67)</f>
        <v>4.9003338943599317E-2</v>
      </c>
      <c r="AR68" s="102">
        <f>SUM(AS68:AT68)</f>
        <v>1501.0499999999997</v>
      </c>
      <c r="AS68" s="102">
        <f>SUM(AS25-AS67)</f>
        <v>1507.1499999999996</v>
      </c>
      <c r="AT68" s="102">
        <f>SUM(AT25-AT67)</f>
        <v>-6.1000000000000014</v>
      </c>
      <c r="AU68" s="102">
        <f>SUM(AV68:AW68)</f>
        <v>1242.2975100000017</v>
      </c>
      <c r="AV68" s="102">
        <f>SUM(AV25-AV67)</f>
        <v>1248.4515100000017</v>
      </c>
      <c r="AW68" s="102">
        <f>SUM(AW25-AW67)</f>
        <v>-6.1539999999999999</v>
      </c>
      <c r="AX68" s="102">
        <f>SUM(AY68:AZ68)</f>
        <v>1.3202071285544079</v>
      </c>
      <c r="AY68" s="102">
        <f>SUM(AY25-AY67)</f>
        <v>1.2712037896108086</v>
      </c>
      <c r="AZ68" s="102">
        <f>SUM(AZ25-AZ67)</f>
        <v>4.9003338943599317E-2</v>
      </c>
      <c r="BA68" s="102">
        <f>SUM(BB68:BC68)</f>
        <v>838.21450999999968</v>
      </c>
      <c r="BB68" s="102">
        <f>SUM(BB25-BB67)</f>
        <v>836.04515999999967</v>
      </c>
      <c r="BC68" s="102">
        <f>SUM(BC25-BC67)</f>
        <v>2.1693499999999997</v>
      </c>
      <c r="BD68" s="102">
        <f>SUM(BE68:BF68)</f>
        <v>437.84699999999953</v>
      </c>
      <c r="BE68" s="102">
        <f>SUM(BE25-BE67)</f>
        <v>449.14499999999953</v>
      </c>
      <c r="BF68" s="102">
        <f>SUM(BF25-BF67)</f>
        <v>-11.298</v>
      </c>
      <c r="BG68" s="102">
        <f>SUM(BH68:BI68)</f>
        <v>1.3202071285544079</v>
      </c>
      <c r="BH68" s="102">
        <f>SUM(BH25-BH67)</f>
        <v>1.2712037896108086</v>
      </c>
      <c r="BI68" s="102">
        <f>SUM(BI25-BI67)</f>
        <v>4.9003338943599317E-2</v>
      </c>
      <c r="BJ68" s="102">
        <f>SUM(BK68:BL68)</f>
        <v>-713.64449999999874</v>
      </c>
      <c r="BK68" s="102">
        <f>SUM(BK25-BK67)</f>
        <v>-743.68970999999874</v>
      </c>
      <c r="BL68" s="102">
        <f>SUM(BL25-BL67)</f>
        <v>30.045210000000001</v>
      </c>
      <c r="BM68" s="102">
        <f>SUM(BN68:BO68)</f>
        <v>1745.6570000000006</v>
      </c>
      <c r="BN68" s="102">
        <f>SUM(BN25-BN67)</f>
        <v>1712.1770000000006</v>
      </c>
      <c r="BO68" s="102">
        <f>SUM(BO25-BO67)</f>
        <v>33.479999999999997</v>
      </c>
      <c r="BP68" s="67">
        <f t="shared" si="555"/>
        <v>3.9606213856632237</v>
      </c>
      <c r="BQ68" s="67">
        <f t="shared" si="555"/>
        <v>3.8136113688324258</v>
      </c>
      <c r="BR68" s="67">
        <f t="shared" si="555"/>
        <v>0.14701001683079795</v>
      </c>
      <c r="BS68" s="67">
        <f t="shared" si="555"/>
        <v>1625.6200100000008</v>
      </c>
      <c r="BT68" s="67">
        <f t="shared" si="555"/>
        <v>1599.5054500000006</v>
      </c>
      <c r="BU68" s="67">
        <f t="shared" si="555"/>
        <v>26.114559999999997</v>
      </c>
      <c r="BV68" s="67">
        <f t="shared" si="555"/>
        <v>3425.8015100000021</v>
      </c>
      <c r="BW68" s="67">
        <f t="shared" si="555"/>
        <v>3409.7735100000018</v>
      </c>
      <c r="BX68" s="67">
        <f t="shared" si="555"/>
        <v>16.027999999999999</v>
      </c>
      <c r="BY68" s="68">
        <f t="shared" si="281"/>
        <v>1621.6593886143376</v>
      </c>
      <c r="BZ68" s="68">
        <f t="shared" si="281"/>
        <v>1595.6918386311681</v>
      </c>
      <c r="CA68" s="68">
        <f t="shared" si="281"/>
        <v>25.967549983169199</v>
      </c>
      <c r="CB68" s="67">
        <f t="shared" si="556"/>
        <v>7.9212427713264475</v>
      </c>
      <c r="CC68" s="67">
        <f t="shared" si="556"/>
        <v>7.6272227376648516</v>
      </c>
      <c r="CD68" s="67">
        <f t="shared" si="556"/>
        <v>0.2940200336615959</v>
      </c>
      <c r="CE68" s="67">
        <f t="shared" si="556"/>
        <v>3373.5126019999998</v>
      </c>
      <c r="CF68" s="67">
        <f t="shared" si="556"/>
        <v>3344.4220249999989</v>
      </c>
      <c r="CG68" s="67">
        <f t="shared" si="556"/>
        <v>29.090576999999996</v>
      </c>
      <c r="CH68" s="67">
        <f t="shared" si="556"/>
        <v>7751.9943199999998</v>
      </c>
      <c r="CI68" s="67">
        <f t="shared" si="556"/>
        <v>7730.9812199999997</v>
      </c>
      <c r="CJ68" s="67">
        <f t="shared" si="556"/>
        <v>21.013099999999994</v>
      </c>
      <c r="CK68" s="68">
        <f t="shared" si="283"/>
        <v>3365.5913592286734</v>
      </c>
      <c r="CL68" s="68">
        <f t="shared" si="283"/>
        <v>3336.7948022623341</v>
      </c>
      <c r="CM68" s="68">
        <f t="shared" si="283"/>
        <v>28.7965569663384</v>
      </c>
      <c r="CN68" s="102">
        <f>SUM(CO68:CP68)</f>
        <v>-1.3206470909975394</v>
      </c>
      <c r="CO68" s="102">
        <f>SUM(CO25-CO67)</f>
        <v>-1.271643752053933</v>
      </c>
      <c r="CP68" s="102">
        <f>SUM(CP25-CP67)</f>
        <v>-4.9003338943606423E-2</v>
      </c>
      <c r="CQ68" s="102">
        <f>SUM(CR68:CS68)</f>
        <v>-1671.9490000000014</v>
      </c>
      <c r="CR68" s="102">
        <f>SUM(CR25-CR67)</f>
        <v>-1657.4800000000014</v>
      </c>
      <c r="CS68" s="102">
        <f>SUM(CS25-CS67)</f>
        <v>-14.469000000000001</v>
      </c>
      <c r="CT68" s="102">
        <f>SUM(CU68:CV68)</f>
        <v>636.17099999999971</v>
      </c>
      <c r="CU68" s="102">
        <f>SUM(CU25-CU67)</f>
        <v>640.3779999999997</v>
      </c>
      <c r="CV68" s="102">
        <f>SUM(CV25-CV67)</f>
        <v>-4.2070000000000007</v>
      </c>
      <c r="CW68" s="102">
        <f>SUM(CX68:CY68)</f>
        <v>-1.3206470909975394</v>
      </c>
      <c r="CX68" s="102">
        <f>SUM(CX25-CX67)</f>
        <v>-1.271643752053933</v>
      </c>
      <c r="CY68" s="102">
        <f>SUM(CY25-CY67)</f>
        <v>-4.9003338943606423E-2</v>
      </c>
      <c r="CZ68" s="102">
        <f>SUM(DA68:DB68)</f>
        <v>105.72418999999846</v>
      </c>
      <c r="DA68" s="102">
        <f>SUM(DA25-DA67)</f>
        <v>110.66739999999845</v>
      </c>
      <c r="DB68" s="102">
        <f>SUM(DB25-DB67)</f>
        <v>-4.9432099999999997</v>
      </c>
      <c r="DC68" s="102">
        <f>SUM(DD68:DE68)</f>
        <v>550.53700000000094</v>
      </c>
      <c r="DD68" s="102">
        <f>SUM(DD25-DD67)</f>
        <v>549.621000000001</v>
      </c>
      <c r="DE68" s="102">
        <f>SUM(DE25-DE67)</f>
        <v>0.91599999999999682</v>
      </c>
      <c r="DF68" s="102">
        <f>SUM(DG68:DH68)</f>
        <v>-1.3206470909975394</v>
      </c>
      <c r="DG68" s="102">
        <f>SUM(DG25-DG67)</f>
        <v>-1.271643752053933</v>
      </c>
      <c r="DH68" s="102">
        <f>SUM(DH25-DH67)</f>
        <v>-4.9003338943606423E-2</v>
      </c>
      <c r="DI68" s="102">
        <f>SUM(DJ68:DK68)</f>
        <v>-166.98374300000049</v>
      </c>
      <c r="DJ68" s="102">
        <f>SUM(DJ25-DJ67)</f>
        <v>-201.29700000000048</v>
      </c>
      <c r="DK68" s="102">
        <f>SUM(DK25-DK67)</f>
        <v>34.313257</v>
      </c>
      <c r="DL68" s="102">
        <f>SUM(DM68:DN68)</f>
        <v>467.89899999999898</v>
      </c>
      <c r="DM68" s="102">
        <f>SUM(DM25-DM67)</f>
        <v>425.30299999999897</v>
      </c>
      <c r="DN68" s="102">
        <f>SUM(DN25-DN67)</f>
        <v>42.595999999999997</v>
      </c>
      <c r="DO68" s="67">
        <f t="shared" si="566"/>
        <v>-3.9619412729926182</v>
      </c>
      <c r="DP68" s="67">
        <f t="shared" si="566"/>
        <v>-3.814931256161799</v>
      </c>
      <c r="DQ68" s="67">
        <f t="shared" si="566"/>
        <v>-0.14701001683081927</v>
      </c>
      <c r="DR68" s="67">
        <f t="shared" si="566"/>
        <v>-1733.2085530000033</v>
      </c>
      <c r="DS68" s="67">
        <f t="shared" si="566"/>
        <v>-1748.1096000000034</v>
      </c>
      <c r="DT68" s="67">
        <f t="shared" si="566"/>
        <v>14.901046999999998</v>
      </c>
      <c r="DU68" s="67">
        <f t="shared" si="566"/>
        <v>1654.6069999999995</v>
      </c>
      <c r="DV68" s="67">
        <f t="shared" si="566"/>
        <v>1615.3019999999997</v>
      </c>
      <c r="DW68" s="67">
        <f t="shared" si="566"/>
        <v>39.304999999999993</v>
      </c>
      <c r="DX68" s="68">
        <f t="shared" si="285"/>
        <v>-1729.2466117270108</v>
      </c>
      <c r="DY68" s="68">
        <f t="shared" si="285"/>
        <v>-1744.2946687438416</v>
      </c>
      <c r="DZ68" s="68">
        <f t="shared" si="285"/>
        <v>15.048057016830818</v>
      </c>
      <c r="EA68" s="158">
        <f t="shared" si="567"/>
        <v>3.9593014983338293</v>
      </c>
      <c r="EB68" s="158">
        <f t="shared" si="567"/>
        <v>3.8122914815030526</v>
      </c>
      <c r="EC68" s="158">
        <f t="shared" si="567"/>
        <v>0.14701001683077664</v>
      </c>
      <c r="ED68" s="67">
        <f t="shared" si="567"/>
        <v>1640.3040489999964</v>
      </c>
      <c r="EE68" s="67">
        <f t="shared" si="567"/>
        <v>1596.3124249999955</v>
      </c>
      <c r="EF68" s="67">
        <f t="shared" si="567"/>
        <v>43.991623999999995</v>
      </c>
      <c r="EG68" s="158">
        <f t="shared" si="567"/>
        <v>9406.6013199999998</v>
      </c>
      <c r="EH68" s="158">
        <f t="shared" si="567"/>
        <v>9346.2832199999993</v>
      </c>
      <c r="EI68" s="158">
        <f t="shared" si="567"/>
        <v>60.318099999999987</v>
      </c>
      <c r="EJ68" s="68">
        <f t="shared" si="287"/>
        <v>1636.3447475016626</v>
      </c>
      <c r="EK68" s="68">
        <f t="shared" si="287"/>
        <v>1592.5001335184925</v>
      </c>
      <c r="EL68" s="68">
        <f t="shared" si="287"/>
        <v>43.844613983169218</v>
      </c>
      <c r="EM68" s="102">
        <f>SUM(EN68:EO68)</f>
        <v>-1.3206470909975394</v>
      </c>
      <c r="EN68" s="102">
        <f>SUM(EN25-EN67)</f>
        <v>-1.271643752053933</v>
      </c>
      <c r="EO68" s="102">
        <f>SUM(EO25-EO67)</f>
        <v>-4.9003338943606423E-2</v>
      </c>
      <c r="EP68" s="102">
        <f>SUM(EQ68:ER68)</f>
        <v>-722.03090000000009</v>
      </c>
      <c r="EQ68" s="102">
        <f>SUM(EQ25-EQ67)</f>
        <v>-714.40070000000014</v>
      </c>
      <c r="ER68" s="103">
        <f>SUM(ER25-ER67)</f>
        <v>-7.6302000000000003</v>
      </c>
      <c r="ES68" s="102">
        <f>SUM(ET68:EU68)</f>
        <v>1603.5590000000004</v>
      </c>
      <c r="ET68" s="102">
        <f>SUM(ET25-ET67)</f>
        <v>1596.8900000000003</v>
      </c>
      <c r="EU68" s="102">
        <f>SUM(EU25-EU67)</f>
        <v>6.6690000000000005</v>
      </c>
      <c r="EV68" s="102">
        <f>SUM(EW68:EX68)</f>
        <v>-1.3206470909975394</v>
      </c>
      <c r="EW68" s="102">
        <f>SUM(EW25-EW67)</f>
        <v>-1.271643752053933</v>
      </c>
      <c r="EX68" s="102">
        <f>SUM(EX25-EX67)</f>
        <v>-4.9003338943606423E-2</v>
      </c>
      <c r="EY68" s="102">
        <f>SUM(EZ68:FA68)</f>
        <v>-38.070402000000072</v>
      </c>
      <c r="EZ68" s="102">
        <f>SUM(EZ25-EZ67)</f>
        <v>-27.406175000000076</v>
      </c>
      <c r="FA68" s="102">
        <f>SUM(FA25-FA67)</f>
        <v>-10.664227</v>
      </c>
      <c r="FB68" s="102">
        <f>SUM(FC68:FD68)</f>
        <v>1322.0159999999994</v>
      </c>
      <c r="FC68" s="102">
        <f>SUM(FC25-FC67)</f>
        <v>1329.7649999999994</v>
      </c>
      <c r="FD68" s="102">
        <f>SUM(FD25-FD67)</f>
        <v>-7.7490000000000006</v>
      </c>
      <c r="FE68" s="102">
        <f>SUM(FF68:FG68)</f>
        <v>-1.3206470909975394</v>
      </c>
      <c r="FF68" s="102">
        <f>SUM(FF25-FF67)</f>
        <v>-1.271643752053933</v>
      </c>
      <c r="FG68" s="102">
        <f>SUM(FG25-FG67)</f>
        <v>-4.9003338943606423E-2</v>
      </c>
      <c r="FH68" s="102">
        <f>SUM(FI68:FJ68)</f>
        <v>-158.10600569999917</v>
      </c>
      <c r="FI68" s="102">
        <f>SUM(FI25-FI67)</f>
        <v>-194.83966399999917</v>
      </c>
      <c r="FJ68" s="102">
        <f>SUM(FJ25-FJ67)</f>
        <v>36.733658299999988</v>
      </c>
      <c r="FK68" s="102">
        <f>SUM(FL68:FM68)</f>
        <v>532.28999999999883</v>
      </c>
      <c r="FL68" s="102">
        <f>SUM(FL25-FL67)</f>
        <v>495.02999999999884</v>
      </c>
      <c r="FM68" s="102">
        <f>SUM(FM25-FM67)</f>
        <v>37.260000000000005</v>
      </c>
      <c r="FN68" s="67">
        <f t="shared" si="577"/>
        <v>-3.9619412729926182</v>
      </c>
      <c r="FO68" s="67">
        <f t="shared" si="577"/>
        <v>-3.814931256161799</v>
      </c>
      <c r="FP68" s="67">
        <f t="shared" si="577"/>
        <v>-0.14701001683081927</v>
      </c>
      <c r="FQ68" s="67">
        <f t="shared" si="577"/>
        <v>-918.20730769999932</v>
      </c>
      <c r="FR68" s="67">
        <f t="shared" si="577"/>
        <v>-936.64653899999939</v>
      </c>
      <c r="FS68" s="67">
        <f t="shared" si="577"/>
        <v>18.439231299999989</v>
      </c>
      <c r="FT68" s="67">
        <f t="shared" si="577"/>
        <v>3457.8649999999989</v>
      </c>
      <c r="FU68" s="67">
        <f t="shared" si="577"/>
        <v>3421.6849999999986</v>
      </c>
      <c r="FV68" s="67">
        <f t="shared" si="577"/>
        <v>36.180000000000007</v>
      </c>
      <c r="FW68" s="68">
        <f t="shared" si="289"/>
        <v>-914.24536642700673</v>
      </c>
      <c r="FX68" s="68">
        <f t="shared" si="289"/>
        <v>-932.83160774383759</v>
      </c>
      <c r="FY68" s="68">
        <f t="shared" si="289"/>
        <v>18.586241316830808</v>
      </c>
      <c r="FZ68" s="67">
        <f t="shared" si="578"/>
        <v>-2.6397746587889515E-3</v>
      </c>
      <c r="GA68" s="67">
        <f t="shared" si="578"/>
        <v>-2.6397746587463189E-3</v>
      </c>
      <c r="GB68" s="67">
        <f t="shared" si="578"/>
        <v>-4.2632564145606011E-14</v>
      </c>
      <c r="GC68" s="67">
        <f t="shared" si="578"/>
        <v>722.09674129999712</v>
      </c>
      <c r="GD68" s="67">
        <f t="shared" si="578"/>
        <v>659.66588599999614</v>
      </c>
      <c r="GE68" s="67">
        <f t="shared" si="578"/>
        <v>62.430855299999983</v>
      </c>
      <c r="GF68" s="67">
        <f t="shared" si="578"/>
        <v>12864.46632</v>
      </c>
      <c r="GG68" s="67">
        <f t="shared" si="578"/>
        <v>12767.968219999999</v>
      </c>
      <c r="GH68" s="67">
        <f t="shared" si="578"/>
        <v>96.498099999999994</v>
      </c>
      <c r="GI68" s="68">
        <f t="shared" si="291"/>
        <v>722.09938107465587</v>
      </c>
      <c r="GJ68" s="68">
        <f t="shared" si="291"/>
        <v>659.66852577465488</v>
      </c>
      <c r="GK68" s="68">
        <f t="shared" si="291"/>
        <v>62.430855300000026</v>
      </c>
    </row>
    <row r="69" spans="1:195" ht="18.75" customHeight="1" x14ac:dyDescent="0.3">
      <c r="A69" s="12" t="s">
        <v>97</v>
      </c>
      <c r="B69" s="102">
        <f>SUM(C69:D69)</f>
        <v>8579.7492706639114</v>
      </c>
      <c r="C69" s="102">
        <f t="shared" ref="C69:D69" si="618">SUM(C67:C68)</f>
        <v>8555.1362705914416</v>
      </c>
      <c r="D69" s="102">
        <f t="shared" si="618"/>
        <v>24.613000072469383</v>
      </c>
      <c r="E69" s="102">
        <f>SUM(F69:G69)</f>
        <v>9528.2104419999996</v>
      </c>
      <c r="F69" s="102">
        <f t="shared" ref="F69:G69" si="619">SUM(F67:F68)</f>
        <v>9523.7239250000002</v>
      </c>
      <c r="G69" s="102">
        <f t="shared" si="619"/>
        <v>4.4865169999999992</v>
      </c>
      <c r="H69" s="102">
        <f>SUM(I69:J69)</f>
        <v>8654.5947099999994</v>
      </c>
      <c r="I69" s="102">
        <f t="shared" ref="I69:J69" si="620">SUM(I67:I68)</f>
        <v>8651.5137099999993</v>
      </c>
      <c r="J69" s="102">
        <f t="shared" si="620"/>
        <v>3.0809999999999995</v>
      </c>
      <c r="K69" s="102">
        <f>SUM(L69:M69)</f>
        <v>8579.7492706639114</v>
      </c>
      <c r="L69" s="102">
        <f t="shared" ref="L69:M69" si="621">SUM(L67:L68)</f>
        <v>8555.1362705914416</v>
      </c>
      <c r="M69" s="102">
        <f t="shared" si="621"/>
        <v>24.613000072469383</v>
      </c>
      <c r="N69" s="102">
        <f>SUM(O69:P69)</f>
        <v>9575.4869999999992</v>
      </c>
      <c r="O69" s="102">
        <f t="shared" ref="O69:P69" si="622">SUM(O67:O68)</f>
        <v>9570.476999999999</v>
      </c>
      <c r="P69" s="102">
        <f t="shared" si="622"/>
        <v>5.01</v>
      </c>
      <c r="Q69" s="102">
        <f>SUM(R69:S69)</f>
        <v>8753.0969999999998</v>
      </c>
      <c r="R69" s="102">
        <f t="shared" ref="R69:S69" si="623">SUM(R67:R68)</f>
        <v>8749.6309999999994</v>
      </c>
      <c r="S69" s="102">
        <f t="shared" si="623"/>
        <v>3.4660000000000011</v>
      </c>
      <c r="T69" s="102">
        <f>SUM(U69:V69)</f>
        <v>8579.7492706639114</v>
      </c>
      <c r="U69" s="102">
        <f t="shared" ref="U69:V69" si="624">SUM(U67:U68)</f>
        <v>8555.1362705914416</v>
      </c>
      <c r="V69" s="102">
        <f t="shared" si="624"/>
        <v>24.613000072469383</v>
      </c>
      <c r="W69" s="102">
        <f>SUM(X69:Y69)</f>
        <v>9342.2029999999995</v>
      </c>
      <c r="X69" s="102">
        <f t="shared" ref="X69:Y69" si="625">SUM(X67:X68)</f>
        <v>9294.2669999999998</v>
      </c>
      <c r="Y69" s="102">
        <f t="shared" si="625"/>
        <v>47.936</v>
      </c>
      <c r="Z69" s="102">
        <f>SUM(AA69:AB69)</f>
        <v>8604.3729999999996</v>
      </c>
      <c r="AA69" s="102">
        <f t="shared" ref="AA69:AB69" si="626">SUM(AA67:AA68)</f>
        <v>8562.0280000000002</v>
      </c>
      <c r="AB69" s="102">
        <f t="shared" si="626"/>
        <v>42.344999999999999</v>
      </c>
      <c r="AC69" s="67">
        <f>SUM(B69+K69+T69)</f>
        <v>25739.247811991736</v>
      </c>
      <c r="AD69" s="67">
        <f t="shared" si="544"/>
        <v>25665.408811774323</v>
      </c>
      <c r="AE69" s="67">
        <f t="shared" si="544"/>
        <v>73.839000217408142</v>
      </c>
      <c r="AF69" s="67">
        <f t="shared" si="544"/>
        <v>28445.900441999998</v>
      </c>
      <c r="AG69" s="67">
        <f t="shared" si="545"/>
        <v>28388.467924999997</v>
      </c>
      <c r="AH69" s="67">
        <f t="shared" si="545"/>
        <v>57.432516999999997</v>
      </c>
      <c r="AI69" s="67">
        <f t="shared" si="545"/>
        <v>26012.064709999999</v>
      </c>
      <c r="AJ69" s="67">
        <f t="shared" si="545"/>
        <v>25963.172709999999</v>
      </c>
      <c r="AK69" s="67">
        <f t="shared" si="545"/>
        <v>48.891999999999996</v>
      </c>
      <c r="AL69" s="68">
        <f t="shared" si="279"/>
        <v>2706.6526300082623</v>
      </c>
      <c r="AM69" s="68">
        <f t="shared" si="279"/>
        <v>2723.0591132256741</v>
      </c>
      <c r="AN69" s="68">
        <f t="shared" si="279"/>
        <v>-16.406483217408145</v>
      </c>
      <c r="AO69" s="102">
        <f>SUM(AP69:AQ69)</f>
        <v>8579.7492706639114</v>
      </c>
      <c r="AP69" s="102">
        <f t="shared" ref="AP69:AQ69" si="627">SUM(AP67:AP68)</f>
        <v>8555.1362705914416</v>
      </c>
      <c r="AQ69" s="102">
        <f t="shared" si="627"/>
        <v>24.613000072469383</v>
      </c>
      <c r="AR69" s="102">
        <f>SUM(AS69:AT69)</f>
        <v>10232.248</v>
      </c>
      <c r="AS69" s="102">
        <f t="shared" ref="AS69:AT69" si="628">SUM(AS67:AS68)</f>
        <v>10220.832</v>
      </c>
      <c r="AT69" s="102">
        <f t="shared" si="628"/>
        <v>11.416</v>
      </c>
      <c r="AU69" s="102">
        <f>SUM(AV69:AW69)</f>
        <v>8977.0735100000002</v>
      </c>
      <c r="AV69" s="102">
        <f t="shared" ref="AV69:AW69" si="629">SUM(AV67:AV68)</f>
        <v>8966.309510000001</v>
      </c>
      <c r="AW69" s="102">
        <f t="shared" si="629"/>
        <v>10.763999999999999</v>
      </c>
      <c r="AX69" s="102">
        <f>SUM(AY69:AZ69)</f>
        <v>8579.7492706639114</v>
      </c>
      <c r="AY69" s="102">
        <f t="shared" ref="AY69:AZ69" si="630">SUM(AY67:AY68)</f>
        <v>8555.1362705914416</v>
      </c>
      <c r="AZ69" s="102">
        <f t="shared" si="630"/>
        <v>24.613000072469383</v>
      </c>
      <c r="BA69" s="102">
        <f>SUM(BB69:BC69)</f>
        <v>9142.2219999999998</v>
      </c>
      <c r="BB69" s="102">
        <f t="shared" ref="BB69:BC69" si="631">SUM(BB67:BB68)</f>
        <v>9131.0810000000001</v>
      </c>
      <c r="BC69" s="102">
        <f t="shared" si="631"/>
        <v>11.141</v>
      </c>
      <c r="BD69" s="102">
        <f>SUM(BE69:BF69)</f>
        <v>8639.2610000000004</v>
      </c>
      <c r="BE69" s="102">
        <f t="shared" ref="BE69:BF69" si="632">SUM(BE67:BE68)</f>
        <v>8635.3220000000001</v>
      </c>
      <c r="BF69" s="102">
        <f t="shared" si="632"/>
        <v>3.9390000000000001</v>
      </c>
      <c r="BG69" s="102">
        <f>SUM(BH69:BI69)</f>
        <v>8579.7492706639114</v>
      </c>
      <c r="BH69" s="102">
        <f t="shared" ref="BH69:BI69" si="633">SUM(BH67:BH68)</f>
        <v>8555.1362705914416</v>
      </c>
      <c r="BI69" s="102">
        <f t="shared" si="633"/>
        <v>24.613000072469383</v>
      </c>
      <c r="BJ69" s="102">
        <f>SUM(BK69:BL69)</f>
        <v>8959.3660000000018</v>
      </c>
      <c r="BK69" s="102">
        <f t="shared" ref="BK69:BL69" si="634">SUM(BK67:BK68)</f>
        <v>8901.9340000000011</v>
      </c>
      <c r="BL69" s="102">
        <f t="shared" si="634"/>
        <v>57.432000000000002</v>
      </c>
      <c r="BM69" s="102">
        <f>SUM(BN69:BO69)</f>
        <v>8764.8010000000013</v>
      </c>
      <c r="BN69" s="102">
        <f t="shared" ref="BN69:BO69" si="635">SUM(BN67:BN68)</f>
        <v>8719.3610000000008</v>
      </c>
      <c r="BO69" s="102">
        <f t="shared" si="635"/>
        <v>45.44</v>
      </c>
      <c r="BP69" s="67">
        <f t="shared" si="555"/>
        <v>25739.247811991736</v>
      </c>
      <c r="BQ69" s="67">
        <f t="shared" si="555"/>
        <v>25665.408811774323</v>
      </c>
      <c r="BR69" s="67">
        <f t="shared" si="555"/>
        <v>73.839000217408142</v>
      </c>
      <c r="BS69" s="67">
        <f t="shared" si="555"/>
        <v>28333.836000000003</v>
      </c>
      <c r="BT69" s="67">
        <f t="shared" si="555"/>
        <v>28253.847000000002</v>
      </c>
      <c r="BU69" s="67">
        <f t="shared" si="555"/>
        <v>79.989000000000004</v>
      </c>
      <c r="BV69" s="67">
        <f t="shared" si="555"/>
        <v>26381.13551</v>
      </c>
      <c r="BW69" s="67">
        <f t="shared" si="555"/>
        <v>26320.99251</v>
      </c>
      <c r="BX69" s="67">
        <f t="shared" si="555"/>
        <v>60.143000000000001</v>
      </c>
      <c r="BY69" s="68">
        <f t="shared" si="281"/>
        <v>2594.588188008267</v>
      </c>
      <c r="BZ69" s="68">
        <f t="shared" si="281"/>
        <v>2588.4381882256785</v>
      </c>
      <c r="CA69" s="68">
        <f t="shared" si="281"/>
        <v>6.1499997825918626</v>
      </c>
      <c r="CB69" s="67">
        <f t="shared" si="556"/>
        <v>51478.495623983472</v>
      </c>
      <c r="CC69" s="67">
        <f t="shared" si="556"/>
        <v>51330.817623548646</v>
      </c>
      <c r="CD69" s="67">
        <f t="shared" si="556"/>
        <v>147.67800043481628</v>
      </c>
      <c r="CE69" s="67">
        <f t="shared" si="556"/>
        <v>56779.736442000001</v>
      </c>
      <c r="CF69" s="67">
        <f t="shared" si="556"/>
        <v>56642.314924999999</v>
      </c>
      <c r="CG69" s="67">
        <f t="shared" si="556"/>
        <v>137.42151699999999</v>
      </c>
      <c r="CH69" s="67">
        <f t="shared" si="556"/>
        <v>52393.200219999999</v>
      </c>
      <c r="CI69" s="67">
        <f t="shared" si="556"/>
        <v>52284.165219999995</v>
      </c>
      <c r="CJ69" s="67">
        <f t="shared" si="556"/>
        <v>109.035</v>
      </c>
      <c r="CK69" s="68">
        <f t="shared" si="283"/>
        <v>5301.2408180165294</v>
      </c>
      <c r="CL69" s="68">
        <f t="shared" si="283"/>
        <v>5311.4973014513525</v>
      </c>
      <c r="CM69" s="68">
        <f t="shared" si="283"/>
        <v>-10.256483434816289</v>
      </c>
      <c r="CN69" s="102">
        <f>SUM(CO69:CP69)</f>
        <v>8606.3278220294615</v>
      </c>
      <c r="CO69" s="102">
        <f t="shared" ref="CO69:CP69" si="636">SUM(CO67:CO68)</f>
        <v>8581.6022964488875</v>
      </c>
      <c r="CP69" s="102">
        <f t="shared" si="636"/>
        <v>24.725525580573191</v>
      </c>
      <c r="CQ69" s="102">
        <f>SUM(CR69:CS69)</f>
        <v>8558.0929999999989</v>
      </c>
      <c r="CR69" s="102">
        <f t="shared" ref="CR69:CS69" si="637">SUM(CR67:CR68)</f>
        <v>8551.4079999999994</v>
      </c>
      <c r="CS69" s="102">
        <f t="shared" si="637"/>
        <v>6.6849999999999987</v>
      </c>
      <c r="CT69" s="102">
        <f>SUM(CU69:CV69)</f>
        <v>8291.0349999999999</v>
      </c>
      <c r="CU69" s="102">
        <f t="shared" ref="CU69:CV69" si="638">SUM(CU67:CU68)</f>
        <v>8281.7430000000004</v>
      </c>
      <c r="CV69" s="102">
        <f t="shared" si="638"/>
        <v>9.2919999999999998</v>
      </c>
      <c r="CW69" s="102">
        <f>SUM(CX69:CY69)</f>
        <v>8606.3278220294615</v>
      </c>
      <c r="CX69" s="102">
        <f t="shared" ref="CX69:CY69" si="639">SUM(CX67:CX68)</f>
        <v>8581.6022964488875</v>
      </c>
      <c r="CY69" s="102">
        <f t="shared" si="639"/>
        <v>24.725525580573191</v>
      </c>
      <c r="CZ69" s="102">
        <f>SUM(DA69:DB69)</f>
        <v>8772.3029999999999</v>
      </c>
      <c r="DA69" s="102">
        <f t="shared" ref="DA69:DB69" si="640">SUM(DA67:DA68)</f>
        <v>8764.366</v>
      </c>
      <c r="DB69" s="102">
        <f t="shared" si="640"/>
        <v>7.9370000000000003</v>
      </c>
      <c r="DC69" s="102">
        <f>SUM(DD69:DE69)</f>
        <v>8646.2649999999994</v>
      </c>
      <c r="DD69" s="102">
        <f t="shared" ref="DD69:DE69" si="641">SUM(DD67:DD68)</f>
        <v>8630.0190000000002</v>
      </c>
      <c r="DE69" s="102">
        <f t="shared" si="641"/>
        <v>16.245999999999999</v>
      </c>
      <c r="DF69" s="102">
        <f>SUM(DG69:DH69)</f>
        <v>8606.3278220294615</v>
      </c>
      <c r="DG69" s="102">
        <f t="shared" ref="DG69:DH69" si="642">SUM(DG67:DG68)</f>
        <v>8581.6022964488875</v>
      </c>
      <c r="DH69" s="102">
        <f t="shared" si="642"/>
        <v>24.725525580573191</v>
      </c>
      <c r="DI69" s="102">
        <f>SUM(DJ69:DK69)</f>
        <v>9193.4896170000011</v>
      </c>
      <c r="DJ69" s="102">
        <f t="shared" ref="DJ69:DK69" si="643">SUM(DJ67:DJ68)</f>
        <v>9136.3240000000005</v>
      </c>
      <c r="DK69" s="102">
        <f t="shared" si="643"/>
        <v>57.165616999999997</v>
      </c>
      <c r="DL69" s="102">
        <f>SUM(DM69:DN69)</f>
        <v>8652.259</v>
      </c>
      <c r="DM69" s="102">
        <f t="shared" ref="DM69:DN69" si="644">SUM(DM67:DM68)</f>
        <v>8594.5229999999992</v>
      </c>
      <c r="DN69" s="102">
        <f t="shared" si="644"/>
        <v>57.735999999999997</v>
      </c>
      <c r="DO69" s="67">
        <f t="shared" si="566"/>
        <v>25818.983466088386</v>
      </c>
      <c r="DP69" s="67">
        <f t="shared" si="566"/>
        <v>25744.806889346663</v>
      </c>
      <c r="DQ69" s="67">
        <f t="shared" si="566"/>
        <v>74.176576741719572</v>
      </c>
      <c r="DR69" s="67">
        <f t="shared" si="566"/>
        <v>26523.885617</v>
      </c>
      <c r="DS69" s="67">
        <f t="shared" si="566"/>
        <v>26452.097999999998</v>
      </c>
      <c r="DT69" s="67">
        <f t="shared" si="566"/>
        <v>71.787616999999997</v>
      </c>
      <c r="DU69" s="67">
        <f t="shared" si="566"/>
        <v>25589.559000000001</v>
      </c>
      <c r="DV69" s="67">
        <f t="shared" si="566"/>
        <v>25506.285000000003</v>
      </c>
      <c r="DW69" s="67">
        <f t="shared" si="566"/>
        <v>83.274000000000001</v>
      </c>
      <c r="DX69" s="68">
        <f t="shared" si="285"/>
        <v>704.90215091161372</v>
      </c>
      <c r="DY69" s="68">
        <f t="shared" si="285"/>
        <v>707.29111065333564</v>
      </c>
      <c r="DZ69" s="68">
        <f t="shared" si="285"/>
        <v>-2.3889597417195745</v>
      </c>
      <c r="EA69" s="158">
        <f t="shared" si="567"/>
        <v>77297.479090071865</v>
      </c>
      <c r="EB69" s="158">
        <f t="shared" si="567"/>
        <v>77075.624512895301</v>
      </c>
      <c r="EC69" s="158">
        <f t="shared" si="567"/>
        <v>221.85457717653586</v>
      </c>
      <c r="ED69" s="67">
        <f t="shared" si="567"/>
        <v>83303.622059000001</v>
      </c>
      <c r="EE69" s="67">
        <f t="shared" si="567"/>
        <v>83094.412924999997</v>
      </c>
      <c r="EF69" s="67">
        <f t="shared" si="567"/>
        <v>209.20913400000001</v>
      </c>
      <c r="EG69" s="158">
        <f t="shared" si="567"/>
        <v>77982.759220000007</v>
      </c>
      <c r="EH69" s="158">
        <f t="shared" si="567"/>
        <v>77790.450219999999</v>
      </c>
      <c r="EI69" s="158">
        <f t="shared" si="567"/>
        <v>192.309</v>
      </c>
      <c r="EJ69" s="68">
        <f t="shared" si="287"/>
        <v>6006.1429689281358</v>
      </c>
      <c r="EK69" s="68">
        <f t="shared" si="287"/>
        <v>6018.7884121046955</v>
      </c>
      <c r="EL69" s="68">
        <f t="shared" si="287"/>
        <v>-12.645443176535849</v>
      </c>
      <c r="EM69" s="102">
        <f>SUM(EN69:EO69)</f>
        <v>8606.3278220294615</v>
      </c>
      <c r="EN69" s="102">
        <f t="shared" ref="EN69:EO69" si="645">SUM(EN67:EN68)</f>
        <v>8581.6022964488875</v>
      </c>
      <c r="EO69" s="102">
        <f t="shared" si="645"/>
        <v>24.725525580573191</v>
      </c>
      <c r="EP69" s="102">
        <f>SUM(EQ69:ER69)</f>
        <v>9173.6200000000008</v>
      </c>
      <c r="EQ69" s="102">
        <f t="shared" ref="EQ69:ER69" si="646">SUM(EQ67:EQ68)</f>
        <v>9160.7260000000006</v>
      </c>
      <c r="ER69" s="102">
        <f t="shared" si="646"/>
        <v>12.894</v>
      </c>
      <c r="ES69" s="102">
        <f>SUM(ET69:EU69)</f>
        <v>8716.357</v>
      </c>
      <c r="ET69" s="102">
        <f t="shared" ref="ET69:EU69" si="647">SUM(ET67:ET68)</f>
        <v>8693.85</v>
      </c>
      <c r="EU69" s="102">
        <f t="shared" si="647"/>
        <v>22.507000000000001</v>
      </c>
      <c r="EV69" s="102">
        <f>SUM(EW69:EX69)</f>
        <v>8606.3278220294615</v>
      </c>
      <c r="EW69" s="102">
        <f t="shared" ref="EW69:EX69" si="648">SUM(EW67:EW68)</f>
        <v>8581.6022964488875</v>
      </c>
      <c r="EX69" s="102">
        <f t="shared" si="648"/>
        <v>24.725525580573191</v>
      </c>
      <c r="EY69" s="102">
        <f>SUM(EZ69:FA69)</f>
        <v>9178.2116779999997</v>
      </c>
      <c r="EZ69" s="102">
        <f t="shared" ref="EZ69:FA69" si="649">SUM(EZ67:EZ68)</f>
        <v>9166.4440450000002</v>
      </c>
      <c r="FA69" s="102">
        <f t="shared" si="649"/>
        <v>11.767633</v>
      </c>
      <c r="FB69" s="102">
        <f>SUM(FC69:FD69)</f>
        <v>8616.2079999999987</v>
      </c>
      <c r="FC69" s="102">
        <f t="shared" ref="FC69:FD69" si="650">SUM(FC67:FC68)</f>
        <v>8610.3009999999995</v>
      </c>
      <c r="FD69" s="102">
        <f t="shared" si="650"/>
        <v>5.907</v>
      </c>
      <c r="FE69" s="102">
        <f>SUM(FF69:FG69)</f>
        <v>8606.3278220294615</v>
      </c>
      <c r="FF69" s="102">
        <f t="shared" ref="FF69:FG69" si="651">SUM(FF67:FF68)</f>
        <v>8581.6022964488875</v>
      </c>
      <c r="FG69" s="102">
        <f t="shared" si="651"/>
        <v>24.725525580573191</v>
      </c>
      <c r="FH69" s="102">
        <f>SUM(FI69:FJ69)</f>
        <v>10990.2145043</v>
      </c>
      <c r="FI69" s="102">
        <f t="shared" ref="FI69:FJ69" si="652">SUM(FI67:FI68)</f>
        <v>10919.215246</v>
      </c>
      <c r="FJ69" s="102">
        <f t="shared" si="652"/>
        <v>70.999258299999994</v>
      </c>
      <c r="FK69" s="102">
        <f>SUM(FL69:FM69)</f>
        <v>9231.9119999999984</v>
      </c>
      <c r="FL69" s="102">
        <f t="shared" ref="FL69:FM69" si="653">SUM(FL67:FL68)</f>
        <v>9168.4419999999991</v>
      </c>
      <c r="FM69" s="102">
        <f t="shared" si="653"/>
        <v>63.47</v>
      </c>
      <c r="FN69" s="67">
        <f t="shared" si="577"/>
        <v>25818.983466088386</v>
      </c>
      <c r="FO69" s="67">
        <f t="shared" si="577"/>
        <v>25744.806889346663</v>
      </c>
      <c r="FP69" s="67">
        <f t="shared" si="577"/>
        <v>74.176576741719572</v>
      </c>
      <c r="FQ69" s="67">
        <f t="shared" si="577"/>
        <v>29342.046182300001</v>
      </c>
      <c r="FR69" s="67">
        <f t="shared" si="577"/>
        <v>29246.385290999999</v>
      </c>
      <c r="FS69" s="67">
        <f t="shared" si="577"/>
        <v>95.660891300000003</v>
      </c>
      <c r="FT69" s="67">
        <f t="shared" si="577"/>
        <v>26564.476999999999</v>
      </c>
      <c r="FU69" s="67">
        <f t="shared" si="577"/>
        <v>26472.592999999997</v>
      </c>
      <c r="FV69" s="67">
        <f t="shared" si="577"/>
        <v>91.884</v>
      </c>
      <c r="FW69" s="68">
        <f t="shared" si="289"/>
        <v>3523.0627162116143</v>
      </c>
      <c r="FX69" s="68">
        <f t="shared" si="289"/>
        <v>3501.5784016533362</v>
      </c>
      <c r="FY69" s="68">
        <f t="shared" si="289"/>
        <v>21.484314558280431</v>
      </c>
      <c r="FZ69" s="67">
        <f t="shared" si="578"/>
        <v>103116.46255616026</v>
      </c>
      <c r="GA69" s="67">
        <f t="shared" si="578"/>
        <v>102820.43140224196</v>
      </c>
      <c r="GB69" s="67">
        <f t="shared" si="578"/>
        <v>296.03115391825543</v>
      </c>
      <c r="GC69" s="67">
        <f t="shared" si="578"/>
        <v>112645.66824130001</v>
      </c>
      <c r="GD69" s="67">
        <f t="shared" si="578"/>
        <v>112340.798216</v>
      </c>
      <c r="GE69" s="67">
        <f t="shared" si="578"/>
        <v>304.87002530000001</v>
      </c>
      <c r="GF69" s="67">
        <f t="shared" si="578"/>
        <v>104547.23622000001</v>
      </c>
      <c r="GG69" s="67">
        <f t="shared" si="578"/>
        <v>104263.04321999999</v>
      </c>
      <c r="GH69" s="67">
        <f t="shared" si="578"/>
        <v>284.19299999999998</v>
      </c>
      <c r="GI69" s="68">
        <f t="shared" si="291"/>
        <v>9529.2056851397501</v>
      </c>
      <c r="GJ69" s="68">
        <f t="shared" si="291"/>
        <v>9520.3668137580389</v>
      </c>
      <c r="GK69" s="68">
        <f t="shared" si="291"/>
        <v>8.8388713817445819</v>
      </c>
    </row>
    <row r="70" spans="1:195" ht="18.75" customHeight="1" x14ac:dyDescent="0.3">
      <c r="A70" s="109" t="s">
        <v>98</v>
      </c>
      <c r="B70" s="102">
        <f>SUM(B69/B63)</f>
        <v>34.349499094356446</v>
      </c>
      <c r="C70" s="102">
        <f t="shared" ref="C70:D70" si="654">SUM(C69/C63)</f>
        <v>34.421055763769402</v>
      </c>
      <c r="D70" s="102">
        <f t="shared" si="654"/>
        <v>19.940682207252802</v>
      </c>
      <c r="E70" s="102">
        <f>SUM(E69/E63)</f>
        <v>34.408181664542077</v>
      </c>
      <c r="F70" s="102">
        <f t="shared" ref="F70:G70" si="655">SUM(F69/F63)</f>
        <v>34.419946818122675</v>
      </c>
      <c r="G70" s="102">
        <f t="shared" si="655"/>
        <v>19.940075555555552</v>
      </c>
      <c r="H70" s="102">
        <f>SUM(H69/H63)</f>
        <v>33.123704785269496</v>
      </c>
      <c r="I70" s="102">
        <f t="shared" ref="I70:J70" si="656">SUM(I69/I63)</f>
        <v>33.138547406644165</v>
      </c>
      <c r="J70" s="102">
        <f t="shared" si="656"/>
        <v>14.671428571428569</v>
      </c>
      <c r="K70" s="102">
        <f>SUM(K69/K63)</f>
        <v>34.349499094356446</v>
      </c>
      <c r="L70" s="102">
        <f t="shared" ref="L70:M70" si="657">SUM(L69/L63)</f>
        <v>34.421055763769402</v>
      </c>
      <c r="M70" s="102">
        <f t="shared" si="657"/>
        <v>19.940682207252802</v>
      </c>
      <c r="N70" s="102">
        <f>SUM(N69/N63)</f>
        <v>34.407037004098989</v>
      </c>
      <c r="O70" s="102">
        <f t="shared" ref="O70:P70" si="658">SUM(O69/O63)</f>
        <v>34.420109405176781</v>
      </c>
      <c r="P70" s="102">
        <f t="shared" si="658"/>
        <v>19.940298507462689</v>
      </c>
      <c r="Q70" s="102">
        <f>SUM(Q69/Q63)</f>
        <v>33.122297230820465</v>
      </c>
      <c r="R70" s="102">
        <f t="shared" ref="R70:S70" si="659">SUM(R69/R63)</f>
        <v>33.138775896678411</v>
      </c>
      <c r="S70" s="102">
        <f t="shared" si="659"/>
        <v>14.686440677966107</v>
      </c>
      <c r="T70" s="102">
        <f>SUM(T69/T63)</f>
        <v>34.349499094356446</v>
      </c>
      <c r="U70" s="102">
        <f t="shared" ref="U70:V70" si="660">SUM(U69/U63)</f>
        <v>34.421055763769402</v>
      </c>
      <c r="V70" s="102">
        <f t="shared" si="660"/>
        <v>19.940682207252802</v>
      </c>
      <c r="W70" s="102">
        <f>SUM(W69/W63)</f>
        <v>34.292248622576885</v>
      </c>
      <c r="X70" s="102">
        <f t="shared" ref="X70:Y70" si="661">SUM(X69/X63)</f>
        <v>34.420024071845198</v>
      </c>
      <c r="Y70" s="102">
        <f t="shared" si="661"/>
        <v>19.940099833610649</v>
      </c>
      <c r="Z70" s="102">
        <f>SUM(Z69/Z63)</f>
        <v>32.934579618114761</v>
      </c>
      <c r="AA70" s="102">
        <f t="shared" ref="AA70:AB70" si="662">SUM(AA69/AA63)</f>
        <v>33.138630645972832</v>
      </c>
      <c r="AB70" s="102">
        <f t="shared" si="662"/>
        <v>14.670015589814655</v>
      </c>
      <c r="AC70" s="104">
        <f>SUM(AC69/AC63)</f>
        <v>34.349499094356446</v>
      </c>
      <c r="AD70" s="104">
        <f t="shared" ref="AD70:AE70" si="663">SUM(AD69/AD63)</f>
        <v>34.421055763769395</v>
      </c>
      <c r="AE70" s="104">
        <f t="shared" si="663"/>
        <v>19.940682207252802</v>
      </c>
      <c r="AF70" s="104">
        <f>SUM(AF69/AF63)</f>
        <v>34.369636112046663</v>
      </c>
      <c r="AG70" s="104">
        <f t="shared" ref="AG70:AH70" si="664">SUM(AG69/AG63)</f>
        <v>34.420026922787791</v>
      </c>
      <c r="AH70" s="104">
        <f t="shared" si="664"/>
        <v>19.940115267771894</v>
      </c>
      <c r="AI70" s="104">
        <f>SUM(AI69/AI63)</f>
        <v>33.060433399190522</v>
      </c>
      <c r="AJ70" s="104">
        <f t="shared" ref="AJ70:AK70" si="665">SUM(AJ69/AJ63)</f>
        <v>33.138651858205343</v>
      </c>
      <c r="AK70" s="104">
        <f t="shared" si="665"/>
        <v>14.67126781695424</v>
      </c>
      <c r="AL70" s="68">
        <f t="shared" si="279"/>
        <v>2.0137017690217363E-2</v>
      </c>
      <c r="AM70" s="68">
        <f t="shared" si="279"/>
        <v>-1.0288409816041622E-3</v>
      </c>
      <c r="AN70" s="68">
        <f t="shared" si="279"/>
        <v>-5.669394809082462E-4</v>
      </c>
      <c r="AO70" s="102">
        <f>SUM(AO69/AO63)</f>
        <v>34.349499094356446</v>
      </c>
      <c r="AP70" s="102">
        <f t="shared" ref="AP70:AQ70" si="666">SUM(AP69/AP63)</f>
        <v>34.421055763769402</v>
      </c>
      <c r="AQ70" s="102">
        <f t="shared" si="666"/>
        <v>19.940682207252802</v>
      </c>
      <c r="AR70" s="102">
        <f>SUM(AR69/AR63)</f>
        <v>34.392087860377963</v>
      </c>
      <c r="AS70" s="102">
        <f t="shared" ref="AS70:AT70" si="667">SUM(AS69/AS63)</f>
        <v>34.41994982235768</v>
      </c>
      <c r="AT70" s="102">
        <f t="shared" si="667"/>
        <v>19.940611353711791</v>
      </c>
      <c r="AU70" s="102">
        <f>SUM(AU69/AU63)</f>
        <v>33.088889069090051</v>
      </c>
      <c r="AV70" s="102">
        <f t="shared" ref="AV70:AW70" si="668">SUM(AV69/AV63)</f>
        <v>33.138839441471283</v>
      </c>
      <c r="AW70" s="102">
        <f t="shared" si="668"/>
        <v>14.669846678023848</v>
      </c>
      <c r="AX70" s="102">
        <f>SUM(AX69/AX63)</f>
        <v>34.349499094356446</v>
      </c>
      <c r="AY70" s="102">
        <f t="shared" ref="AY70:AZ70" si="669">SUM(AY69/AY63)</f>
        <v>34.421055763769402</v>
      </c>
      <c r="AZ70" s="102">
        <f t="shared" si="669"/>
        <v>19.940682207252802</v>
      </c>
      <c r="BA70" s="102">
        <f>SUM(BA69/BA63)</f>
        <v>34.38955323254703</v>
      </c>
      <c r="BB70" s="102">
        <f t="shared" ref="BB70:BC70" si="670">SUM(BB69/BB63)</f>
        <v>34.420021561797924</v>
      </c>
      <c r="BC70" s="102">
        <f t="shared" si="670"/>
        <v>19.930232558139533</v>
      </c>
      <c r="BD70" s="102">
        <f>SUM(BD69/BD63)</f>
        <v>33.119714624716551</v>
      </c>
      <c r="BE70" s="102">
        <f t="shared" ref="BE70:BF70" si="671">SUM(BE69/BE63)</f>
        <v>33.138724619216291</v>
      </c>
      <c r="BF70" s="102">
        <f t="shared" si="671"/>
        <v>14.670391061452513</v>
      </c>
      <c r="BG70" s="102">
        <f>SUM(BG69/BG63)</f>
        <v>34.349499094356446</v>
      </c>
      <c r="BH70" s="102">
        <f t="shared" ref="BH70:BI70" si="672">SUM(BH69/BH63)</f>
        <v>34.421055763769402</v>
      </c>
      <c r="BI70" s="102">
        <f t="shared" si="672"/>
        <v>19.940682207252802</v>
      </c>
      <c r="BJ70" s="102">
        <f>SUM(BJ69/BJ63)</f>
        <v>34.260487997942704</v>
      </c>
      <c r="BK70" s="102">
        <f t="shared" ref="BK70:BL70" si="673">SUM(BK69/BK63)</f>
        <v>34.41997161935916</v>
      </c>
      <c r="BL70" s="102">
        <f t="shared" si="673"/>
        <v>19.939935769464455</v>
      </c>
      <c r="BM70" s="102">
        <f>SUM(BM69/BM63)</f>
        <v>32.923892056766363</v>
      </c>
      <c r="BN70" s="102">
        <f t="shared" ref="BN70:CJ70" si="674">SUM(BN69/BN63)</f>
        <v>33.138721557330008</v>
      </c>
      <c r="BO70" s="102">
        <f t="shared" si="674"/>
        <v>14.672263480787858</v>
      </c>
      <c r="BP70" s="104">
        <f t="shared" si="674"/>
        <v>34.349499094356446</v>
      </c>
      <c r="BQ70" s="104">
        <f t="shared" si="674"/>
        <v>34.421055763769395</v>
      </c>
      <c r="BR70" s="104">
        <f t="shared" si="674"/>
        <v>19.940682207252802</v>
      </c>
      <c r="BS70" s="104">
        <f t="shared" si="674"/>
        <v>34.349549973313906</v>
      </c>
      <c r="BT70" s="104">
        <f t="shared" si="674"/>
        <v>34.419979874667419</v>
      </c>
      <c r="BU70" s="104">
        <f t="shared" si="674"/>
        <v>19.938680127126567</v>
      </c>
      <c r="BV70" s="104">
        <f t="shared" si="674"/>
        <v>33.043942618995501</v>
      </c>
      <c r="BW70" s="104">
        <f t="shared" si="674"/>
        <v>33.138762719290511</v>
      </c>
      <c r="BX70" s="104">
        <f t="shared" si="674"/>
        <v>14.671708239312071</v>
      </c>
      <c r="BY70" s="68">
        <f t="shared" si="281"/>
        <v>5.0878957459588037E-5</v>
      </c>
      <c r="BZ70" s="68">
        <f t="shared" si="281"/>
        <v>-1.0758891019762018E-3</v>
      </c>
      <c r="CA70" s="68">
        <f t="shared" si="281"/>
        <v>-2.0020801262354837E-3</v>
      </c>
      <c r="CB70" s="104">
        <f t="shared" si="674"/>
        <v>34.349499094356446</v>
      </c>
      <c r="CC70" s="104">
        <f t="shared" si="674"/>
        <v>34.421055763769395</v>
      </c>
      <c r="CD70" s="104">
        <f t="shared" si="674"/>
        <v>19.940682207252802</v>
      </c>
      <c r="CE70" s="104">
        <f t="shared" si="674"/>
        <v>34.359609928872011</v>
      </c>
      <c r="CF70" s="104">
        <f t="shared" si="674"/>
        <v>34.420003454620804</v>
      </c>
      <c r="CG70" s="104">
        <f t="shared" si="674"/>
        <v>19.939279889727221</v>
      </c>
      <c r="CH70" s="104">
        <f t="shared" si="674"/>
        <v>33.052127869666869</v>
      </c>
      <c r="CI70" s="104">
        <f t="shared" si="674"/>
        <v>33.138707668008031</v>
      </c>
      <c r="CJ70" s="104">
        <f t="shared" si="674"/>
        <v>14.671510747805026</v>
      </c>
      <c r="CK70" s="68">
        <f t="shared" si="283"/>
        <v>1.0110834515565159E-2</v>
      </c>
      <c r="CL70" s="68">
        <f t="shared" si="283"/>
        <v>-1.0523091485907798E-3</v>
      </c>
      <c r="CM70" s="68">
        <f t="shared" si="283"/>
        <v>-1.402317525581509E-3</v>
      </c>
      <c r="CN70" s="102">
        <f>SUM(CN69/CN63)</f>
        <v>34.455907789676004</v>
      </c>
      <c r="CO70" s="102">
        <f t="shared" ref="CO70:CP70" si="675">SUM(CO69/CO63)</f>
        <v>34.527540163674999</v>
      </c>
      <c r="CP70" s="102">
        <f t="shared" si="675"/>
        <v>20.031846851574951</v>
      </c>
      <c r="CQ70" s="102">
        <f>SUM(CQ69/CQ63)</f>
        <v>34.510526846381829</v>
      </c>
      <c r="CR70" s="102">
        <f t="shared" ref="CR70:CS70" si="676">SUM(CR69/CR63)</f>
        <v>34.530076599731068</v>
      </c>
      <c r="CS70" s="102">
        <f t="shared" si="676"/>
        <v>20.014970059880234</v>
      </c>
      <c r="CT70" s="102">
        <f>SUM(CT69/CT63)</f>
        <v>34.827647767990285</v>
      </c>
      <c r="CU70" s="102">
        <f t="shared" ref="CU70:CV70" si="677">SUM(CU69/CU63)</f>
        <v>34.856847634400005</v>
      </c>
      <c r="CV70" s="102">
        <f t="shared" si="677"/>
        <v>19.939914163090126</v>
      </c>
      <c r="CW70" s="102">
        <f>SUM(CW69/CW63)</f>
        <v>34.455907789676004</v>
      </c>
      <c r="CX70" s="102">
        <f t="shared" ref="CX70:CY70" si="678">SUM(CX69/CX63)</f>
        <v>34.527540163674999</v>
      </c>
      <c r="CY70" s="102">
        <f t="shared" si="678"/>
        <v>20.031846851574951</v>
      </c>
      <c r="CZ70" s="102">
        <f>SUM(CZ69/CZ63)</f>
        <v>34.507552691826575</v>
      </c>
      <c r="DA70" s="102">
        <f t="shared" ref="DA70:DB70" si="679">SUM(DA69/DA63)</f>
        <v>34.530120007249288</v>
      </c>
      <c r="DB70" s="102">
        <f t="shared" si="679"/>
        <v>20.042929292929294</v>
      </c>
      <c r="DC70" s="102">
        <f>SUM(DC69/DC63)</f>
        <v>34.373047045821373</v>
      </c>
      <c r="DD70" s="102">
        <f t="shared" ref="DD70:DE70" si="680">SUM(DD69/DD63)</f>
        <v>34.419982690336504</v>
      </c>
      <c r="DE70" s="102">
        <f t="shared" si="680"/>
        <v>19.933742331288343</v>
      </c>
      <c r="DF70" s="102">
        <f>SUM(DF69/DF63)</f>
        <v>34.455907789676004</v>
      </c>
      <c r="DG70" s="102">
        <f t="shared" ref="DG70:DH70" si="681">SUM(DG69/DG63)</f>
        <v>34.527540163674999</v>
      </c>
      <c r="DH70" s="102">
        <f t="shared" si="681"/>
        <v>20.031846851574951</v>
      </c>
      <c r="DI70" s="102">
        <f>SUM(DI69/DI63)</f>
        <v>34.375712415804188</v>
      </c>
      <c r="DJ70" s="102">
        <f t="shared" ref="DJ70:DK70" si="682">SUM(DJ69/DJ63)</f>
        <v>34.530453956413986</v>
      </c>
      <c r="DK70" s="102">
        <f t="shared" si="682"/>
        <v>20.029998948843726</v>
      </c>
      <c r="DL70" s="102">
        <f>SUM(DL69/DL63)</f>
        <v>34.254298484890477</v>
      </c>
      <c r="DM70" s="102">
        <f t="shared" ref="DM70:DN70" si="683">SUM(DM69/DM63)</f>
        <v>34.42036020232846</v>
      </c>
      <c r="DN70" s="102">
        <f t="shared" si="683"/>
        <v>19.936464088397791</v>
      </c>
      <c r="DO70" s="104">
        <f>SUM(DO69/DO63)</f>
        <v>34.455907789676004</v>
      </c>
      <c r="DP70" s="104">
        <f t="shared" ref="DP70:DW70" si="684">SUM(DP69/DP63)</f>
        <v>34.527540163674992</v>
      </c>
      <c r="DQ70" s="104">
        <f t="shared" si="684"/>
        <v>20.031846851574954</v>
      </c>
      <c r="DR70" s="104">
        <f>SUM(DR69/DR63)</f>
        <v>34.462697971733888</v>
      </c>
      <c r="DS70" s="104">
        <f t="shared" si="684"/>
        <v>34.530221316803569</v>
      </c>
      <c r="DT70" s="104">
        <f t="shared" si="684"/>
        <v>20.030027064732142</v>
      </c>
      <c r="DU70" s="104">
        <f>SUM(DU69/DU63)</f>
        <v>34.478447567334513</v>
      </c>
      <c r="DV70" s="104">
        <f t="shared" si="684"/>
        <v>34.56075299486595</v>
      </c>
      <c r="DW70" s="104">
        <f t="shared" si="684"/>
        <v>19.936317931529807</v>
      </c>
      <c r="DX70" s="68">
        <f t="shared" si="285"/>
        <v>6.7901820578839533E-3</v>
      </c>
      <c r="DY70" s="68">
        <f t="shared" si="285"/>
        <v>2.6811531285773071E-3</v>
      </c>
      <c r="DZ70" s="68">
        <f t="shared" si="285"/>
        <v>-1.8197868428124764E-3</v>
      </c>
      <c r="EA70" s="104">
        <f>SUM(EA69/EA63)</f>
        <v>34.38496865946297</v>
      </c>
      <c r="EB70" s="104">
        <f t="shared" ref="EB70:EI70" si="685">SUM(EB69/EB63)</f>
        <v>34.456550563737927</v>
      </c>
      <c r="EC70" s="104">
        <f t="shared" si="685"/>
        <v>19.971070422026852</v>
      </c>
      <c r="ED70" s="104">
        <f>SUM(ED69/ED63)</f>
        <v>34.392366191029666</v>
      </c>
      <c r="EE70" s="104">
        <f t="shared" si="685"/>
        <v>34.455013554153659</v>
      </c>
      <c r="EF70" s="104">
        <f t="shared" si="685"/>
        <v>19.970325887743417</v>
      </c>
      <c r="EG70" s="104">
        <f>SUM(EG69/EG63)</f>
        <v>33.506978337568292</v>
      </c>
      <c r="EH70" s="104">
        <f t="shared" si="685"/>
        <v>33.591903366080103</v>
      </c>
      <c r="EI70" s="104">
        <f t="shared" si="685"/>
        <v>16.565866264671048</v>
      </c>
      <c r="EJ70" s="68">
        <f t="shared" si="287"/>
        <v>7.3975315666956476E-3</v>
      </c>
      <c r="EK70" s="68">
        <f t="shared" si="287"/>
        <v>-1.5370095842683895E-3</v>
      </c>
      <c r="EL70" s="68">
        <f t="shared" si="287"/>
        <v>-7.4453428343446149E-4</v>
      </c>
      <c r="EM70" s="102">
        <f>SUM(EM69/EM63)</f>
        <v>34.455907789676004</v>
      </c>
      <c r="EN70" s="102">
        <f t="shared" ref="EN70:EO70" si="686">SUM(EN69/EN63)</f>
        <v>34.527540163674999</v>
      </c>
      <c r="EO70" s="102">
        <f t="shared" si="686"/>
        <v>20.031846851574951</v>
      </c>
      <c r="EP70" s="102">
        <f>SUM(EP69/EP63)</f>
        <v>34.494944367359679</v>
      </c>
      <c r="EQ70" s="102">
        <f t="shared" ref="EQ70:ER70" si="687">SUM(EQ69/EQ63)</f>
        <v>34.530077611130167</v>
      </c>
      <c r="ER70" s="102">
        <f t="shared" si="687"/>
        <v>20.021739130434781</v>
      </c>
      <c r="ES70" s="102">
        <f>SUM(ES69/ES63)</f>
        <v>33.951983827115292</v>
      </c>
      <c r="ET70" s="102">
        <f t="shared" ref="ET70:EU70" si="688">SUM(ET69/ET63)</f>
        <v>34.013896876723905</v>
      </c>
      <c r="EU70" s="102">
        <f t="shared" si="688"/>
        <v>19.935341009743137</v>
      </c>
      <c r="EV70" s="102">
        <f>SUM(EV69/EV63)</f>
        <v>34.455907789676004</v>
      </c>
      <c r="EW70" s="102">
        <f t="shared" ref="EW70:EX70" si="689">SUM(EW69/EW63)</f>
        <v>34.527540163674999</v>
      </c>
      <c r="EX70" s="102">
        <f t="shared" si="689"/>
        <v>20.031846851574951</v>
      </c>
      <c r="EY70" s="102">
        <f>SUM(EY69/EY63)</f>
        <v>34.49810247898219</v>
      </c>
      <c r="EZ70" s="102">
        <f t="shared" ref="EZ70:FA70" si="690">SUM(EZ69/EZ63)</f>
        <v>34.530122105419935</v>
      </c>
      <c r="FA70" s="102">
        <f t="shared" si="690"/>
        <v>20.030013617021275</v>
      </c>
      <c r="FB70" s="102">
        <f>SUM(FB69/FB63)</f>
        <v>34.402632041269378</v>
      </c>
      <c r="FC70" s="102">
        <f t="shared" ref="FC70:FD70" si="691">SUM(FC69/FC63)</f>
        <v>34.419726090919262</v>
      </c>
      <c r="FD70" s="102">
        <f t="shared" si="691"/>
        <v>19.956081081081081</v>
      </c>
      <c r="FE70" s="102">
        <f>SUM(FE69/FE63)</f>
        <v>34.455907789676004</v>
      </c>
      <c r="FF70" s="102">
        <f t="shared" ref="FF70:FG70" si="692">SUM(FF69/FF63)</f>
        <v>34.527540163674999</v>
      </c>
      <c r="FG70" s="102">
        <f t="shared" si="692"/>
        <v>20.031846851574951</v>
      </c>
      <c r="FH70" s="102">
        <f>SUM(FH69/FH63)</f>
        <v>40.492181161430146</v>
      </c>
      <c r="FI70" s="102">
        <f t="shared" ref="FI70:FJ70" si="693">SUM(FI69/FI63)</f>
        <v>40.698265622380461</v>
      </c>
      <c r="FJ70" s="102">
        <f t="shared" si="693"/>
        <v>22.764198371220619</v>
      </c>
      <c r="FK70" s="102">
        <f>SUM(FK69/FK63)</f>
        <v>34.24884067756367</v>
      </c>
      <c r="FL70" s="102">
        <f t="shared" ref="FL70:FM70" si="694">SUM(FL69/FL63)</f>
        <v>34.419949694034607</v>
      </c>
      <c r="FM70" s="102">
        <f t="shared" si="694"/>
        <v>19.934045226130653</v>
      </c>
      <c r="FN70" s="104">
        <f>SUM(FN69/FN63)</f>
        <v>34.455907789676004</v>
      </c>
      <c r="FO70" s="104">
        <f t="shared" ref="FO70:FV70" si="695">SUM(FO69/FO63)</f>
        <v>34.527540163674992</v>
      </c>
      <c r="FP70" s="104">
        <f t="shared" si="695"/>
        <v>20.031846851574954</v>
      </c>
      <c r="FQ70" s="104">
        <f>SUM(FQ69/FQ63)</f>
        <v>36.522043488412322</v>
      </c>
      <c r="FR70" s="104">
        <f t="shared" si="695"/>
        <v>36.60116760591697</v>
      </c>
      <c r="FS70" s="104">
        <f t="shared" si="695"/>
        <v>21.988987518389113</v>
      </c>
      <c r="FT70" s="104">
        <f>SUM(FT69/FT63)</f>
        <v>34.20031233424141</v>
      </c>
      <c r="FU70" s="104">
        <f t="shared" si="695"/>
        <v>34.285460995204126</v>
      </c>
      <c r="FV70" s="104">
        <f t="shared" si="695"/>
        <v>19.935777825992623</v>
      </c>
      <c r="FW70" s="68">
        <f t="shared" si="289"/>
        <v>2.0661356987363177</v>
      </c>
      <c r="FX70" s="68">
        <f t="shared" si="289"/>
        <v>2.0736274422419783</v>
      </c>
      <c r="FY70" s="68">
        <f t="shared" si="289"/>
        <v>1.9571406668141584</v>
      </c>
      <c r="FZ70" s="104">
        <f>SUM(FZ69/FZ63)</f>
        <v>34.402703442016232</v>
      </c>
      <c r="GA70" s="104">
        <f t="shared" ref="GA70:GH70" si="696">SUM(GA69/GA63)</f>
        <v>34.474297963722194</v>
      </c>
      <c r="GB70" s="104">
        <f t="shared" si="696"/>
        <v>19.986264529413877</v>
      </c>
      <c r="GC70" s="104">
        <f>SUM(GC69/GC63)</f>
        <v>34.922815492788985</v>
      </c>
      <c r="GD70" s="104">
        <f t="shared" si="696"/>
        <v>34.989127299694736</v>
      </c>
      <c r="GE70" s="104">
        <f t="shared" si="696"/>
        <v>20.562646718016513</v>
      </c>
      <c r="GF70" s="104">
        <f>SUM(GF69/GF63)</f>
        <v>33.680470269756128</v>
      </c>
      <c r="GG70" s="104">
        <f t="shared" si="696"/>
        <v>33.765327531281237</v>
      </c>
      <c r="GH70" s="104">
        <f t="shared" si="696"/>
        <v>17.523577561622297</v>
      </c>
      <c r="GI70" s="68">
        <f t="shared" si="291"/>
        <v>0.52011205077275235</v>
      </c>
      <c r="GJ70" s="68">
        <f t="shared" si="291"/>
        <v>0.51482933597254288</v>
      </c>
      <c r="GK70" s="68">
        <f t="shared" si="291"/>
        <v>0.57638218860263635</v>
      </c>
    </row>
    <row r="71" spans="1:195" ht="18.75" customHeight="1" x14ac:dyDescent="0.3">
      <c r="A71" s="116" t="s">
        <v>99</v>
      </c>
      <c r="B71" s="170">
        <f>SUM(B72:B74)</f>
        <v>358.19158333333331</v>
      </c>
      <c r="C71" s="171"/>
      <c r="D71" s="172"/>
      <c r="E71" s="170">
        <f>SUM(E72:E74)</f>
        <v>667.51386000000002</v>
      </c>
      <c r="F71" s="171"/>
      <c r="G71" s="172"/>
      <c r="H71" s="170">
        <f>SUM(H72:H74)</f>
        <v>342.42</v>
      </c>
      <c r="I71" s="171"/>
      <c r="J71" s="172"/>
      <c r="K71" s="170">
        <f>SUM(K72:K74)</f>
        <v>358.19158333333331</v>
      </c>
      <c r="L71" s="171"/>
      <c r="M71" s="172"/>
      <c r="N71" s="170">
        <f>SUM(N72:N74)</f>
        <v>570.76900000000001</v>
      </c>
      <c r="O71" s="171"/>
      <c r="P71" s="172"/>
      <c r="Q71" s="170">
        <f>SUM(Q72:Q74)</f>
        <v>240.14000000000001</v>
      </c>
      <c r="R71" s="171"/>
      <c r="S71" s="172"/>
      <c r="T71" s="170">
        <f>SUM(T72:T74)</f>
        <v>358.19158333333331</v>
      </c>
      <c r="U71" s="171"/>
      <c r="V71" s="172"/>
      <c r="W71" s="170">
        <f>SUM(W72:W74)</f>
        <v>705.56840999999997</v>
      </c>
      <c r="X71" s="171"/>
      <c r="Y71" s="172"/>
      <c r="Z71" s="170">
        <f>SUM(Z72:Z74)</f>
        <v>463.25</v>
      </c>
      <c r="AA71" s="171"/>
      <c r="AB71" s="172"/>
      <c r="AC71" s="167">
        <f>SUM(AC72:AC74)</f>
        <v>1074.57475</v>
      </c>
      <c r="AD71" s="168"/>
      <c r="AE71" s="169"/>
      <c r="AF71" s="167">
        <f>SUM(AF72:AF74)</f>
        <v>1943.8512699999999</v>
      </c>
      <c r="AG71" s="168"/>
      <c r="AH71" s="169"/>
      <c r="AI71" s="167">
        <f>SUM(AI72:AI74)</f>
        <v>1045.81</v>
      </c>
      <c r="AJ71" s="168"/>
      <c r="AK71" s="169"/>
      <c r="AL71" s="167">
        <f>SUM(AF71-AC71)</f>
        <v>869.27651999999989</v>
      </c>
      <c r="AM71" s="168"/>
      <c r="AN71" s="169"/>
      <c r="AO71" s="170">
        <f>SUM(AO72:AO74)</f>
        <v>358.19158333333331</v>
      </c>
      <c r="AP71" s="171"/>
      <c r="AQ71" s="172"/>
      <c r="AR71" s="170">
        <f>SUM(AR72:AR74)</f>
        <v>644.07999999999993</v>
      </c>
      <c r="AS71" s="171"/>
      <c r="AT71" s="172"/>
      <c r="AU71" s="170">
        <f>SUM(AU72:AU74)</f>
        <v>301.96000000000004</v>
      </c>
      <c r="AV71" s="171"/>
      <c r="AW71" s="172"/>
      <c r="AX71" s="170">
        <f>SUM(AX72:AX74)</f>
        <v>358.19158333333331</v>
      </c>
      <c r="AY71" s="171"/>
      <c r="AZ71" s="172"/>
      <c r="BA71" s="170">
        <f>SUM(BA72:BA74)</f>
        <v>609.94335000000001</v>
      </c>
      <c r="BB71" s="171"/>
      <c r="BC71" s="172"/>
      <c r="BD71" s="170">
        <f>SUM(BD72:BD74)</f>
        <v>592.53499999999997</v>
      </c>
      <c r="BE71" s="171"/>
      <c r="BF71" s="172"/>
      <c r="BG71" s="170">
        <f>SUM(BG72:BG74)</f>
        <v>358.19158333333331</v>
      </c>
      <c r="BH71" s="171"/>
      <c r="BI71" s="172"/>
      <c r="BJ71" s="170">
        <f>SUM(BJ72:BJ74)</f>
        <v>737.26429999999993</v>
      </c>
      <c r="BK71" s="171"/>
      <c r="BL71" s="172"/>
      <c r="BM71" s="170">
        <f>SUM(BM72:BM74)</f>
        <v>931.74399999999991</v>
      </c>
      <c r="BN71" s="171"/>
      <c r="BO71" s="172"/>
      <c r="BP71" s="167">
        <f>SUM(BP72:BP74)</f>
        <v>1074.57475</v>
      </c>
      <c r="BQ71" s="168"/>
      <c r="BR71" s="169"/>
      <c r="BS71" s="167">
        <f>SUM(BS72:BS74)</f>
        <v>1991.28765</v>
      </c>
      <c r="BT71" s="168"/>
      <c r="BU71" s="169"/>
      <c r="BV71" s="167">
        <f>SUM(BV72:BV74)</f>
        <v>1826.239</v>
      </c>
      <c r="BW71" s="168"/>
      <c r="BX71" s="169"/>
      <c r="BY71" s="167">
        <f>SUM(BS71-BP71)</f>
        <v>916.71289999999999</v>
      </c>
      <c r="BZ71" s="168"/>
      <c r="CA71" s="169"/>
      <c r="CB71" s="167">
        <f>SUM(CB72:CB74)</f>
        <v>2149.1495</v>
      </c>
      <c r="CC71" s="168"/>
      <c r="CD71" s="169"/>
      <c r="CE71" s="167">
        <f>SUM(CE72:CE74)</f>
        <v>3935.1389199999999</v>
      </c>
      <c r="CF71" s="168"/>
      <c r="CG71" s="169"/>
      <c r="CH71" s="167">
        <f>SUM(CH72:CH74)</f>
        <v>2872.049</v>
      </c>
      <c r="CI71" s="168"/>
      <c r="CJ71" s="169"/>
      <c r="CK71" s="167">
        <f>SUM(CE71-CB71)</f>
        <v>1785.9894199999999</v>
      </c>
      <c r="CL71" s="168"/>
      <c r="CM71" s="169"/>
      <c r="CN71" s="170">
        <f>SUM(CN72:CN74)</f>
        <v>358.19158333333331</v>
      </c>
      <c r="CO71" s="171"/>
      <c r="CP71" s="172"/>
      <c r="CQ71" s="170">
        <f>SUM(CQ72:CQ74)</f>
        <v>810.97900000000004</v>
      </c>
      <c r="CR71" s="171"/>
      <c r="CS71" s="172"/>
      <c r="CT71" s="170">
        <f>SUM(CT72:CT74)</f>
        <v>533.69000000000005</v>
      </c>
      <c r="CU71" s="171"/>
      <c r="CV71" s="172"/>
      <c r="CW71" s="170">
        <f>SUM(CW72:CW74)</f>
        <v>358.19158333333331</v>
      </c>
      <c r="CX71" s="171"/>
      <c r="CY71" s="172"/>
      <c r="CZ71" s="170">
        <f>SUM(CZ72:CZ74)</f>
        <v>647.88700000000006</v>
      </c>
      <c r="DA71" s="171"/>
      <c r="DB71" s="172"/>
      <c r="DC71" s="170">
        <f>SUM(DC72:DC74)</f>
        <v>653.51</v>
      </c>
      <c r="DD71" s="171"/>
      <c r="DE71" s="172"/>
      <c r="DF71" s="170">
        <f>SUM(DF72:DF74)</f>
        <v>358.19158333333331</v>
      </c>
      <c r="DG71" s="171"/>
      <c r="DH71" s="172"/>
      <c r="DI71" s="170">
        <f>SUM(DI72:DI74)</f>
        <v>849.70186999999999</v>
      </c>
      <c r="DJ71" s="171"/>
      <c r="DK71" s="172"/>
      <c r="DL71" s="170">
        <f>SUM(DL72:DL74)</f>
        <v>654.38000000000011</v>
      </c>
      <c r="DM71" s="171"/>
      <c r="DN71" s="172"/>
      <c r="DO71" s="167">
        <f>SUM(DO72:DO74)</f>
        <v>1074.57475</v>
      </c>
      <c r="DP71" s="168"/>
      <c r="DQ71" s="169"/>
      <c r="DR71" s="167">
        <f>SUM(DR72:DR74)</f>
        <v>2308.5678699999999</v>
      </c>
      <c r="DS71" s="168"/>
      <c r="DT71" s="169"/>
      <c r="DU71" s="167">
        <f>SUM(DU72:DU74)</f>
        <v>1841.58</v>
      </c>
      <c r="DV71" s="168"/>
      <c r="DW71" s="169"/>
      <c r="DX71" s="167">
        <f>SUM(DR71-DO71)</f>
        <v>1233.9931199999999</v>
      </c>
      <c r="DY71" s="168"/>
      <c r="DZ71" s="169"/>
      <c r="EA71" s="167">
        <f>SUM(EA72:EA74)</f>
        <v>3223.7242500000002</v>
      </c>
      <c r="EB71" s="168"/>
      <c r="EC71" s="169"/>
      <c r="ED71" s="167">
        <f>SUM(ED72:ED74)</f>
        <v>6243.7067900000002</v>
      </c>
      <c r="EE71" s="168"/>
      <c r="EF71" s="169"/>
      <c r="EG71" s="167">
        <f>SUM(EG72:EG74)</f>
        <v>4713.6289999999999</v>
      </c>
      <c r="EH71" s="168"/>
      <c r="EI71" s="169"/>
      <c r="EJ71" s="167">
        <f>SUM(ED71-EA71)</f>
        <v>3019.98254</v>
      </c>
      <c r="EK71" s="168"/>
      <c r="EL71" s="169"/>
      <c r="EM71" s="170">
        <f>SUM(EM72:EM74)</f>
        <v>358.19158333333331</v>
      </c>
      <c r="EN71" s="171"/>
      <c r="EO71" s="172"/>
      <c r="EP71" s="170">
        <f>SUM(EP72:EP74)</f>
        <v>662.28499999999997</v>
      </c>
      <c r="EQ71" s="171"/>
      <c r="ER71" s="172"/>
      <c r="ES71" s="170">
        <f>SUM(ES72:ES74)</f>
        <v>674.68999999999994</v>
      </c>
      <c r="ET71" s="171"/>
      <c r="EU71" s="172"/>
      <c r="EV71" s="170">
        <f>SUM(EV72:EV74)</f>
        <v>358.19158333333331</v>
      </c>
      <c r="EW71" s="171"/>
      <c r="EX71" s="172"/>
      <c r="EY71" s="170">
        <f>SUM(EY72:EY74)</f>
        <v>910.79845</v>
      </c>
      <c r="EZ71" s="171"/>
      <c r="FA71" s="172"/>
      <c r="FB71" s="170">
        <f>SUM(FB72:FB74)</f>
        <v>573.87</v>
      </c>
      <c r="FC71" s="171"/>
      <c r="FD71" s="172"/>
      <c r="FE71" s="170">
        <f>SUM(FE72:FE74)</f>
        <v>358.19158333333331</v>
      </c>
      <c r="FF71" s="171"/>
      <c r="FG71" s="172"/>
      <c r="FH71" s="170">
        <f>SUM(FH72:FH74)</f>
        <v>742.74321999999995</v>
      </c>
      <c r="FI71" s="171"/>
      <c r="FJ71" s="172"/>
      <c r="FK71" s="170">
        <f>SUM(FK72:FK74)</f>
        <v>596.12</v>
      </c>
      <c r="FL71" s="171"/>
      <c r="FM71" s="172"/>
      <c r="FN71" s="167">
        <f>SUM(FN72:FN74)</f>
        <v>1074.57475</v>
      </c>
      <c r="FO71" s="168"/>
      <c r="FP71" s="169"/>
      <c r="FQ71" s="167">
        <f>SUM(FQ72:FQ74)</f>
        <v>2315.8266700000004</v>
      </c>
      <c r="FR71" s="168"/>
      <c r="FS71" s="169"/>
      <c r="FT71" s="167">
        <f>SUM(FT72:FT74)</f>
        <v>1844.68</v>
      </c>
      <c r="FU71" s="168"/>
      <c r="FV71" s="169"/>
      <c r="FW71" s="167">
        <f>SUM(FQ71-FN71)</f>
        <v>1241.2519200000004</v>
      </c>
      <c r="FX71" s="168"/>
      <c r="FY71" s="169"/>
      <c r="FZ71" s="167">
        <f>SUM(FZ72:FZ74)</f>
        <v>4298.299</v>
      </c>
      <c r="GA71" s="168"/>
      <c r="GB71" s="169"/>
      <c r="GC71" s="167">
        <f>SUM(GC72:GC74)</f>
        <v>8559.5334600000006</v>
      </c>
      <c r="GD71" s="168"/>
      <c r="GE71" s="169"/>
      <c r="GF71" s="167">
        <f>SUM(GF72:GF74)</f>
        <v>6558.3090000000011</v>
      </c>
      <c r="GG71" s="168"/>
      <c r="GH71" s="169"/>
      <c r="GI71" s="167">
        <f>SUM(GC71-FZ71)</f>
        <v>4261.2344600000006</v>
      </c>
      <c r="GJ71" s="168"/>
      <c r="GK71" s="169"/>
    </row>
    <row r="72" spans="1:195" ht="36" customHeight="1" x14ac:dyDescent="0.2">
      <c r="A72" s="117" t="s">
        <v>120</v>
      </c>
      <c r="B72" s="176">
        <f>SUM('[20]ПОЛНАЯ СЕБЕСТОИМОСТЬ СТОКИ 2022'!B183:D183)/3</f>
        <v>358.19158333333331</v>
      </c>
      <c r="C72" s="177"/>
      <c r="D72" s="178"/>
      <c r="E72" s="176">
        <f>SUM('[20]ПОЛНАЯ СЕБЕСТОИМОСТЬ СТОКИ 2022'!E183:G183)</f>
        <v>618.49180999999999</v>
      </c>
      <c r="F72" s="177"/>
      <c r="G72" s="178"/>
      <c r="H72" s="179">
        <v>287.75</v>
      </c>
      <c r="I72" s="180"/>
      <c r="J72" s="181"/>
      <c r="K72" s="176">
        <f>SUM(B72)</f>
        <v>358.19158333333331</v>
      </c>
      <c r="L72" s="177"/>
      <c r="M72" s="178"/>
      <c r="N72" s="176">
        <f>SUM('[20]ПОЛНАЯ СЕБЕСТОИМОСТЬ СТОКИ 2022'!H183:J183)</f>
        <v>541.65800000000002</v>
      </c>
      <c r="O72" s="177"/>
      <c r="P72" s="178"/>
      <c r="Q72" s="179">
        <v>219.92500000000001</v>
      </c>
      <c r="R72" s="180"/>
      <c r="S72" s="181"/>
      <c r="T72" s="176">
        <f>SUM(K72)</f>
        <v>358.19158333333331</v>
      </c>
      <c r="U72" s="177"/>
      <c r="V72" s="178"/>
      <c r="W72" s="176">
        <f>SUM('[20]ПОЛНАЯ СЕБЕСТОИМОСТЬ СТОКИ 2022'!K183:M183)</f>
        <v>674.82881999999995</v>
      </c>
      <c r="X72" s="177"/>
      <c r="Y72" s="178"/>
      <c r="Z72" s="179">
        <v>322.19</v>
      </c>
      <c r="AA72" s="180"/>
      <c r="AB72" s="181"/>
      <c r="AC72" s="173">
        <f>SUM(B72+K72+T72)</f>
        <v>1074.57475</v>
      </c>
      <c r="AD72" s="174"/>
      <c r="AE72" s="175"/>
      <c r="AF72" s="173">
        <f>SUM(E72+N72+W72)</f>
        <v>1834.9786299999998</v>
      </c>
      <c r="AG72" s="174"/>
      <c r="AH72" s="175"/>
      <c r="AI72" s="173">
        <f>SUM(H72+Q72+Z72)</f>
        <v>829.86500000000001</v>
      </c>
      <c r="AJ72" s="174"/>
      <c r="AK72" s="175"/>
      <c r="AL72" s="173">
        <f>SUM(AF72-AC72)</f>
        <v>760.40387999999984</v>
      </c>
      <c r="AM72" s="174"/>
      <c r="AN72" s="175"/>
      <c r="AO72" s="176">
        <f>SUM(T72)</f>
        <v>358.19158333333331</v>
      </c>
      <c r="AP72" s="177"/>
      <c r="AQ72" s="178"/>
      <c r="AR72" s="176">
        <f>SUM('[20]ПОЛНАЯ СЕБЕСТОИМОСТЬ СТОКИ 2022'!T183:V183)</f>
        <v>553.50099999999998</v>
      </c>
      <c r="AS72" s="177"/>
      <c r="AT72" s="178"/>
      <c r="AU72" s="179">
        <v>205.56</v>
      </c>
      <c r="AV72" s="180"/>
      <c r="AW72" s="181"/>
      <c r="AX72" s="176">
        <f>SUM(AO72)</f>
        <v>358.19158333333331</v>
      </c>
      <c r="AY72" s="177"/>
      <c r="AZ72" s="178"/>
      <c r="BA72" s="176">
        <f>SUM('[20]ПОЛНАЯ СЕБЕСТОИМОСТЬ СТОКИ 2022'!W183:Y183)</f>
        <v>513.69200000000001</v>
      </c>
      <c r="BB72" s="177"/>
      <c r="BC72" s="178"/>
      <c r="BD72" s="179">
        <v>577.36</v>
      </c>
      <c r="BE72" s="180"/>
      <c r="BF72" s="181"/>
      <c r="BG72" s="176">
        <f>SUM(AX72)</f>
        <v>358.19158333333331</v>
      </c>
      <c r="BH72" s="177"/>
      <c r="BI72" s="178"/>
      <c r="BJ72" s="176">
        <f>SUM('[20]ПОЛНАЯ СЕБЕСТОИМОСТЬ СТОКИ 2022'!Z183:AB183)</f>
        <v>673.03099999999995</v>
      </c>
      <c r="BK72" s="177"/>
      <c r="BL72" s="178"/>
      <c r="BM72" s="179">
        <v>643.67999999999995</v>
      </c>
      <c r="BN72" s="180"/>
      <c r="BO72" s="181"/>
      <c r="BP72" s="173">
        <f>SUM(AO72+AX72+BG72)</f>
        <v>1074.57475</v>
      </c>
      <c r="BQ72" s="174"/>
      <c r="BR72" s="175"/>
      <c r="BS72" s="173">
        <f>SUM(AR72+BA72+BJ72)</f>
        <v>1740.2239999999999</v>
      </c>
      <c r="BT72" s="174"/>
      <c r="BU72" s="175"/>
      <c r="BV72" s="173">
        <f>SUM(AU72+BD72+BM72)</f>
        <v>1426.6</v>
      </c>
      <c r="BW72" s="174"/>
      <c r="BX72" s="175"/>
      <c r="BY72" s="173">
        <f>SUM(BS72-BP72)</f>
        <v>665.64924999999994</v>
      </c>
      <c r="BZ72" s="174"/>
      <c r="CA72" s="175"/>
      <c r="CB72" s="173">
        <f>SUM(AC72+BP72)</f>
        <v>2149.1495</v>
      </c>
      <c r="CC72" s="174"/>
      <c r="CD72" s="175"/>
      <c r="CE72" s="173">
        <f>SUM(AF72+BS72)</f>
        <v>3575.2026299999998</v>
      </c>
      <c r="CF72" s="174"/>
      <c r="CG72" s="175"/>
      <c r="CH72" s="173">
        <f>SUM(AI72+BV72)</f>
        <v>2256.4650000000001</v>
      </c>
      <c r="CI72" s="174"/>
      <c r="CJ72" s="175"/>
      <c r="CK72" s="173">
        <f>SUM(CE72-CB72)</f>
        <v>1426.0531299999998</v>
      </c>
      <c r="CL72" s="174"/>
      <c r="CM72" s="175"/>
      <c r="CN72" s="176">
        <f>SUM('[20]ПОЛНАЯ СЕБЕСТОИМОСТЬ СТОКИ 2022'!AO183:AQ183)/3</f>
        <v>358.19158333333331</v>
      </c>
      <c r="CO72" s="177"/>
      <c r="CP72" s="178"/>
      <c r="CQ72" s="176">
        <f>SUM('[20]ПОЛНАЯ СЕБЕСТОИМОСТЬ СТОКИ 2022'!AR183:AT183)</f>
        <v>544.51300000000003</v>
      </c>
      <c r="CR72" s="177"/>
      <c r="CS72" s="178"/>
      <c r="CT72" s="179">
        <v>492.99</v>
      </c>
      <c r="CU72" s="180"/>
      <c r="CV72" s="181"/>
      <c r="CW72" s="176">
        <f>SUM(CN72)</f>
        <v>358.19158333333331</v>
      </c>
      <c r="CX72" s="177"/>
      <c r="CY72" s="178"/>
      <c r="CZ72" s="176">
        <f>SUM('[20]ПОЛНАЯ СЕБЕСТОИМОСТЬ СТОКИ 2022'!AU183:AW183)</f>
        <v>592.48</v>
      </c>
      <c r="DA72" s="177"/>
      <c r="DB72" s="178"/>
      <c r="DC72" s="179">
        <v>601.5</v>
      </c>
      <c r="DD72" s="180"/>
      <c r="DE72" s="181"/>
      <c r="DF72" s="176">
        <f>SUM(CW72)</f>
        <v>358.19158333333331</v>
      </c>
      <c r="DG72" s="177"/>
      <c r="DH72" s="178"/>
      <c r="DI72" s="176">
        <f>SUM('[20]ПОЛНАЯ СЕБЕСТОИМОСТЬ СТОКИ 2022'!AX183:AZ183)</f>
        <v>759.75</v>
      </c>
      <c r="DJ72" s="177"/>
      <c r="DK72" s="178"/>
      <c r="DL72" s="179">
        <v>558.94500000000005</v>
      </c>
      <c r="DM72" s="180"/>
      <c r="DN72" s="181"/>
      <c r="DO72" s="173">
        <f>SUM(CN72+CW72+DF72)</f>
        <v>1074.57475</v>
      </c>
      <c r="DP72" s="174"/>
      <c r="DQ72" s="175"/>
      <c r="DR72" s="173">
        <f>SUM(CQ72+CZ72+DI72)</f>
        <v>1896.7429999999999</v>
      </c>
      <c r="DS72" s="174"/>
      <c r="DT72" s="175"/>
      <c r="DU72" s="173">
        <f>SUM(CT72+DC72+DL72)</f>
        <v>1653.4349999999999</v>
      </c>
      <c r="DV72" s="174"/>
      <c r="DW72" s="175"/>
      <c r="DX72" s="173">
        <f>SUM(DR72-DO72)</f>
        <v>822.16824999999994</v>
      </c>
      <c r="DY72" s="174"/>
      <c r="DZ72" s="175"/>
      <c r="EA72" s="173">
        <f>SUM(CB72+DO72)</f>
        <v>3223.7242500000002</v>
      </c>
      <c r="EB72" s="174"/>
      <c r="EC72" s="175"/>
      <c r="ED72" s="173">
        <f>SUM(CE72+DR72)</f>
        <v>5471.9456300000002</v>
      </c>
      <c r="EE72" s="174"/>
      <c r="EF72" s="175"/>
      <c r="EG72" s="173">
        <f>SUM(CH72+DU72)</f>
        <v>3909.9</v>
      </c>
      <c r="EH72" s="174"/>
      <c r="EI72" s="175"/>
      <c r="EJ72" s="173">
        <f>SUM(ED72-EA72)</f>
        <v>2248.22138</v>
      </c>
      <c r="EK72" s="174"/>
      <c r="EL72" s="175"/>
      <c r="EM72" s="176">
        <f>SUM('[20]ПОЛНАЯ СЕБЕСТОИМОСТЬ СТОКИ 2022'!BM183:BO183)/3</f>
        <v>358.19158333333331</v>
      </c>
      <c r="EN72" s="177"/>
      <c r="EO72" s="178"/>
      <c r="EP72" s="176">
        <f>SUM('[20]ПОЛНАЯ СЕБЕСТОИМОСТЬ СТОКИ 2022'!BP183:BR183)</f>
        <v>570.58600000000001</v>
      </c>
      <c r="EQ72" s="177"/>
      <c r="ER72" s="178"/>
      <c r="ES72" s="179">
        <v>633.41</v>
      </c>
      <c r="ET72" s="180"/>
      <c r="EU72" s="181"/>
      <c r="EV72" s="176">
        <f>SUM(EM72)</f>
        <v>358.19158333333331</v>
      </c>
      <c r="EW72" s="177"/>
      <c r="EX72" s="178"/>
      <c r="EY72" s="176">
        <f>SUM('[20]ПОЛНАЯ СЕБЕСТОИМОСТЬ СТОКИ 2022'!BS183:BU183)</f>
        <v>679.08808999999997</v>
      </c>
      <c r="EZ72" s="177"/>
      <c r="FA72" s="178"/>
      <c r="FB72" s="179">
        <v>528.1</v>
      </c>
      <c r="FC72" s="180"/>
      <c r="FD72" s="181"/>
      <c r="FE72" s="176">
        <f>SUM(EV72)</f>
        <v>358.19158333333331</v>
      </c>
      <c r="FF72" s="177"/>
      <c r="FG72" s="178"/>
      <c r="FH72" s="176">
        <f>SUM('[20]ПОЛНАЯ СЕБЕСТОИМОСТЬ СТОКИ 2022'!BV183:BX183)</f>
        <v>590.93700999999999</v>
      </c>
      <c r="FI72" s="177"/>
      <c r="FJ72" s="178"/>
      <c r="FK72" s="179">
        <v>542.39</v>
      </c>
      <c r="FL72" s="180"/>
      <c r="FM72" s="181"/>
      <c r="FN72" s="173">
        <f>SUM(EM72+EV72+FE72)</f>
        <v>1074.57475</v>
      </c>
      <c r="FO72" s="174"/>
      <c r="FP72" s="175"/>
      <c r="FQ72" s="173">
        <f>SUM(EP72+EY72+FH72)</f>
        <v>1840.6111000000001</v>
      </c>
      <c r="FR72" s="174"/>
      <c r="FS72" s="175"/>
      <c r="FT72" s="173">
        <f>SUM(ES72+FB72+FK72)</f>
        <v>1703.9</v>
      </c>
      <c r="FU72" s="174"/>
      <c r="FV72" s="175"/>
      <c r="FW72" s="173">
        <f>SUM(FQ72-FN72)</f>
        <v>766.03635000000008</v>
      </c>
      <c r="FX72" s="174"/>
      <c r="FY72" s="175"/>
      <c r="FZ72" s="173">
        <f>SUM(EA72+FN72)</f>
        <v>4298.299</v>
      </c>
      <c r="GA72" s="174"/>
      <c r="GB72" s="175"/>
      <c r="GC72" s="173">
        <f>SUM(ED72+FQ72)</f>
        <v>7312.5567300000002</v>
      </c>
      <c r="GD72" s="174"/>
      <c r="GE72" s="175"/>
      <c r="GF72" s="173">
        <f>SUM(EG72+FT72)</f>
        <v>5613.8</v>
      </c>
      <c r="GG72" s="174"/>
      <c r="GH72" s="175"/>
      <c r="GI72" s="173">
        <f>SUM(GC72-FZ72)</f>
        <v>3014.2577300000003</v>
      </c>
      <c r="GJ72" s="174"/>
      <c r="GK72" s="175"/>
    </row>
    <row r="73" spans="1:195" ht="35.25" customHeight="1" x14ac:dyDescent="0.2">
      <c r="A73" s="28" t="s">
        <v>121</v>
      </c>
      <c r="B73" s="176">
        <f>SUM('[20]ПОЛНАЯ СЕБЕСТОИМОСТЬ СТОКИ 2022'!B184:D184)/3</f>
        <v>0</v>
      </c>
      <c r="C73" s="177"/>
      <c r="D73" s="178"/>
      <c r="E73" s="176">
        <f>SUM('[20]ПОЛНАЯ СЕБЕСТОИМОСТЬ СТОКИ 2022'!E184:G184)</f>
        <v>0</v>
      </c>
      <c r="F73" s="177"/>
      <c r="G73" s="178"/>
      <c r="H73" s="179">
        <v>0</v>
      </c>
      <c r="I73" s="180"/>
      <c r="J73" s="181"/>
      <c r="K73" s="176">
        <f>SUM(B73)</f>
        <v>0</v>
      </c>
      <c r="L73" s="177"/>
      <c r="M73" s="178"/>
      <c r="N73" s="176">
        <f>SUM('[20]ПОЛНАЯ СЕБЕСТОИМОСТЬ СТОКИ 2022'!H184:J184)</f>
        <v>0</v>
      </c>
      <c r="O73" s="177"/>
      <c r="P73" s="178"/>
      <c r="Q73" s="179">
        <v>0</v>
      </c>
      <c r="R73" s="180"/>
      <c r="S73" s="181"/>
      <c r="T73" s="176">
        <f>SUM(K73)</f>
        <v>0</v>
      </c>
      <c r="U73" s="177"/>
      <c r="V73" s="178"/>
      <c r="W73" s="176">
        <f>SUM('[20]ПОЛНАЯ СЕБЕСТОИМОСТЬ СТОКИ 2022'!K184:M184)</f>
        <v>0</v>
      </c>
      <c r="X73" s="177"/>
      <c r="Y73" s="178"/>
      <c r="Z73" s="179">
        <v>0</v>
      </c>
      <c r="AA73" s="180"/>
      <c r="AB73" s="181"/>
      <c r="AC73" s="173">
        <f>SUM(B73+K73+T73)</f>
        <v>0</v>
      </c>
      <c r="AD73" s="174"/>
      <c r="AE73" s="175"/>
      <c r="AF73" s="173">
        <f>SUM(E73+N73+W73)</f>
        <v>0</v>
      </c>
      <c r="AG73" s="174"/>
      <c r="AH73" s="175"/>
      <c r="AI73" s="173">
        <f>SUM(H73+Q73+Z73)</f>
        <v>0</v>
      </c>
      <c r="AJ73" s="174"/>
      <c r="AK73" s="175"/>
      <c r="AL73" s="173">
        <f>SUM(AF73-AC73)</f>
        <v>0</v>
      </c>
      <c r="AM73" s="174"/>
      <c r="AN73" s="175"/>
      <c r="AO73" s="176">
        <f>SUM(T73)</f>
        <v>0</v>
      </c>
      <c r="AP73" s="177"/>
      <c r="AQ73" s="178"/>
      <c r="AR73" s="176">
        <f>SUM('[20]ПОЛНАЯ СЕБЕСТОИМОСТЬ СТОКИ 2022'!T184:V184)</f>
        <v>0</v>
      </c>
      <c r="AS73" s="177"/>
      <c r="AT73" s="178"/>
      <c r="AU73" s="179">
        <v>18</v>
      </c>
      <c r="AV73" s="180"/>
      <c r="AW73" s="181"/>
      <c r="AX73" s="176">
        <f>SUM(AO73)</f>
        <v>0</v>
      </c>
      <c r="AY73" s="177"/>
      <c r="AZ73" s="178"/>
      <c r="BA73" s="176">
        <f>SUM('[20]ПОЛНАЯ СЕБЕСТОИМОСТЬ СТОКИ 2022'!W184:Y184)</f>
        <v>0</v>
      </c>
      <c r="BB73" s="177"/>
      <c r="BC73" s="178"/>
      <c r="BD73" s="179">
        <v>0</v>
      </c>
      <c r="BE73" s="180"/>
      <c r="BF73" s="181"/>
      <c r="BG73" s="176">
        <f>SUM(AX73)</f>
        <v>0</v>
      </c>
      <c r="BH73" s="177"/>
      <c r="BI73" s="178"/>
      <c r="BJ73" s="176">
        <f>SUM('[20]ПОЛНАЯ СЕБЕСТОИМОСТЬ СТОКИ 2022'!Z184:AB184)</f>
        <v>0</v>
      </c>
      <c r="BK73" s="177"/>
      <c r="BL73" s="178"/>
      <c r="BM73" s="179">
        <v>0</v>
      </c>
      <c r="BN73" s="180"/>
      <c r="BO73" s="181"/>
      <c r="BP73" s="173">
        <f>SUM(AO73+AX73+BG73)</f>
        <v>0</v>
      </c>
      <c r="BQ73" s="174"/>
      <c r="BR73" s="175"/>
      <c r="BS73" s="173">
        <f>SUM(AR73+BA73+BJ73)</f>
        <v>0</v>
      </c>
      <c r="BT73" s="174"/>
      <c r="BU73" s="175"/>
      <c r="BV73" s="173">
        <f>SUM(AU73+BD73+BM73)</f>
        <v>18</v>
      </c>
      <c r="BW73" s="174"/>
      <c r="BX73" s="175"/>
      <c r="BY73" s="173">
        <f>SUM(BS73-BP73)</f>
        <v>0</v>
      </c>
      <c r="BZ73" s="174"/>
      <c r="CA73" s="175"/>
      <c r="CB73" s="173">
        <f>SUM(AC73+BP73)</f>
        <v>0</v>
      </c>
      <c r="CC73" s="174"/>
      <c r="CD73" s="175"/>
      <c r="CE73" s="173">
        <f>SUM(AF73+BS73)</f>
        <v>0</v>
      </c>
      <c r="CF73" s="174"/>
      <c r="CG73" s="175"/>
      <c r="CH73" s="173">
        <f>SUM(AI73+BV73)</f>
        <v>18</v>
      </c>
      <c r="CI73" s="174"/>
      <c r="CJ73" s="175"/>
      <c r="CK73" s="173">
        <f>SUM(CE73-CB73)</f>
        <v>0</v>
      </c>
      <c r="CL73" s="174"/>
      <c r="CM73" s="175"/>
      <c r="CN73" s="176">
        <f>SUM('[20]ПОЛНАЯ СЕБЕСТОИМОСТЬ СТОКИ 2022'!AO184:AQ184)/3</f>
        <v>0</v>
      </c>
      <c r="CO73" s="177"/>
      <c r="CP73" s="178"/>
      <c r="CQ73" s="176">
        <f>SUM('[20]ПОЛНАЯ СЕБЕСТОИМОСТЬ СТОКИ 2022'!AR184:AT184)</f>
        <v>0</v>
      </c>
      <c r="CR73" s="177"/>
      <c r="CS73" s="178"/>
      <c r="CT73" s="179">
        <v>0</v>
      </c>
      <c r="CU73" s="180"/>
      <c r="CV73" s="181"/>
      <c r="CW73" s="176">
        <f>SUM(CN73)</f>
        <v>0</v>
      </c>
      <c r="CX73" s="177"/>
      <c r="CY73" s="178"/>
      <c r="CZ73" s="176">
        <f>SUM('[20]ПОЛНАЯ СЕБЕСТОИМОСТЬ СТОКИ 2022'!AU184:AW184)</f>
        <v>0</v>
      </c>
      <c r="DA73" s="177"/>
      <c r="DB73" s="178"/>
      <c r="DC73" s="179">
        <v>17.600000000000001</v>
      </c>
      <c r="DD73" s="180"/>
      <c r="DE73" s="181"/>
      <c r="DF73" s="176">
        <f>SUM(CW73)</f>
        <v>0</v>
      </c>
      <c r="DG73" s="177"/>
      <c r="DH73" s="178"/>
      <c r="DI73" s="176">
        <f>SUM('[20]ПОЛНАЯ СЕБЕСТОИМОСТЬ СТОКИ 2022'!AX184:AZ184)</f>
        <v>0</v>
      </c>
      <c r="DJ73" s="177"/>
      <c r="DK73" s="178"/>
      <c r="DL73" s="179">
        <v>0</v>
      </c>
      <c r="DM73" s="180"/>
      <c r="DN73" s="181"/>
      <c r="DO73" s="173">
        <f>SUM(CN73+CW73+DF73)</f>
        <v>0</v>
      </c>
      <c r="DP73" s="174"/>
      <c r="DQ73" s="175"/>
      <c r="DR73" s="173">
        <f>SUM(CQ73+CZ73+DI73)</f>
        <v>0</v>
      </c>
      <c r="DS73" s="174"/>
      <c r="DT73" s="175"/>
      <c r="DU73" s="173">
        <f>SUM(CT73+DC73+DL73)</f>
        <v>17.600000000000001</v>
      </c>
      <c r="DV73" s="174"/>
      <c r="DW73" s="175"/>
      <c r="DX73" s="173">
        <f>SUM(DR73-DO73)</f>
        <v>0</v>
      </c>
      <c r="DY73" s="174"/>
      <c r="DZ73" s="175"/>
      <c r="EA73" s="173">
        <f>SUM(CB73+DO73)</f>
        <v>0</v>
      </c>
      <c r="EB73" s="174"/>
      <c r="EC73" s="175"/>
      <c r="ED73" s="173">
        <f>SUM(CE73+DR73)</f>
        <v>0</v>
      </c>
      <c r="EE73" s="174"/>
      <c r="EF73" s="175"/>
      <c r="EG73" s="173">
        <f>SUM(CH73+DU73)</f>
        <v>35.6</v>
      </c>
      <c r="EH73" s="174"/>
      <c r="EI73" s="175"/>
      <c r="EJ73" s="173">
        <f>SUM(ED73-EA73)</f>
        <v>0</v>
      </c>
      <c r="EK73" s="174"/>
      <c r="EL73" s="175"/>
      <c r="EM73" s="176">
        <f>SUM('[20]ПОЛНАЯ СЕБЕСТОИМОСТЬ СТОКИ 2022'!BM184:BO184)/3</f>
        <v>0</v>
      </c>
      <c r="EN73" s="177"/>
      <c r="EO73" s="178"/>
      <c r="EP73" s="176">
        <f>SUM('[20]ПОЛНАЯ СЕБЕСТОИМОСТЬ СТОКИ 2022'!BP184:BR184)</f>
        <v>0</v>
      </c>
      <c r="EQ73" s="177"/>
      <c r="ER73" s="178"/>
      <c r="ES73" s="179">
        <v>0</v>
      </c>
      <c r="ET73" s="180"/>
      <c r="EU73" s="181"/>
      <c r="EV73" s="176">
        <f>SUM(EM73)</f>
        <v>0</v>
      </c>
      <c r="EW73" s="177"/>
      <c r="EX73" s="178"/>
      <c r="EY73" s="176">
        <f>SUM('[20]ПОЛНАЯ СЕБЕСТОИМОСТЬ СТОКИ 2022'!BS184:BU184)</f>
        <v>161.26</v>
      </c>
      <c r="EZ73" s="177"/>
      <c r="FA73" s="178"/>
      <c r="FB73" s="179">
        <v>0</v>
      </c>
      <c r="FC73" s="180"/>
      <c r="FD73" s="181"/>
      <c r="FE73" s="176">
        <f>SUM(EV73)</f>
        <v>0</v>
      </c>
      <c r="FF73" s="177"/>
      <c r="FG73" s="178"/>
      <c r="FH73" s="176">
        <f>SUM('[20]ПОЛНАЯ СЕБЕСТОИМОСТЬ СТОКИ 2022'!BV184:BX184)</f>
        <v>88</v>
      </c>
      <c r="FI73" s="177"/>
      <c r="FJ73" s="178"/>
      <c r="FK73" s="179">
        <v>0</v>
      </c>
      <c r="FL73" s="180"/>
      <c r="FM73" s="181"/>
      <c r="FN73" s="173">
        <f>SUM(EM73+EV73+FE73)</f>
        <v>0</v>
      </c>
      <c r="FO73" s="174"/>
      <c r="FP73" s="175"/>
      <c r="FQ73" s="173">
        <f>SUM(EP73+EY73+FH73)</f>
        <v>249.26</v>
      </c>
      <c r="FR73" s="174"/>
      <c r="FS73" s="175"/>
      <c r="FT73" s="173">
        <f>SUM(ES73+FB73+FK73)</f>
        <v>0</v>
      </c>
      <c r="FU73" s="174"/>
      <c r="FV73" s="175"/>
      <c r="FW73" s="173">
        <f>SUM(FQ73-FN73)</f>
        <v>249.26</v>
      </c>
      <c r="FX73" s="174"/>
      <c r="FY73" s="175"/>
      <c r="FZ73" s="173">
        <f>SUM(EA73+FN73)</f>
        <v>0</v>
      </c>
      <c r="GA73" s="174"/>
      <c r="GB73" s="175"/>
      <c r="GC73" s="173">
        <f>SUM(ED73+FQ73)</f>
        <v>249.26</v>
      </c>
      <c r="GD73" s="174"/>
      <c r="GE73" s="175"/>
      <c r="GF73" s="173">
        <f>SUM(EG73+FT73)</f>
        <v>35.6</v>
      </c>
      <c r="GG73" s="174"/>
      <c r="GH73" s="175"/>
      <c r="GI73" s="173">
        <f>SUM(GC73-FZ73)</f>
        <v>249.26</v>
      </c>
      <c r="GJ73" s="174"/>
      <c r="GK73" s="175"/>
    </row>
    <row r="74" spans="1:195" ht="36" customHeight="1" x14ac:dyDescent="0.2">
      <c r="A74" s="28" t="s">
        <v>102</v>
      </c>
      <c r="B74" s="176">
        <f>SUM('[20]ПОЛНАЯ СЕБЕСТОИМОСТЬ СТОКИ 2022'!B185:D185)/3</f>
        <v>0</v>
      </c>
      <c r="C74" s="177"/>
      <c r="D74" s="178"/>
      <c r="E74" s="176">
        <f>SUM('[20]ПОЛНАЯ СЕБЕСТОИМОСТЬ СТОКИ 2022'!E185:G185)</f>
        <v>49.02205</v>
      </c>
      <c r="F74" s="177"/>
      <c r="G74" s="178"/>
      <c r="H74" s="179">
        <v>54.67</v>
      </c>
      <c r="I74" s="180"/>
      <c r="J74" s="181"/>
      <c r="K74" s="176">
        <f>SUM(B74)</f>
        <v>0</v>
      </c>
      <c r="L74" s="177"/>
      <c r="M74" s="178"/>
      <c r="N74" s="176">
        <f>SUM('[20]ПОЛНАЯ СЕБЕСТОИМОСТЬ СТОКИ 2022'!H185:J185)</f>
        <v>29.111000000000001</v>
      </c>
      <c r="O74" s="177"/>
      <c r="P74" s="178"/>
      <c r="Q74" s="179">
        <v>20.215</v>
      </c>
      <c r="R74" s="180"/>
      <c r="S74" s="181"/>
      <c r="T74" s="176">
        <f>SUM(K74)</f>
        <v>0</v>
      </c>
      <c r="U74" s="177"/>
      <c r="V74" s="178"/>
      <c r="W74" s="176">
        <f>SUM('[20]ПОЛНАЯ СЕБЕСТОИМОСТЬ СТОКИ 2022'!K185:M185)</f>
        <v>30.73959</v>
      </c>
      <c r="X74" s="177"/>
      <c r="Y74" s="178"/>
      <c r="Z74" s="179">
        <v>141.06</v>
      </c>
      <c r="AA74" s="180"/>
      <c r="AB74" s="181"/>
      <c r="AC74" s="173">
        <f>SUM(B74+K74+T74)</f>
        <v>0</v>
      </c>
      <c r="AD74" s="174"/>
      <c r="AE74" s="175"/>
      <c r="AF74" s="173">
        <f>SUM(E74+N74+W74)</f>
        <v>108.87263999999999</v>
      </c>
      <c r="AG74" s="174"/>
      <c r="AH74" s="175"/>
      <c r="AI74" s="173">
        <f>SUM(H74+Q74+Z74)</f>
        <v>215.94499999999999</v>
      </c>
      <c r="AJ74" s="174"/>
      <c r="AK74" s="175"/>
      <c r="AL74" s="173">
        <f>SUM(AF74-AC74)</f>
        <v>108.87263999999999</v>
      </c>
      <c r="AM74" s="174"/>
      <c r="AN74" s="175"/>
      <c r="AO74" s="176">
        <f>SUM(T74)</f>
        <v>0</v>
      </c>
      <c r="AP74" s="177"/>
      <c r="AQ74" s="178"/>
      <c r="AR74" s="176">
        <f>SUM('[20]ПОЛНАЯ СЕБЕСТОИМОСТЬ СТОКИ 2022'!T185:V185)</f>
        <v>90.578999999999994</v>
      </c>
      <c r="AS74" s="177"/>
      <c r="AT74" s="178"/>
      <c r="AU74" s="179">
        <v>78.400000000000006</v>
      </c>
      <c r="AV74" s="180"/>
      <c r="AW74" s="181"/>
      <c r="AX74" s="176">
        <f>SUM(AO74)</f>
        <v>0</v>
      </c>
      <c r="AY74" s="177"/>
      <c r="AZ74" s="178"/>
      <c r="BA74" s="176">
        <f>SUM('[20]ПОЛНАЯ СЕБЕСТОИМОСТЬ СТОКИ 2022'!W185:Y185)</f>
        <v>96.251350000000002</v>
      </c>
      <c r="BB74" s="177"/>
      <c r="BC74" s="178"/>
      <c r="BD74" s="179">
        <v>15.175000000000001</v>
      </c>
      <c r="BE74" s="180"/>
      <c r="BF74" s="181"/>
      <c r="BG74" s="176">
        <f>SUM(AX74)</f>
        <v>0</v>
      </c>
      <c r="BH74" s="177"/>
      <c r="BI74" s="178"/>
      <c r="BJ74" s="176">
        <f>SUM('[20]ПОЛНАЯ СЕБЕСТОИМОСТЬ СТОКИ 2022'!Z185:AB185)</f>
        <v>64.2333</v>
      </c>
      <c r="BK74" s="177"/>
      <c r="BL74" s="178"/>
      <c r="BM74" s="179">
        <v>288.06400000000002</v>
      </c>
      <c r="BN74" s="180"/>
      <c r="BO74" s="181"/>
      <c r="BP74" s="173">
        <f>SUM(AO74+AX74+BG74)</f>
        <v>0</v>
      </c>
      <c r="BQ74" s="174"/>
      <c r="BR74" s="175"/>
      <c r="BS74" s="173">
        <f>SUM(AR74+BA74+BJ74)</f>
        <v>251.06365</v>
      </c>
      <c r="BT74" s="174"/>
      <c r="BU74" s="175"/>
      <c r="BV74" s="173">
        <f>SUM(AU74+BD74+BM74)</f>
        <v>381.63900000000001</v>
      </c>
      <c r="BW74" s="174"/>
      <c r="BX74" s="175"/>
      <c r="BY74" s="173">
        <f>SUM(BS74-BP74)</f>
        <v>251.06365</v>
      </c>
      <c r="BZ74" s="174"/>
      <c r="CA74" s="175"/>
      <c r="CB74" s="173">
        <f>SUM(AC74+BP74)</f>
        <v>0</v>
      </c>
      <c r="CC74" s="174"/>
      <c r="CD74" s="175"/>
      <c r="CE74" s="173">
        <f>SUM(AF74+BS74)</f>
        <v>359.93628999999999</v>
      </c>
      <c r="CF74" s="174"/>
      <c r="CG74" s="175"/>
      <c r="CH74" s="173">
        <f>SUM(AI74+BV74)</f>
        <v>597.58400000000006</v>
      </c>
      <c r="CI74" s="174"/>
      <c r="CJ74" s="175"/>
      <c r="CK74" s="173">
        <f>SUM(CE74-CB74)</f>
        <v>359.93628999999999</v>
      </c>
      <c r="CL74" s="174"/>
      <c r="CM74" s="175"/>
      <c r="CN74" s="176">
        <f>SUM('[20]ПОЛНАЯ СЕБЕСТОИМОСТЬ СТОКИ 2022'!AO185:AQ185)/3</f>
        <v>0</v>
      </c>
      <c r="CO74" s="177"/>
      <c r="CP74" s="178"/>
      <c r="CQ74" s="176">
        <f>SUM('[20]ПОЛНАЯ СЕБЕСТОИМОСТЬ СТОКИ 2022'!AR185:AT185)</f>
        <v>266.46600000000001</v>
      </c>
      <c r="CR74" s="177"/>
      <c r="CS74" s="178"/>
      <c r="CT74" s="179">
        <v>40.700000000000003</v>
      </c>
      <c r="CU74" s="180"/>
      <c r="CV74" s="181"/>
      <c r="CW74" s="176">
        <f>SUM(CN74)</f>
        <v>0</v>
      </c>
      <c r="CX74" s="177"/>
      <c r="CY74" s="178"/>
      <c r="CZ74" s="176">
        <f>SUM('[20]ПОЛНАЯ СЕБЕСТОИМОСТЬ СТОКИ 2022'!AU185:AW185)</f>
        <v>55.406999999999996</v>
      </c>
      <c r="DA74" s="177"/>
      <c r="DB74" s="178"/>
      <c r="DC74" s="179">
        <v>34.409999999999997</v>
      </c>
      <c r="DD74" s="180"/>
      <c r="DE74" s="181"/>
      <c r="DF74" s="176">
        <f>SUM(CW74)</f>
        <v>0</v>
      </c>
      <c r="DG74" s="177"/>
      <c r="DH74" s="178"/>
      <c r="DI74" s="176">
        <f>SUM('[20]ПОЛНАЯ СЕБЕСТОИМОСТЬ СТОКИ 2022'!AX185:AZ185)</f>
        <v>89.95187</v>
      </c>
      <c r="DJ74" s="177"/>
      <c r="DK74" s="178"/>
      <c r="DL74" s="179">
        <v>95.435000000000002</v>
      </c>
      <c r="DM74" s="180"/>
      <c r="DN74" s="181"/>
      <c r="DO74" s="173">
        <f>SUM(CN74+CW74+DF74)</f>
        <v>0</v>
      </c>
      <c r="DP74" s="174"/>
      <c r="DQ74" s="175"/>
      <c r="DR74" s="173">
        <f>SUM(CQ74+CZ74+DI74)</f>
        <v>411.82486999999998</v>
      </c>
      <c r="DS74" s="174"/>
      <c r="DT74" s="175"/>
      <c r="DU74" s="173">
        <f>SUM(CT74+DC74+DL74)</f>
        <v>170.54500000000002</v>
      </c>
      <c r="DV74" s="174"/>
      <c r="DW74" s="175"/>
      <c r="DX74" s="173">
        <f>SUM(DR74-DO74)</f>
        <v>411.82486999999998</v>
      </c>
      <c r="DY74" s="174"/>
      <c r="DZ74" s="175"/>
      <c r="EA74" s="173">
        <f>SUM(CB74+DO74)</f>
        <v>0</v>
      </c>
      <c r="EB74" s="174"/>
      <c r="EC74" s="175"/>
      <c r="ED74" s="173">
        <f>SUM(CE74+DR74)</f>
        <v>771.76116000000002</v>
      </c>
      <c r="EE74" s="174"/>
      <c r="EF74" s="175"/>
      <c r="EG74" s="173">
        <f>SUM(CH74+DU74)</f>
        <v>768.12900000000013</v>
      </c>
      <c r="EH74" s="174"/>
      <c r="EI74" s="175"/>
      <c r="EJ74" s="173">
        <f>SUM(ED74-EA74)</f>
        <v>771.76116000000002</v>
      </c>
      <c r="EK74" s="174"/>
      <c r="EL74" s="175"/>
      <c r="EM74" s="176">
        <f>SUM('[20]ПОЛНАЯ СЕБЕСТОИМОСТЬ СТОКИ 2022'!BM185:BO185)/3</f>
        <v>0</v>
      </c>
      <c r="EN74" s="177"/>
      <c r="EO74" s="178"/>
      <c r="EP74" s="176">
        <f>SUM('[20]ПОЛНАЯ СЕБЕСТОИМОСТЬ СТОКИ 2022'!BP185:BR185)</f>
        <v>91.698999999999998</v>
      </c>
      <c r="EQ74" s="177"/>
      <c r="ER74" s="178"/>
      <c r="ES74" s="179">
        <v>41.28</v>
      </c>
      <c r="ET74" s="180"/>
      <c r="EU74" s="181"/>
      <c r="EV74" s="176">
        <f>SUM(EM74)</f>
        <v>0</v>
      </c>
      <c r="EW74" s="177"/>
      <c r="EX74" s="178"/>
      <c r="EY74" s="176">
        <f>SUM('[20]ПОЛНАЯ СЕБЕСТОИМОСТЬ СТОКИ 2022'!BS185:BU185)</f>
        <v>70.450360000000003</v>
      </c>
      <c r="EZ74" s="177"/>
      <c r="FA74" s="178"/>
      <c r="FB74" s="179">
        <v>45.77</v>
      </c>
      <c r="FC74" s="180"/>
      <c r="FD74" s="181"/>
      <c r="FE74" s="176">
        <f>SUM(EV74)</f>
        <v>0</v>
      </c>
      <c r="FF74" s="177"/>
      <c r="FG74" s="178"/>
      <c r="FH74" s="176">
        <f>SUM('[20]ПОЛНАЯ СЕБЕСТОИМОСТЬ СТОКИ 2022'!BV185:BX185)</f>
        <v>63.80621</v>
      </c>
      <c r="FI74" s="177"/>
      <c r="FJ74" s="178"/>
      <c r="FK74" s="179">
        <v>53.73</v>
      </c>
      <c r="FL74" s="180"/>
      <c r="FM74" s="181"/>
      <c r="FN74" s="173">
        <f>SUM(EM74+EV74+FE74)</f>
        <v>0</v>
      </c>
      <c r="FO74" s="174"/>
      <c r="FP74" s="175"/>
      <c r="FQ74" s="173">
        <f>SUM(EP74+EY74+FH74)</f>
        <v>225.95556999999999</v>
      </c>
      <c r="FR74" s="174"/>
      <c r="FS74" s="175"/>
      <c r="FT74" s="173">
        <f>SUM(ES74+FB74+FK74)</f>
        <v>140.78</v>
      </c>
      <c r="FU74" s="174"/>
      <c r="FV74" s="175"/>
      <c r="FW74" s="173">
        <f>SUM(FQ74-FN74)</f>
        <v>225.95556999999999</v>
      </c>
      <c r="FX74" s="174"/>
      <c r="FY74" s="175"/>
      <c r="FZ74" s="173">
        <f>SUM(EA74+FN74)</f>
        <v>0</v>
      </c>
      <c r="GA74" s="174"/>
      <c r="GB74" s="175"/>
      <c r="GC74" s="173">
        <f>SUM(ED74+FQ74)</f>
        <v>997.71672999999998</v>
      </c>
      <c r="GD74" s="174"/>
      <c r="GE74" s="175"/>
      <c r="GF74" s="173">
        <f>SUM(EG74+FT74)</f>
        <v>908.90900000000011</v>
      </c>
      <c r="GG74" s="174"/>
      <c r="GH74" s="175"/>
      <c r="GI74" s="173">
        <f>SUM(GC74-FZ74)</f>
        <v>997.71672999999998</v>
      </c>
      <c r="GJ74" s="174"/>
      <c r="GK74" s="175"/>
    </row>
    <row r="75" spans="1:195" ht="18.75" customHeight="1" x14ac:dyDescent="0.3">
      <c r="A75" s="12" t="s">
        <v>103</v>
      </c>
      <c r="B75" s="170">
        <f>SUM(B62+B71)</f>
        <v>9294.5998968686908</v>
      </c>
      <c r="C75" s="171"/>
      <c r="D75" s="172"/>
      <c r="E75" s="170">
        <f>SUM(E62+E71)</f>
        <v>8413.1867899999997</v>
      </c>
      <c r="F75" s="171"/>
      <c r="G75" s="172"/>
      <c r="H75" s="170">
        <f t="shared" ref="H75" si="697">SUM(H62+H71)</f>
        <v>7179.447900000001</v>
      </c>
      <c r="I75" s="171"/>
      <c r="J75" s="172"/>
      <c r="K75" s="170">
        <f t="shared" ref="K75" si="698">SUM(K62+K71)</f>
        <v>9294.5998968686908</v>
      </c>
      <c r="L75" s="171"/>
      <c r="M75" s="172"/>
      <c r="N75" s="170">
        <f t="shared" ref="N75" si="699">SUM(N62+N71)</f>
        <v>7580.0189</v>
      </c>
      <c r="O75" s="171"/>
      <c r="P75" s="172"/>
      <c r="Q75" s="170">
        <f t="shared" ref="Q75:Z75" si="700">SUM(Q62+Q71)</f>
        <v>7201.0440000000008</v>
      </c>
      <c r="R75" s="171"/>
      <c r="S75" s="172"/>
      <c r="T75" s="170">
        <f t="shared" si="700"/>
        <v>9294.5998968686908</v>
      </c>
      <c r="U75" s="171"/>
      <c r="V75" s="172"/>
      <c r="W75" s="170">
        <f t="shared" si="700"/>
        <v>12648.65343</v>
      </c>
      <c r="X75" s="171"/>
      <c r="Y75" s="172"/>
      <c r="Z75" s="170">
        <f t="shared" si="700"/>
        <v>8351.1899999999987</v>
      </c>
      <c r="AA75" s="171"/>
      <c r="AB75" s="172"/>
      <c r="AC75" s="167">
        <f t="shared" ref="AC75:AI75" si="701">SUM(AC62+AC71)</f>
        <v>27883.799690606073</v>
      </c>
      <c r="AD75" s="168"/>
      <c r="AE75" s="169"/>
      <c r="AF75" s="167">
        <f t="shared" si="701"/>
        <v>28641.859120000001</v>
      </c>
      <c r="AG75" s="168"/>
      <c r="AH75" s="169"/>
      <c r="AI75" s="167">
        <f t="shared" si="701"/>
        <v>22731.681900000003</v>
      </c>
      <c r="AJ75" s="168"/>
      <c r="AK75" s="169"/>
      <c r="AL75" s="164">
        <f>SUM(AF75-AC75)</f>
        <v>758.05942939392844</v>
      </c>
      <c r="AM75" s="165"/>
      <c r="AN75" s="166"/>
      <c r="AO75" s="170">
        <f t="shared" ref="AO75:BM75" si="702">SUM(AO62+AO71)</f>
        <v>9294.5998968686908</v>
      </c>
      <c r="AP75" s="171"/>
      <c r="AQ75" s="172"/>
      <c r="AR75" s="170">
        <f t="shared" si="702"/>
        <v>9375.2780000000002</v>
      </c>
      <c r="AS75" s="171"/>
      <c r="AT75" s="172"/>
      <c r="AU75" s="170">
        <f t="shared" si="702"/>
        <v>8036.735999999999</v>
      </c>
      <c r="AV75" s="171"/>
      <c r="AW75" s="172"/>
      <c r="AX75" s="170">
        <f t="shared" si="702"/>
        <v>9294.5998968686908</v>
      </c>
      <c r="AY75" s="171"/>
      <c r="AZ75" s="172"/>
      <c r="BA75" s="170">
        <f t="shared" si="702"/>
        <v>8913.9508399999995</v>
      </c>
      <c r="BB75" s="171"/>
      <c r="BC75" s="172"/>
      <c r="BD75" s="170">
        <f t="shared" si="702"/>
        <v>8793.9489999999987</v>
      </c>
      <c r="BE75" s="171"/>
      <c r="BF75" s="172"/>
      <c r="BG75" s="170">
        <f t="shared" si="702"/>
        <v>9294.5998968686908</v>
      </c>
      <c r="BH75" s="171"/>
      <c r="BI75" s="172"/>
      <c r="BJ75" s="170">
        <f t="shared" si="702"/>
        <v>10410.274800000001</v>
      </c>
      <c r="BK75" s="171"/>
      <c r="BL75" s="172"/>
      <c r="BM75" s="170">
        <f t="shared" si="702"/>
        <v>7950.887999999999</v>
      </c>
      <c r="BN75" s="171"/>
      <c r="BO75" s="172"/>
      <c r="BP75" s="167">
        <f t="shared" ref="BP75:BS75" si="703">SUM(BP62+BP71)</f>
        <v>27883.799690606073</v>
      </c>
      <c r="BQ75" s="168"/>
      <c r="BR75" s="169"/>
      <c r="BS75" s="167">
        <f t="shared" si="703"/>
        <v>28699.503639999999</v>
      </c>
      <c r="BT75" s="168"/>
      <c r="BU75" s="169"/>
      <c r="BV75" s="167">
        <f>SUM(BV62+BV71)</f>
        <v>24781.573</v>
      </c>
      <c r="BW75" s="168"/>
      <c r="BX75" s="169"/>
      <c r="BY75" s="164">
        <f>SUM(BS75-BP75)</f>
        <v>815.70394939392645</v>
      </c>
      <c r="BZ75" s="165"/>
      <c r="CA75" s="166"/>
      <c r="CB75" s="167">
        <f t="shared" ref="CB75:CH75" si="704">SUM(CB62+CB71)</f>
        <v>55767.599381212145</v>
      </c>
      <c r="CC75" s="168"/>
      <c r="CD75" s="169"/>
      <c r="CE75" s="167">
        <f t="shared" si="704"/>
        <v>57341.362760000004</v>
      </c>
      <c r="CF75" s="168"/>
      <c r="CG75" s="169"/>
      <c r="CH75" s="167">
        <f t="shared" si="704"/>
        <v>47513.2549</v>
      </c>
      <c r="CI75" s="168"/>
      <c r="CJ75" s="169"/>
      <c r="CK75" s="164">
        <f>SUM(CE75-CB75)</f>
        <v>1573.7633787878585</v>
      </c>
      <c r="CL75" s="165"/>
      <c r="CM75" s="166"/>
      <c r="CN75" s="170">
        <f t="shared" ref="CN75:DU75" si="705">SUM(CN62+CN71)</f>
        <v>9323.8193024537923</v>
      </c>
      <c r="CO75" s="171"/>
      <c r="CP75" s="172"/>
      <c r="CQ75" s="170">
        <f t="shared" si="705"/>
        <v>11041.020999999999</v>
      </c>
      <c r="CR75" s="171"/>
      <c r="CS75" s="172"/>
      <c r="CT75" s="170">
        <f t="shared" si="705"/>
        <v>8188.5540000000001</v>
      </c>
      <c r="CU75" s="171"/>
      <c r="CV75" s="172"/>
      <c r="CW75" s="170">
        <f t="shared" si="705"/>
        <v>9323.8193024537923</v>
      </c>
      <c r="CX75" s="171"/>
      <c r="CY75" s="172"/>
      <c r="CZ75" s="170">
        <f t="shared" si="705"/>
        <v>9314.4658100000015</v>
      </c>
      <c r="DA75" s="171"/>
      <c r="DB75" s="172"/>
      <c r="DC75" s="170">
        <f t="shared" si="705"/>
        <v>8749.2379999999994</v>
      </c>
      <c r="DD75" s="171"/>
      <c r="DE75" s="172"/>
      <c r="DF75" s="170">
        <f t="shared" si="705"/>
        <v>9323.8193024537923</v>
      </c>
      <c r="DG75" s="171"/>
      <c r="DH75" s="172"/>
      <c r="DI75" s="170">
        <f t="shared" si="705"/>
        <v>10210.175230000003</v>
      </c>
      <c r="DJ75" s="171"/>
      <c r="DK75" s="172"/>
      <c r="DL75" s="170">
        <f t="shared" si="705"/>
        <v>8838.7400000000016</v>
      </c>
      <c r="DM75" s="171"/>
      <c r="DN75" s="172"/>
      <c r="DO75" s="167">
        <f t="shared" si="705"/>
        <v>27971.457907361379</v>
      </c>
      <c r="DP75" s="168"/>
      <c r="DQ75" s="169"/>
      <c r="DR75" s="167">
        <f t="shared" si="705"/>
        <v>30565.662040000003</v>
      </c>
      <c r="DS75" s="168"/>
      <c r="DT75" s="169"/>
      <c r="DU75" s="167">
        <f t="shared" si="705"/>
        <v>25776.531999999999</v>
      </c>
      <c r="DV75" s="168"/>
      <c r="DW75" s="169"/>
      <c r="DX75" s="164">
        <f>SUM(DR75-DO75)</f>
        <v>2594.2041326386243</v>
      </c>
      <c r="DY75" s="165"/>
      <c r="DZ75" s="166"/>
      <c r="EA75" s="167">
        <f t="shared" ref="EA75:EG75" si="706">SUM(EA62+EA71)</f>
        <v>83739.057288573531</v>
      </c>
      <c r="EB75" s="168"/>
      <c r="EC75" s="169"/>
      <c r="ED75" s="167">
        <f t="shared" si="706"/>
        <v>87907.024800000014</v>
      </c>
      <c r="EE75" s="168"/>
      <c r="EF75" s="169"/>
      <c r="EG75" s="167">
        <f t="shared" si="706"/>
        <v>73289.786900000006</v>
      </c>
      <c r="EH75" s="168"/>
      <c r="EI75" s="169"/>
      <c r="EJ75" s="164">
        <f>SUM(ED75-EA75)</f>
        <v>4167.9675114264828</v>
      </c>
      <c r="EK75" s="165"/>
      <c r="EL75" s="166"/>
      <c r="EM75" s="170">
        <f t="shared" ref="EM75:FT75" si="707">SUM(EM62+EM71)</f>
        <v>9323.8193024537923</v>
      </c>
      <c r="EN75" s="171"/>
      <c r="EO75" s="172"/>
      <c r="EP75" s="170">
        <f t="shared" si="707"/>
        <v>10557.9359</v>
      </c>
      <c r="EQ75" s="171"/>
      <c r="ER75" s="172"/>
      <c r="ES75" s="170">
        <f t="shared" si="707"/>
        <v>7787.4879999999994</v>
      </c>
      <c r="ET75" s="171"/>
      <c r="EU75" s="172"/>
      <c r="EV75" s="170">
        <f t="shared" si="707"/>
        <v>9323.8193024537923</v>
      </c>
      <c r="EW75" s="171"/>
      <c r="EX75" s="172"/>
      <c r="EY75" s="170">
        <f t="shared" si="707"/>
        <v>10127.080530000001</v>
      </c>
      <c r="EZ75" s="171"/>
      <c r="FA75" s="172"/>
      <c r="FB75" s="170">
        <f t="shared" si="707"/>
        <v>7868.061999999999</v>
      </c>
      <c r="FC75" s="171"/>
      <c r="FD75" s="172"/>
      <c r="FE75" s="170">
        <f t="shared" si="707"/>
        <v>9323.8193024537923</v>
      </c>
      <c r="FF75" s="171"/>
      <c r="FG75" s="172"/>
      <c r="FH75" s="170">
        <f t="shared" si="707"/>
        <v>11891.06373</v>
      </c>
      <c r="FI75" s="171"/>
      <c r="FJ75" s="172"/>
      <c r="FK75" s="170">
        <f t="shared" si="707"/>
        <v>9295.7420000000002</v>
      </c>
      <c r="FL75" s="171"/>
      <c r="FM75" s="172"/>
      <c r="FN75" s="167">
        <f t="shared" si="707"/>
        <v>27971.457907361379</v>
      </c>
      <c r="FO75" s="168"/>
      <c r="FP75" s="169"/>
      <c r="FQ75" s="167">
        <f t="shared" si="707"/>
        <v>32576.080160000005</v>
      </c>
      <c r="FR75" s="168"/>
      <c r="FS75" s="169"/>
      <c r="FT75" s="167">
        <f t="shared" si="707"/>
        <v>24951.291999999998</v>
      </c>
      <c r="FU75" s="168"/>
      <c r="FV75" s="169"/>
      <c r="FW75" s="164">
        <f>SUM(FQ75-FN75)</f>
        <v>4604.6222526386264</v>
      </c>
      <c r="FX75" s="165"/>
      <c r="FY75" s="166"/>
      <c r="FZ75" s="167">
        <f t="shared" ref="FZ75:GF75" si="708">SUM(FZ62+FZ71)</f>
        <v>111710.51519593492</v>
      </c>
      <c r="GA75" s="168"/>
      <c r="GB75" s="169"/>
      <c r="GC75" s="167">
        <f t="shared" si="708"/>
        <v>120483.10496000003</v>
      </c>
      <c r="GD75" s="168"/>
      <c r="GE75" s="169"/>
      <c r="GF75" s="167">
        <f t="shared" si="708"/>
        <v>98241.078899999993</v>
      </c>
      <c r="GG75" s="168"/>
      <c r="GH75" s="169"/>
      <c r="GI75" s="164">
        <f>SUM(GC75-FZ75)</f>
        <v>8772.5897640651092</v>
      </c>
      <c r="GJ75" s="165"/>
      <c r="GK75" s="166"/>
    </row>
    <row r="76" spans="1:195" ht="18.75" customHeight="1" x14ac:dyDescent="0.3">
      <c r="A76" s="9"/>
      <c r="B76" s="159"/>
      <c r="C76" s="159"/>
      <c r="D76" s="159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</row>
    <row r="77" spans="1:195" ht="18.75" customHeight="1" x14ac:dyDescent="0.3">
      <c r="B77" s="159"/>
      <c r="C77" s="159"/>
      <c r="D77" s="159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</row>
    <row r="78" spans="1:195" ht="18.75" customHeight="1" x14ac:dyDescent="0.3">
      <c r="B78" s="159"/>
      <c r="C78" s="159"/>
      <c r="D78" s="159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</row>
    <row r="79" spans="1:195" ht="18.75" customHeight="1" x14ac:dyDescent="0.3">
      <c r="B79" s="159"/>
      <c r="C79" s="159"/>
      <c r="D79" s="159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</row>
    <row r="80" spans="1:195" ht="18.75" customHeight="1" x14ac:dyDescent="0.3">
      <c r="B80" s="159"/>
      <c r="C80" s="159"/>
      <c r="D80" s="159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</row>
    <row r="81" spans="2:193" ht="18.75" customHeight="1" x14ac:dyDescent="0.3">
      <c r="B81" s="159"/>
      <c r="C81" s="159"/>
      <c r="D81" s="159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</row>
    <row r="82" spans="2:193" ht="18.75" customHeight="1" x14ac:dyDescent="0.3">
      <c r="B82" s="159"/>
      <c r="C82" s="159"/>
      <c r="D82" s="159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</row>
    <row r="83" spans="2:193" ht="18.75" customHeight="1" x14ac:dyDescent="0.3">
      <c r="B83" s="159"/>
      <c r="C83" s="159"/>
      <c r="D83" s="159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</row>
    <row r="84" spans="2:193" ht="18.75" customHeight="1" x14ac:dyDescent="0.3">
      <c r="B84" s="159"/>
      <c r="C84" s="159"/>
      <c r="D84" s="15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</row>
    <row r="85" spans="2:193" ht="18.75" customHeight="1" x14ac:dyDescent="0.3">
      <c r="B85" s="159"/>
      <c r="C85" s="159"/>
      <c r="D85" s="159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</row>
    <row r="86" spans="2:193" ht="18.75" customHeight="1" x14ac:dyDescent="0.3">
      <c r="B86" s="159"/>
      <c r="C86" s="159"/>
      <c r="D86" s="159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</row>
    <row r="87" spans="2:193" ht="18.75" customHeight="1" x14ac:dyDescent="0.3"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</row>
    <row r="88" spans="2:193" ht="18.75" customHeight="1" x14ac:dyDescent="0.3"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</row>
    <row r="89" spans="2:193" ht="18.75" customHeight="1" x14ac:dyDescent="0.3"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</row>
    <row r="90" spans="2:193" ht="18.75" customHeight="1" x14ac:dyDescent="0.3"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</row>
    <row r="91" spans="2:193" ht="18.75" customHeight="1" x14ac:dyDescent="0.3"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0"/>
      <c r="FO91" s="160"/>
      <c r="FP91" s="160"/>
      <c r="FQ91" s="160"/>
      <c r="FR91" s="160"/>
      <c r="FS91" s="160"/>
      <c r="FT91" s="160"/>
      <c r="FU91" s="160"/>
      <c r="FV91" s="160"/>
      <c r="FW91" s="160"/>
      <c r="FX91" s="160"/>
      <c r="FY91" s="160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</row>
    <row r="92" spans="2:193" ht="18.75" customHeight="1" x14ac:dyDescent="0.3"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0"/>
      <c r="FO92" s="160"/>
      <c r="FP92" s="160"/>
      <c r="FQ92" s="160"/>
      <c r="FR92" s="160"/>
      <c r="FS92" s="160"/>
      <c r="FT92" s="160"/>
      <c r="FU92" s="160"/>
      <c r="FV92" s="160"/>
      <c r="FW92" s="160"/>
      <c r="FX92" s="160"/>
      <c r="FY92" s="160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</row>
    <row r="93" spans="2:193" ht="18.75" customHeight="1" x14ac:dyDescent="0.3"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0"/>
      <c r="FO93" s="160"/>
      <c r="FP93" s="160"/>
      <c r="FQ93" s="160"/>
      <c r="FR93" s="160"/>
      <c r="FS93" s="160"/>
      <c r="FT93" s="160"/>
      <c r="FU93" s="160"/>
      <c r="FV93" s="160"/>
      <c r="FW93" s="160"/>
      <c r="FX93" s="160"/>
      <c r="FY93" s="160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</row>
    <row r="94" spans="2:193" ht="18.75" customHeight="1" x14ac:dyDescent="0.3"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0"/>
      <c r="FO94" s="160"/>
      <c r="FP94" s="160"/>
      <c r="FQ94" s="160"/>
      <c r="FR94" s="160"/>
      <c r="FS94" s="160"/>
      <c r="FT94" s="160"/>
      <c r="FU94" s="160"/>
      <c r="FV94" s="160"/>
      <c r="FW94" s="160"/>
      <c r="FX94" s="160"/>
      <c r="FY94" s="160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</row>
    <row r="95" spans="2:193" ht="18.75" customHeight="1" x14ac:dyDescent="0.3"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0"/>
      <c r="FO95" s="160"/>
      <c r="FP95" s="160"/>
      <c r="FQ95" s="160"/>
      <c r="FR95" s="160"/>
      <c r="FS95" s="160"/>
      <c r="FT95" s="160"/>
      <c r="FU95" s="160"/>
      <c r="FV95" s="160"/>
      <c r="FW95" s="160"/>
      <c r="FX95" s="160"/>
      <c r="FY95" s="160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</row>
    <row r="96" spans="2:193" ht="18.75" customHeight="1" x14ac:dyDescent="0.3"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0"/>
      <c r="FO96" s="160"/>
      <c r="FP96" s="160"/>
      <c r="FQ96" s="160"/>
      <c r="FR96" s="160"/>
      <c r="FS96" s="160"/>
      <c r="FT96" s="160"/>
      <c r="FU96" s="160"/>
      <c r="FV96" s="160"/>
      <c r="FW96" s="160"/>
      <c r="FX96" s="160"/>
      <c r="FY96" s="160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</row>
    <row r="97" spans="2:193" ht="18.75" customHeight="1" x14ac:dyDescent="0.3"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0"/>
      <c r="FO97" s="160"/>
      <c r="FP97" s="160"/>
      <c r="FQ97" s="160"/>
      <c r="FR97" s="160"/>
      <c r="FS97" s="160"/>
      <c r="FT97" s="160"/>
      <c r="FU97" s="160"/>
      <c r="FV97" s="160"/>
      <c r="FW97" s="160"/>
      <c r="FX97" s="160"/>
      <c r="FY97" s="160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</row>
    <row r="98" spans="2:193" ht="18.75" customHeight="1" x14ac:dyDescent="0.3"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0"/>
      <c r="FO98" s="160"/>
      <c r="FP98" s="160"/>
      <c r="FQ98" s="160"/>
      <c r="FR98" s="160"/>
      <c r="FS98" s="160"/>
      <c r="FT98" s="160"/>
      <c r="FU98" s="160"/>
      <c r="FV98" s="160"/>
      <c r="FW98" s="160"/>
      <c r="FX98" s="160"/>
      <c r="FY98" s="160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</row>
    <row r="99" spans="2:193" ht="18.75" customHeight="1" x14ac:dyDescent="0.3"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0"/>
      <c r="FO99" s="160"/>
      <c r="FP99" s="160"/>
      <c r="FQ99" s="160"/>
      <c r="FR99" s="160"/>
      <c r="FS99" s="160"/>
      <c r="FT99" s="160"/>
      <c r="FU99" s="160"/>
      <c r="FV99" s="160"/>
      <c r="FW99" s="160"/>
      <c r="FX99" s="160"/>
      <c r="FY99" s="160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</row>
    <row r="100" spans="2:193" ht="18.75" customHeight="1" x14ac:dyDescent="0.3"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0"/>
      <c r="FO100" s="160"/>
      <c r="FP100" s="160"/>
      <c r="FQ100" s="160"/>
      <c r="FR100" s="160"/>
      <c r="FS100" s="160"/>
      <c r="FT100" s="160"/>
      <c r="FU100" s="160"/>
      <c r="FV100" s="160"/>
      <c r="FW100" s="160"/>
      <c r="FX100" s="160"/>
      <c r="FY100" s="160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</row>
    <row r="101" spans="2:193" ht="18.75" customHeight="1" x14ac:dyDescent="0.3"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0"/>
      <c r="FO101" s="160"/>
      <c r="FP101" s="160"/>
      <c r="FQ101" s="160"/>
      <c r="FR101" s="160"/>
      <c r="FS101" s="160"/>
      <c r="FT101" s="160"/>
      <c r="FU101" s="160"/>
      <c r="FV101" s="160"/>
      <c r="FW101" s="160"/>
      <c r="FX101" s="160"/>
      <c r="FY101" s="160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</row>
    <row r="102" spans="2:193" ht="18.75" customHeight="1" x14ac:dyDescent="0.3"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63"/>
      <c r="FK102" s="163"/>
      <c r="FL102" s="163"/>
      <c r="FM102" s="163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</row>
    <row r="103" spans="2:193" ht="18.75" customHeight="1" x14ac:dyDescent="0.3"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3"/>
      <c r="DP103" s="163"/>
      <c r="DQ103" s="163"/>
      <c r="DR103" s="163"/>
      <c r="DS103" s="163"/>
      <c r="DT103" s="163"/>
      <c r="DU103" s="163"/>
      <c r="DV103" s="163"/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  <c r="FH103" s="163"/>
      <c r="FI103" s="163"/>
      <c r="FJ103" s="163"/>
      <c r="FK103" s="163"/>
      <c r="FL103" s="163"/>
      <c r="FM103" s="163"/>
      <c r="FN103" s="162"/>
      <c r="FO103" s="162"/>
      <c r="FP103" s="162"/>
      <c r="FQ103" s="162"/>
      <c r="FR103" s="162"/>
      <c r="FS103" s="162"/>
      <c r="FT103" s="162"/>
      <c r="FU103" s="162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</row>
    <row r="104" spans="2:193" ht="18.75" customHeight="1" x14ac:dyDescent="0.3"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2"/>
      <c r="FO104" s="162"/>
      <c r="FP104" s="162"/>
      <c r="FQ104" s="162"/>
      <c r="FR104" s="162"/>
      <c r="FS104" s="162"/>
      <c r="FT104" s="162"/>
      <c r="FU104" s="162"/>
      <c r="FV104" s="162"/>
      <c r="FW104" s="162"/>
      <c r="FX104" s="162"/>
      <c r="FY104" s="162"/>
      <c r="FZ104" s="162"/>
      <c r="GA104" s="162"/>
      <c r="GB104" s="162"/>
      <c r="GC104" s="162"/>
      <c r="GD104" s="162"/>
      <c r="GE104" s="162"/>
      <c r="GF104" s="162"/>
      <c r="GG104" s="162"/>
      <c r="GH104" s="162"/>
      <c r="GI104" s="162"/>
      <c r="GJ104" s="162"/>
      <c r="GK104" s="162"/>
    </row>
    <row r="105" spans="2:193" ht="18.75" customHeight="1" x14ac:dyDescent="0.3"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3"/>
      <c r="FH105" s="163"/>
      <c r="FI105" s="163"/>
      <c r="FJ105" s="163"/>
      <c r="FK105" s="163"/>
      <c r="FL105" s="163"/>
      <c r="FM105" s="163"/>
      <c r="FN105" s="162"/>
      <c r="FO105" s="162"/>
      <c r="FP105" s="162"/>
      <c r="FQ105" s="162"/>
      <c r="FR105" s="162"/>
      <c r="FS105" s="162"/>
      <c r="FT105" s="162"/>
      <c r="FU105" s="162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2"/>
    </row>
    <row r="106" spans="2:193" ht="18.75" customHeight="1" x14ac:dyDescent="0.3"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2"/>
      <c r="FO106" s="162"/>
      <c r="FP106" s="162"/>
      <c r="FQ106" s="162"/>
      <c r="FR106" s="162"/>
      <c r="FS106" s="162"/>
      <c r="FT106" s="162"/>
      <c r="FU106" s="162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</row>
    <row r="107" spans="2:193" ht="18.75" customHeight="1" x14ac:dyDescent="0.3"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3"/>
      <c r="FF107" s="163"/>
      <c r="FG107" s="163"/>
      <c r="FH107" s="163"/>
      <c r="FI107" s="163"/>
      <c r="FJ107" s="163"/>
      <c r="FK107" s="163"/>
      <c r="FL107" s="163"/>
      <c r="FM107" s="163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</row>
    <row r="108" spans="2:193" ht="18.75" customHeight="1" x14ac:dyDescent="0.3"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3"/>
      <c r="FF108" s="163"/>
      <c r="FG108" s="163"/>
      <c r="FH108" s="163"/>
      <c r="FI108" s="163"/>
      <c r="FJ108" s="163"/>
      <c r="FK108" s="163"/>
      <c r="FL108" s="163"/>
      <c r="FM108" s="163"/>
      <c r="FN108" s="162"/>
      <c r="FO108" s="162"/>
      <c r="FP108" s="162"/>
      <c r="FQ108" s="162"/>
      <c r="FR108" s="162"/>
      <c r="FS108" s="162"/>
      <c r="FT108" s="162"/>
      <c r="FU108" s="162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</row>
    <row r="109" spans="2:193" ht="18.75" customHeight="1" x14ac:dyDescent="0.3"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3"/>
      <c r="FF109" s="163"/>
      <c r="FG109" s="163"/>
      <c r="FH109" s="163"/>
      <c r="FI109" s="163"/>
      <c r="FJ109" s="163"/>
      <c r="FK109" s="163"/>
      <c r="FL109" s="163"/>
      <c r="FM109" s="163"/>
      <c r="FN109" s="162"/>
      <c r="FO109" s="162"/>
      <c r="FP109" s="162"/>
      <c r="FQ109" s="162"/>
      <c r="FR109" s="162"/>
      <c r="FS109" s="162"/>
      <c r="FT109" s="162"/>
      <c r="FU109" s="162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2"/>
    </row>
    <row r="110" spans="2:193" ht="18.75" customHeight="1" x14ac:dyDescent="0.3"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163"/>
      <c r="FK110" s="163"/>
      <c r="FL110" s="163"/>
      <c r="FM110" s="163"/>
      <c r="FN110" s="162"/>
      <c r="FO110" s="162"/>
      <c r="FP110" s="162"/>
      <c r="FQ110" s="162"/>
      <c r="FR110" s="162"/>
      <c r="FS110" s="162"/>
      <c r="FT110" s="162"/>
      <c r="FU110" s="162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</row>
    <row r="111" spans="2:193" ht="18.75" customHeight="1" x14ac:dyDescent="0.3"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3"/>
      <c r="ER111" s="163"/>
      <c r="ES111" s="163"/>
      <c r="ET111" s="163"/>
      <c r="EU111" s="163"/>
      <c r="EV111" s="163"/>
      <c r="EW111" s="163"/>
      <c r="EX111" s="163"/>
      <c r="EY111" s="163"/>
      <c r="EZ111" s="163"/>
      <c r="FA111" s="163"/>
      <c r="FB111" s="163"/>
      <c r="FC111" s="163"/>
      <c r="FD111" s="163"/>
      <c r="FE111" s="163"/>
      <c r="FF111" s="163"/>
      <c r="FG111" s="163"/>
      <c r="FH111" s="163"/>
      <c r="FI111" s="163"/>
      <c r="FJ111" s="163"/>
      <c r="FK111" s="163"/>
      <c r="FL111" s="163"/>
      <c r="FM111" s="163"/>
      <c r="FN111" s="162"/>
      <c r="FO111" s="162"/>
      <c r="FP111" s="162"/>
      <c r="FQ111" s="162"/>
      <c r="FR111" s="162"/>
      <c r="FS111" s="162"/>
      <c r="FT111" s="162"/>
      <c r="FU111" s="162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2"/>
    </row>
    <row r="112" spans="2:193" ht="18.75" customHeight="1" x14ac:dyDescent="0.3"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2"/>
      <c r="FO112" s="162"/>
      <c r="FP112" s="162"/>
      <c r="FQ112" s="162"/>
      <c r="FR112" s="162"/>
      <c r="FS112" s="162"/>
      <c r="FT112" s="162"/>
      <c r="FU112" s="162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2"/>
    </row>
    <row r="113" spans="2:193" ht="18.75" customHeight="1" x14ac:dyDescent="0.3"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3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3"/>
      <c r="ET113" s="163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3"/>
      <c r="FF113" s="163"/>
      <c r="FG113" s="163"/>
      <c r="FH113" s="163"/>
      <c r="FI113" s="163"/>
      <c r="FJ113" s="163"/>
      <c r="FK113" s="163"/>
      <c r="FL113" s="163"/>
      <c r="FM113" s="163"/>
      <c r="FN113" s="162"/>
      <c r="FO113" s="162"/>
      <c r="FP113" s="162"/>
      <c r="FQ113" s="162"/>
      <c r="FR113" s="162"/>
      <c r="FS113" s="162"/>
      <c r="FT113" s="162"/>
      <c r="FU113" s="162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2"/>
    </row>
    <row r="114" spans="2:193" ht="18.75" customHeight="1" x14ac:dyDescent="0.3"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3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3"/>
      <c r="ER114" s="163"/>
      <c r="ES114" s="163"/>
      <c r="ET114" s="163"/>
      <c r="EU114" s="163"/>
      <c r="EV114" s="163"/>
      <c r="EW114" s="163"/>
      <c r="EX114" s="163"/>
      <c r="EY114" s="163"/>
      <c r="EZ114" s="163"/>
      <c r="FA114" s="163"/>
      <c r="FB114" s="163"/>
      <c r="FC114" s="163"/>
      <c r="FD114" s="163"/>
      <c r="FE114" s="163"/>
      <c r="FF114" s="163"/>
      <c r="FG114" s="163"/>
      <c r="FH114" s="163"/>
      <c r="FI114" s="163"/>
      <c r="FJ114" s="163"/>
      <c r="FK114" s="163"/>
      <c r="FL114" s="163"/>
      <c r="FM114" s="163"/>
      <c r="FN114" s="162"/>
      <c r="FO114" s="162"/>
      <c r="FP114" s="162"/>
      <c r="FQ114" s="162"/>
      <c r="FR114" s="162"/>
      <c r="FS114" s="162"/>
      <c r="FT114" s="162"/>
      <c r="FU114" s="162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</row>
    <row r="115" spans="2:193" ht="18.75" customHeight="1" x14ac:dyDescent="0.3"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163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3"/>
      <c r="ER115" s="163"/>
      <c r="ES115" s="163"/>
      <c r="ET115" s="163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2"/>
      <c r="FO115" s="162"/>
      <c r="FP115" s="162"/>
      <c r="FQ115" s="162"/>
      <c r="FR115" s="162"/>
      <c r="FS115" s="162"/>
      <c r="FT115" s="162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</row>
    <row r="116" spans="2:193" ht="18.75" customHeight="1" x14ac:dyDescent="0.3"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2"/>
      <c r="FO116" s="162"/>
      <c r="FP116" s="162"/>
      <c r="FQ116" s="162"/>
      <c r="FR116" s="162"/>
      <c r="FS116" s="162"/>
      <c r="FT116" s="162"/>
      <c r="FU116" s="162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2"/>
    </row>
    <row r="117" spans="2:193" ht="18.75" customHeight="1" x14ac:dyDescent="0.3"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63"/>
      <c r="DN117" s="163"/>
      <c r="DO117" s="163"/>
      <c r="DP117" s="163"/>
      <c r="DQ117" s="163"/>
      <c r="DR117" s="163"/>
      <c r="DS117" s="163"/>
      <c r="DT117" s="163"/>
      <c r="DU117" s="163"/>
      <c r="DV117" s="163"/>
      <c r="DW117" s="163"/>
      <c r="DX117" s="163"/>
      <c r="DY117" s="163"/>
      <c r="DZ117" s="163"/>
      <c r="EA117" s="163"/>
      <c r="EB117" s="163"/>
      <c r="EC117" s="163"/>
      <c r="ED117" s="163"/>
      <c r="EE117" s="163"/>
      <c r="EF117" s="163"/>
      <c r="EG117" s="163"/>
      <c r="EH117" s="163"/>
      <c r="EI117" s="163"/>
      <c r="EJ117" s="163"/>
      <c r="EK117" s="163"/>
      <c r="EL117" s="163"/>
      <c r="EM117" s="163"/>
      <c r="EN117" s="163"/>
      <c r="EO117" s="163"/>
      <c r="EP117" s="163"/>
      <c r="EQ117" s="163"/>
      <c r="ER117" s="163"/>
      <c r="ES117" s="163"/>
      <c r="ET117" s="163"/>
      <c r="EU117" s="163"/>
      <c r="EV117" s="163"/>
      <c r="EW117" s="163"/>
      <c r="EX117" s="163"/>
      <c r="EY117" s="163"/>
      <c r="EZ117" s="163"/>
      <c r="FA117" s="163"/>
      <c r="FB117" s="163"/>
      <c r="FC117" s="163"/>
      <c r="FD117" s="163"/>
      <c r="FE117" s="163"/>
      <c r="FF117" s="163"/>
      <c r="FG117" s="163"/>
      <c r="FH117" s="163"/>
      <c r="FI117" s="163"/>
      <c r="FJ117" s="163"/>
      <c r="FK117" s="163"/>
      <c r="FL117" s="163"/>
      <c r="FM117" s="163"/>
      <c r="FN117" s="162"/>
      <c r="FO117" s="162"/>
      <c r="FP117" s="162"/>
      <c r="FQ117" s="162"/>
      <c r="FR117" s="162"/>
      <c r="FS117" s="162"/>
      <c r="FT117" s="162"/>
      <c r="FU117" s="162"/>
      <c r="FV117" s="162"/>
      <c r="FW117" s="162"/>
      <c r="FX117" s="162"/>
      <c r="FY117" s="162"/>
      <c r="FZ117" s="162"/>
      <c r="GA117" s="162"/>
      <c r="GB117" s="162"/>
      <c r="GC117" s="162"/>
      <c r="GD117" s="162"/>
      <c r="GE117" s="162"/>
      <c r="GF117" s="162"/>
      <c r="GG117" s="162"/>
      <c r="GH117" s="162"/>
      <c r="GI117" s="162"/>
      <c r="GJ117" s="162"/>
      <c r="GK117" s="162"/>
    </row>
    <row r="118" spans="2:193" ht="18.75" customHeight="1" x14ac:dyDescent="0.3"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3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3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3"/>
      <c r="EN118" s="163"/>
      <c r="EO118" s="163"/>
      <c r="EP118" s="163"/>
      <c r="EQ118" s="163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2"/>
      <c r="FO118" s="162"/>
      <c r="FP118" s="162"/>
      <c r="FQ118" s="162"/>
      <c r="FR118" s="162"/>
      <c r="FS118" s="162"/>
      <c r="FT118" s="162"/>
      <c r="FU118" s="162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2"/>
    </row>
    <row r="119" spans="2:193" ht="18.75" customHeight="1" x14ac:dyDescent="0.3"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3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</row>
    <row r="120" spans="2:193" ht="18.75" customHeight="1" x14ac:dyDescent="0.3"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3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3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3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2"/>
      <c r="FO120" s="162"/>
      <c r="FP120" s="162"/>
      <c r="FQ120" s="162"/>
      <c r="FR120" s="162"/>
      <c r="FS120" s="162"/>
      <c r="FT120" s="162"/>
      <c r="FU120" s="162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  <c r="GK120" s="162"/>
    </row>
    <row r="121" spans="2:193" ht="18.75" customHeight="1" x14ac:dyDescent="0.3"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2"/>
      <c r="FO121" s="162"/>
      <c r="FP121" s="162"/>
      <c r="FQ121" s="162"/>
      <c r="FR121" s="162"/>
      <c r="FS121" s="162"/>
      <c r="FT121" s="162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  <c r="GK121" s="162"/>
    </row>
    <row r="122" spans="2:193" ht="18.75" customHeight="1" x14ac:dyDescent="0.3"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  <c r="CI122" s="163"/>
      <c r="CJ122" s="163"/>
      <c r="CK122" s="163"/>
      <c r="CL122" s="163"/>
      <c r="CM122" s="163"/>
      <c r="CN122" s="163"/>
      <c r="CO122" s="163"/>
      <c r="CP122" s="163"/>
      <c r="CQ122" s="163"/>
      <c r="CR122" s="163"/>
      <c r="CS122" s="163"/>
      <c r="CT122" s="163"/>
      <c r="CU122" s="163"/>
      <c r="CV122" s="163"/>
      <c r="CW122" s="163"/>
      <c r="CX122" s="163"/>
      <c r="CY122" s="163"/>
      <c r="CZ122" s="163"/>
      <c r="DA122" s="163"/>
      <c r="DB122" s="163"/>
      <c r="DC122" s="163"/>
      <c r="DD122" s="163"/>
      <c r="DE122" s="163"/>
      <c r="DF122" s="163"/>
      <c r="DG122" s="163"/>
      <c r="DH122" s="163"/>
      <c r="DI122" s="163"/>
      <c r="DJ122" s="163"/>
      <c r="DK122" s="163"/>
      <c r="DL122" s="163"/>
      <c r="DM122" s="163"/>
      <c r="DN122" s="163"/>
      <c r="DO122" s="163"/>
      <c r="DP122" s="163"/>
      <c r="DQ122" s="163"/>
      <c r="DR122" s="163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  <c r="FF122" s="163"/>
      <c r="FG122" s="163"/>
      <c r="FH122" s="163"/>
      <c r="FI122" s="163"/>
      <c r="FJ122" s="163"/>
      <c r="FK122" s="163"/>
      <c r="FL122" s="163"/>
      <c r="FM122" s="163"/>
      <c r="FN122" s="162"/>
      <c r="FO122" s="162"/>
      <c r="FP122" s="162"/>
      <c r="FQ122" s="162"/>
      <c r="FR122" s="162"/>
      <c r="FS122" s="162"/>
      <c r="FT122" s="162"/>
      <c r="FU122" s="162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  <c r="GK122" s="162"/>
    </row>
    <row r="123" spans="2:193" ht="18.75" customHeight="1" x14ac:dyDescent="0.3"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  <c r="CL123" s="163"/>
      <c r="CM123" s="163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3"/>
      <c r="DB123" s="163"/>
      <c r="DC123" s="163"/>
      <c r="DD123" s="163"/>
      <c r="DE123" s="163"/>
      <c r="DF123" s="163"/>
      <c r="DG123" s="163"/>
      <c r="DH123" s="163"/>
      <c r="DI123" s="163"/>
      <c r="DJ123" s="163"/>
      <c r="DK123" s="163"/>
      <c r="DL123" s="163"/>
      <c r="DM123" s="163"/>
      <c r="DN123" s="163"/>
      <c r="DO123" s="163"/>
      <c r="DP123" s="163"/>
      <c r="DQ123" s="163"/>
      <c r="DR123" s="163"/>
      <c r="DS123" s="163"/>
      <c r="DT123" s="163"/>
      <c r="DU123" s="163"/>
      <c r="DV123" s="163"/>
      <c r="DW123" s="163"/>
      <c r="DX123" s="163"/>
      <c r="DY123" s="163"/>
      <c r="DZ123" s="163"/>
      <c r="EA123" s="163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3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63"/>
      <c r="FB123" s="163"/>
      <c r="FC123" s="163"/>
      <c r="FD123" s="163"/>
      <c r="FE123" s="163"/>
      <c r="FF123" s="163"/>
      <c r="FG123" s="163"/>
      <c r="FH123" s="163"/>
      <c r="FI123" s="163"/>
      <c r="FJ123" s="163"/>
      <c r="FK123" s="163"/>
      <c r="FL123" s="163"/>
      <c r="FM123" s="163"/>
      <c r="FN123" s="162"/>
      <c r="FO123" s="162"/>
      <c r="FP123" s="162"/>
      <c r="FQ123" s="162"/>
      <c r="FR123" s="162"/>
      <c r="FS123" s="162"/>
      <c r="FT123" s="162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2"/>
    </row>
    <row r="124" spans="2:193" ht="18.75" customHeight="1" x14ac:dyDescent="0.3"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3"/>
      <c r="DP124" s="163"/>
      <c r="DQ124" s="163"/>
      <c r="DR124" s="163"/>
      <c r="DS124" s="163"/>
      <c r="DT124" s="163"/>
      <c r="DU124" s="163"/>
      <c r="DV124" s="163"/>
      <c r="DW124" s="163"/>
      <c r="DX124" s="163"/>
      <c r="DY124" s="163"/>
      <c r="DZ124" s="163"/>
      <c r="EA124" s="163"/>
      <c r="EB124" s="163"/>
      <c r="EC124" s="163"/>
      <c r="ED124" s="163"/>
      <c r="EE124" s="163"/>
      <c r="EF124" s="163"/>
      <c r="EG124" s="163"/>
      <c r="EH124" s="163"/>
      <c r="EI124" s="163"/>
      <c r="EJ124" s="163"/>
      <c r="EK124" s="163"/>
      <c r="EL124" s="163"/>
      <c r="EM124" s="163"/>
      <c r="EN124" s="163"/>
      <c r="EO124" s="163"/>
      <c r="EP124" s="163"/>
      <c r="EQ124" s="163"/>
      <c r="ER124" s="163"/>
      <c r="ES124" s="163"/>
      <c r="ET124" s="163"/>
      <c r="EU124" s="163"/>
      <c r="EV124" s="163"/>
      <c r="EW124" s="163"/>
      <c r="EX124" s="163"/>
      <c r="EY124" s="163"/>
      <c r="EZ124" s="163"/>
      <c r="FA124" s="163"/>
      <c r="FB124" s="163"/>
      <c r="FC124" s="163"/>
      <c r="FD124" s="163"/>
      <c r="FE124" s="163"/>
      <c r="FF124" s="163"/>
      <c r="FG124" s="163"/>
      <c r="FH124" s="163"/>
      <c r="FI124" s="163"/>
      <c r="FJ124" s="163"/>
      <c r="FK124" s="163"/>
      <c r="FL124" s="163"/>
      <c r="FM124" s="163"/>
      <c r="FN124" s="162"/>
      <c r="FO124" s="162"/>
      <c r="FP124" s="162"/>
      <c r="FQ124" s="162"/>
      <c r="FR124" s="162"/>
      <c r="FS124" s="162"/>
      <c r="FT124" s="162"/>
      <c r="FU124" s="162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  <c r="GK124" s="162"/>
    </row>
    <row r="125" spans="2:193" ht="18.75" customHeight="1" x14ac:dyDescent="0.3"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2"/>
      <c r="FO125" s="162"/>
      <c r="FP125" s="162"/>
      <c r="FQ125" s="162"/>
      <c r="FR125" s="162"/>
      <c r="FS125" s="162"/>
      <c r="FT125" s="162"/>
      <c r="FU125" s="162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2"/>
    </row>
    <row r="126" spans="2:193" ht="18.75" customHeight="1" x14ac:dyDescent="0.3"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63"/>
      <c r="CI126" s="163"/>
      <c r="CJ126" s="163"/>
      <c r="CK126" s="163"/>
      <c r="CL126" s="163"/>
      <c r="CM126" s="163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3"/>
      <c r="CX126" s="163"/>
      <c r="CY126" s="163"/>
      <c r="CZ126" s="163"/>
      <c r="DA126" s="163"/>
      <c r="DB126" s="163"/>
      <c r="DC126" s="163"/>
      <c r="DD126" s="163"/>
      <c r="DE126" s="163"/>
      <c r="DF126" s="163"/>
      <c r="DG126" s="163"/>
      <c r="DH126" s="163"/>
      <c r="DI126" s="163"/>
      <c r="DJ126" s="163"/>
      <c r="DK126" s="163"/>
      <c r="DL126" s="163"/>
      <c r="DM126" s="163"/>
      <c r="DN126" s="163"/>
      <c r="DO126" s="163"/>
      <c r="DP126" s="163"/>
      <c r="DQ126" s="163"/>
      <c r="DR126" s="163"/>
      <c r="DS126" s="163"/>
      <c r="DT126" s="163"/>
      <c r="DU126" s="163"/>
      <c r="DV126" s="163"/>
      <c r="DW126" s="163"/>
      <c r="DX126" s="163"/>
      <c r="DY126" s="163"/>
      <c r="DZ126" s="163"/>
      <c r="EA126" s="163"/>
      <c r="EB126" s="163"/>
      <c r="EC126" s="163"/>
      <c r="ED126" s="163"/>
      <c r="EE126" s="163"/>
      <c r="EF126" s="163"/>
      <c r="EG126" s="163"/>
      <c r="EH126" s="163"/>
      <c r="EI126" s="163"/>
      <c r="EJ126" s="163"/>
      <c r="EK126" s="163"/>
      <c r="EL126" s="163"/>
      <c r="EM126" s="163"/>
      <c r="EN126" s="163"/>
      <c r="EO126" s="163"/>
      <c r="EP126" s="163"/>
      <c r="EQ126" s="163"/>
      <c r="ER126" s="163"/>
      <c r="ES126" s="163"/>
      <c r="ET126" s="163"/>
      <c r="EU126" s="163"/>
      <c r="EV126" s="163"/>
      <c r="EW126" s="163"/>
      <c r="EX126" s="163"/>
      <c r="EY126" s="163"/>
      <c r="EZ126" s="163"/>
      <c r="FA126" s="163"/>
      <c r="FB126" s="163"/>
      <c r="FC126" s="163"/>
      <c r="FD126" s="163"/>
      <c r="FE126" s="163"/>
      <c r="FF126" s="163"/>
      <c r="FG126" s="163"/>
      <c r="FH126" s="163"/>
      <c r="FI126" s="163"/>
      <c r="FJ126" s="163"/>
      <c r="FK126" s="163"/>
      <c r="FL126" s="163"/>
      <c r="FM126" s="163"/>
      <c r="FN126" s="162"/>
      <c r="FO126" s="162"/>
      <c r="FP126" s="162"/>
      <c r="FQ126" s="162"/>
      <c r="FR126" s="162"/>
      <c r="FS126" s="162"/>
      <c r="FT126" s="162"/>
      <c r="FU126" s="162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</row>
    <row r="127" spans="2:193" ht="18.75" customHeight="1" x14ac:dyDescent="0.3"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  <c r="CL127" s="163"/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63"/>
      <c r="CW127" s="163"/>
      <c r="CX127" s="163"/>
      <c r="CY127" s="163"/>
      <c r="CZ127" s="163"/>
      <c r="DA127" s="163"/>
      <c r="DB127" s="163"/>
      <c r="DC127" s="163"/>
      <c r="DD127" s="163"/>
      <c r="DE127" s="163"/>
      <c r="DF127" s="163"/>
      <c r="DG127" s="163"/>
      <c r="DH127" s="163"/>
      <c r="DI127" s="163"/>
      <c r="DJ127" s="163"/>
      <c r="DK127" s="163"/>
      <c r="DL127" s="163"/>
      <c r="DM127" s="163"/>
      <c r="DN127" s="163"/>
      <c r="DO127" s="163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  <c r="EN127" s="163"/>
      <c r="EO127" s="163"/>
      <c r="EP127" s="163"/>
      <c r="EQ127" s="163"/>
      <c r="ER127" s="163"/>
      <c r="ES127" s="163"/>
      <c r="ET127" s="163"/>
      <c r="EU127" s="163"/>
      <c r="EV127" s="163"/>
      <c r="EW127" s="163"/>
      <c r="EX127" s="163"/>
      <c r="EY127" s="163"/>
      <c r="EZ127" s="163"/>
      <c r="FA127" s="163"/>
      <c r="FB127" s="163"/>
      <c r="FC127" s="163"/>
      <c r="FD127" s="163"/>
      <c r="FE127" s="163"/>
      <c r="FF127" s="163"/>
      <c r="FG127" s="163"/>
      <c r="FH127" s="163"/>
      <c r="FI127" s="163"/>
      <c r="FJ127" s="163"/>
      <c r="FK127" s="163"/>
      <c r="FL127" s="163"/>
      <c r="FM127" s="163"/>
      <c r="FN127" s="162"/>
      <c r="FO127" s="162"/>
      <c r="FP127" s="162"/>
      <c r="FQ127" s="162"/>
      <c r="FR127" s="162"/>
      <c r="FS127" s="162"/>
      <c r="FT127" s="162"/>
      <c r="FU127" s="162"/>
      <c r="FV127" s="162"/>
      <c r="FW127" s="162"/>
      <c r="FX127" s="162"/>
      <c r="FY127" s="162"/>
      <c r="FZ127" s="162"/>
      <c r="GA127" s="162"/>
      <c r="GB127" s="162"/>
      <c r="GC127" s="162"/>
      <c r="GD127" s="162"/>
      <c r="GE127" s="162"/>
      <c r="GF127" s="162"/>
      <c r="GG127" s="162"/>
      <c r="GH127" s="162"/>
      <c r="GI127" s="162"/>
      <c r="GJ127" s="162"/>
      <c r="GK127" s="162"/>
    </row>
    <row r="128" spans="2:193" ht="18.75" customHeight="1" x14ac:dyDescent="0.3"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2"/>
      <c r="FO128" s="162"/>
      <c r="FP128" s="162"/>
      <c r="FQ128" s="162"/>
      <c r="FR128" s="162"/>
      <c r="FS128" s="162"/>
      <c r="FT128" s="162"/>
      <c r="FU128" s="162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</row>
    <row r="129" spans="2:193" ht="18.75" customHeight="1" x14ac:dyDescent="0.3"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3"/>
      <c r="CU129" s="163"/>
      <c r="CV129" s="163"/>
      <c r="CW129" s="163"/>
      <c r="CX129" s="163"/>
      <c r="CY129" s="163"/>
      <c r="CZ129" s="163"/>
      <c r="DA129" s="163"/>
      <c r="DB129" s="163"/>
      <c r="DC129" s="163"/>
      <c r="DD129" s="163"/>
      <c r="DE129" s="163"/>
      <c r="DF129" s="163"/>
      <c r="DG129" s="163"/>
      <c r="DH129" s="163"/>
      <c r="DI129" s="163"/>
      <c r="DJ129" s="163"/>
      <c r="DK129" s="163"/>
      <c r="DL129" s="163"/>
      <c r="DM129" s="163"/>
      <c r="DN129" s="163"/>
      <c r="DO129" s="163"/>
      <c r="DP129" s="163"/>
      <c r="DQ129" s="163"/>
      <c r="DR129" s="163"/>
      <c r="DS129" s="163"/>
      <c r="DT129" s="163"/>
      <c r="DU129" s="163"/>
      <c r="DV129" s="163"/>
      <c r="DW129" s="163"/>
      <c r="DX129" s="163"/>
      <c r="DY129" s="163"/>
      <c r="DZ129" s="163"/>
      <c r="EA129" s="163"/>
      <c r="EB129" s="163"/>
      <c r="EC129" s="163"/>
      <c r="ED129" s="163"/>
      <c r="EE129" s="163"/>
      <c r="EF129" s="163"/>
      <c r="EG129" s="163"/>
      <c r="EH129" s="163"/>
      <c r="EI129" s="163"/>
      <c r="EJ129" s="163"/>
      <c r="EK129" s="163"/>
      <c r="EL129" s="163"/>
      <c r="EM129" s="163"/>
      <c r="EN129" s="163"/>
      <c r="EO129" s="163"/>
      <c r="EP129" s="163"/>
      <c r="EQ129" s="163"/>
      <c r="ER129" s="163"/>
      <c r="ES129" s="163"/>
      <c r="ET129" s="163"/>
      <c r="EU129" s="163"/>
      <c r="EV129" s="163"/>
      <c r="EW129" s="163"/>
      <c r="EX129" s="163"/>
      <c r="EY129" s="163"/>
      <c r="EZ129" s="163"/>
      <c r="FA129" s="163"/>
      <c r="FB129" s="163"/>
      <c r="FC129" s="163"/>
      <c r="FD129" s="163"/>
      <c r="FE129" s="163"/>
      <c r="FF129" s="163"/>
      <c r="FG129" s="163"/>
      <c r="FH129" s="163"/>
      <c r="FI129" s="163"/>
      <c r="FJ129" s="163"/>
      <c r="FK129" s="163"/>
      <c r="FL129" s="163"/>
      <c r="FM129" s="163"/>
      <c r="FN129" s="162"/>
      <c r="FO129" s="162"/>
      <c r="FP129" s="162"/>
      <c r="FQ129" s="162"/>
      <c r="FR129" s="162"/>
      <c r="FS129" s="162"/>
      <c r="FT129" s="162"/>
      <c r="FU129" s="162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</row>
    <row r="130" spans="2:193" ht="18.75" customHeight="1" x14ac:dyDescent="0.3"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2"/>
      <c r="FO130" s="162"/>
      <c r="FP130" s="162"/>
      <c r="FQ130" s="162"/>
      <c r="FR130" s="162"/>
      <c r="FS130" s="162"/>
      <c r="FT130" s="162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</row>
    <row r="131" spans="2:193" ht="18.75" customHeight="1" x14ac:dyDescent="0.3"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3"/>
      <c r="AP131" s="163"/>
      <c r="AQ131" s="163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163"/>
      <c r="BT131" s="163"/>
      <c r="BU131" s="163"/>
      <c r="BV131" s="163"/>
      <c r="BW131" s="163"/>
      <c r="BX131" s="163"/>
      <c r="BY131" s="163"/>
      <c r="BZ131" s="163"/>
      <c r="CA131" s="163"/>
      <c r="CB131" s="163"/>
      <c r="CC131" s="163"/>
      <c r="CD131" s="163"/>
      <c r="CE131" s="163"/>
      <c r="CF131" s="163"/>
      <c r="CG131" s="163"/>
      <c r="CH131" s="163"/>
      <c r="CI131" s="163"/>
      <c r="CJ131" s="163"/>
      <c r="CK131" s="163"/>
      <c r="CL131" s="163"/>
      <c r="CM131" s="163"/>
      <c r="CN131" s="163"/>
      <c r="CO131" s="163"/>
      <c r="CP131" s="163"/>
      <c r="CQ131" s="163"/>
      <c r="CR131" s="163"/>
      <c r="CS131" s="163"/>
      <c r="CT131" s="163"/>
      <c r="CU131" s="163"/>
      <c r="CV131" s="163"/>
      <c r="CW131" s="163"/>
      <c r="CX131" s="163"/>
      <c r="CY131" s="163"/>
      <c r="CZ131" s="163"/>
      <c r="DA131" s="163"/>
      <c r="DB131" s="163"/>
      <c r="DC131" s="163"/>
      <c r="DD131" s="163"/>
      <c r="DE131" s="163"/>
      <c r="DF131" s="163"/>
      <c r="DG131" s="163"/>
      <c r="DH131" s="163"/>
      <c r="DI131" s="163"/>
      <c r="DJ131" s="163"/>
      <c r="DK131" s="163"/>
      <c r="DL131" s="163"/>
      <c r="DM131" s="163"/>
      <c r="DN131" s="163"/>
      <c r="DO131" s="163"/>
      <c r="DP131" s="163"/>
      <c r="DQ131" s="163"/>
      <c r="DR131" s="163"/>
      <c r="DS131" s="163"/>
      <c r="DT131" s="163"/>
      <c r="DU131" s="163"/>
      <c r="DV131" s="163"/>
      <c r="DW131" s="163"/>
      <c r="DX131" s="163"/>
      <c r="DY131" s="163"/>
      <c r="DZ131" s="163"/>
      <c r="EA131" s="163"/>
      <c r="EB131" s="163"/>
      <c r="EC131" s="163"/>
      <c r="ED131" s="163"/>
      <c r="EE131" s="163"/>
      <c r="EF131" s="163"/>
      <c r="EG131" s="163"/>
      <c r="EH131" s="163"/>
      <c r="EI131" s="163"/>
      <c r="EJ131" s="163"/>
      <c r="EK131" s="163"/>
      <c r="EL131" s="163"/>
      <c r="EM131" s="163"/>
      <c r="EN131" s="163"/>
      <c r="EO131" s="163"/>
      <c r="EP131" s="163"/>
      <c r="EQ131" s="163"/>
      <c r="ER131" s="163"/>
      <c r="ES131" s="163"/>
      <c r="ET131" s="163"/>
      <c r="EU131" s="163"/>
      <c r="EV131" s="163"/>
      <c r="EW131" s="163"/>
      <c r="EX131" s="163"/>
      <c r="EY131" s="163"/>
      <c r="EZ131" s="163"/>
      <c r="FA131" s="163"/>
      <c r="FB131" s="163"/>
      <c r="FC131" s="163"/>
      <c r="FD131" s="163"/>
      <c r="FE131" s="163"/>
      <c r="FF131" s="163"/>
      <c r="FG131" s="163"/>
      <c r="FH131" s="163"/>
      <c r="FI131" s="163"/>
      <c r="FJ131" s="163"/>
      <c r="FK131" s="163"/>
      <c r="FL131" s="163"/>
      <c r="FM131" s="163"/>
      <c r="FN131" s="162"/>
      <c r="FO131" s="162"/>
      <c r="FP131" s="162"/>
      <c r="FQ131" s="162"/>
      <c r="FR131" s="162"/>
      <c r="FS131" s="162"/>
      <c r="FT131" s="162"/>
      <c r="FU131" s="162"/>
      <c r="FV131" s="162"/>
      <c r="FW131" s="162"/>
      <c r="FX131" s="162"/>
      <c r="FY131" s="162"/>
      <c r="FZ131" s="162"/>
      <c r="GA131" s="162"/>
      <c r="GB131" s="162"/>
      <c r="GC131" s="162"/>
      <c r="GD131" s="162"/>
      <c r="GE131" s="162"/>
      <c r="GF131" s="162"/>
      <c r="GG131" s="162"/>
      <c r="GH131" s="162"/>
      <c r="GI131" s="162"/>
      <c r="GJ131" s="162"/>
      <c r="GK131" s="162"/>
    </row>
    <row r="132" spans="2:193" ht="18.75" customHeight="1" x14ac:dyDescent="0.3"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</row>
    <row r="133" spans="2:193" ht="18.75" customHeight="1" x14ac:dyDescent="0.3"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3"/>
      <c r="CL133" s="163"/>
      <c r="CM133" s="163"/>
      <c r="CN133" s="163"/>
      <c r="CO133" s="163"/>
      <c r="CP133" s="163"/>
      <c r="CQ133" s="163"/>
      <c r="CR133" s="163"/>
      <c r="CS133" s="163"/>
      <c r="CT133" s="163"/>
      <c r="CU133" s="163"/>
      <c r="CV133" s="163"/>
      <c r="CW133" s="163"/>
      <c r="CX133" s="163"/>
      <c r="CY133" s="163"/>
      <c r="CZ133" s="163"/>
      <c r="DA133" s="163"/>
      <c r="DB133" s="163"/>
      <c r="DC133" s="163"/>
      <c r="DD133" s="163"/>
      <c r="DE133" s="163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3"/>
      <c r="DP133" s="163"/>
      <c r="DQ133" s="163"/>
      <c r="DR133" s="163"/>
      <c r="DS133" s="163"/>
      <c r="DT133" s="163"/>
      <c r="DU133" s="163"/>
      <c r="DV133" s="163"/>
      <c r="DW133" s="163"/>
      <c r="DX133" s="163"/>
      <c r="DY133" s="163"/>
      <c r="DZ133" s="163"/>
      <c r="EA133" s="163"/>
      <c r="EB133" s="163"/>
      <c r="EC133" s="163"/>
      <c r="ED133" s="163"/>
      <c r="EE133" s="163"/>
      <c r="EF133" s="163"/>
      <c r="EG133" s="163"/>
      <c r="EH133" s="163"/>
      <c r="EI133" s="163"/>
      <c r="EJ133" s="163"/>
      <c r="EK133" s="163"/>
      <c r="EL133" s="163"/>
      <c r="EM133" s="163"/>
      <c r="EN133" s="163"/>
      <c r="EO133" s="163"/>
      <c r="EP133" s="163"/>
      <c r="EQ133" s="163"/>
      <c r="ER133" s="163"/>
      <c r="ES133" s="163"/>
      <c r="ET133" s="163"/>
      <c r="EU133" s="163"/>
      <c r="EV133" s="163"/>
      <c r="EW133" s="163"/>
      <c r="EX133" s="163"/>
      <c r="EY133" s="163"/>
      <c r="EZ133" s="163"/>
      <c r="FA133" s="163"/>
      <c r="FB133" s="163"/>
      <c r="FC133" s="163"/>
      <c r="FD133" s="163"/>
      <c r="FE133" s="163"/>
      <c r="FF133" s="163"/>
      <c r="FG133" s="163"/>
      <c r="FH133" s="163"/>
      <c r="FI133" s="163"/>
      <c r="FJ133" s="163"/>
      <c r="FK133" s="163"/>
      <c r="FL133" s="163"/>
      <c r="FM133" s="163"/>
      <c r="FN133" s="162"/>
      <c r="FO133" s="162"/>
      <c r="FP133" s="162"/>
      <c r="FQ133" s="162"/>
      <c r="FR133" s="162"/>
      <c r="FS133" s="162"/>
      <c r="FT133" s="162"/>
      <c r="FU133" s="162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2"/>
    </row>
    <row r="134" spans="2:193" ht="18.75" customHeight="1" x14ac:dyDescent="0.3"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2"/>
      <c r="FO134" s="162"/>
      <c r="FP134" s="162"/>
      <c r="FQ134" s="162"/>
      <c r="FR134" s="162"/>
      <c r="FS134" s="162"/>
      <c r="FT134" s="162"/>
      <c r="FU134" s="162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2"/>
    </row>
    <row r="135" spans="2:193" ht="18.75" customHeight="1" x14ac:dyDescent="0.3"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3"/>
      <c r="CL135" s="163"/>
      <c r="CM135" s="163"/>
      <c r="CN135" s="163"/>
      <c r="CO135" s="163"/>
      <c r="CP135" s="163"/>
      <c r="CQ135" s="163"/>
      <c r="CR135" s="163"/>
      <c r="CS135" s="163"/>
      <c r="CT135" s="163"/>
      <c r="CU135" s="163"/>
      <c r="CV135" s="163"/>
      <c r="CW135" s="163"/>
      <c r="CX135" s="163"/>
      <c r="CY135" s="163"/>
      <c r="CZ135" s="163"/>
      <c r="DA135" s="163"/>
      <c r="DB135" s="163"/>
      <c r="DC135" s="163"/>
      <c r="DD135" s="163"/>
      <c r="DE135" s="163"/>
      <c r="DF135" s="163"/>
      <c r="DG135" s="163"/>
      <c r="DH135" s="163"/>
      <c r="DI135" s="163"/>
      <c r="DJ135" s="163"/>
      <c r="DK135" s="163"/>
      <c r="DL135" s="163"/>
      <c r="DM135" s="163"/>
      <c r="DN135" s="163"/>
      <c r="DO135" s="163"/>
      <c r="DP135" s="163"/>
      <c r="DQ135" s="163"/>
      <c r="DR135" s="163"/>
      <c r="DS135" s="163"/>
      <c r="DT135" s="163"/>
      <c r="DU135" s="163"/>
      <c r="DV135" s="163"/>
      <c r="DW135" s="163"/>
      <c r="DX135" s="163"/>
      <c r="DY135" s="163"/>
      <c r="DZ135" s="163"/>
      <c r="EA135" s="163"/>
      <c r="EB135" s="163"/>
      <c r="EC135" s="163"/>
      <c r="ED135" s="163"/>
      <c r="EE135" s="163"/>
      <c r="EF135" s="163"/>
      <c r="EG135" s="163"/>
      <c r="EH135" s="163"/>
      <c r="EI135" s="163"/>
      <c r="EJ135" s="163"/>
      <c r="EK135" s="163"/>
      <c r="EL135" s="163"/>
      <c r="EM135" s="163"/>
      <c r="EN135" s="163"/>
      <c r="EO135" s="163"/>
      <c r="EP135" s="163"/>
      <c r="EQ135" s="163"/>
      <c r="ER135" s="163"/>
      <c r="ES135" s="163"/>
      <c r="ET135" s="163"/>
      <c r="EU135" s="163"/>
      <c r="EV135" s="163"/>
      <c r="EW135" s="163"/>
      <c r="EX135" s="163"/>
      <c r="EY135" s="163"/>
      <c r="EZ135" s="163"/>
      <c r="FA135" s="163"/>
      <c r="FB135" s="163"/>
      <c r="FC135" s="163"/>
      <c r="FD135" s="163"/>
      <c r="FE135" s="163"/>
      <c r="FF135" s="163"/>
      <c r="FG135" s="163"/>
      <c r="FH135" s="163"/>
      <c r="FI135" s="163"/>
      <c r="FJ135" s="163"/>
      <c r="FK135" s="163"/>
      <c r="FL135" s="163"/>
      <c r="FM135" s="163"/>
      <c r="FN135" s="162"/>
      <c r="FO135" s="162"/>
      <c r="FP135" s="162"/>
      <c r="FQ135" s="162"/>
      <c r="FR135" s="162"/>
      <c r="FS135" s="162"/>
      <c r="FT135" s="162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</row>
    <row r="136" spans="2:193" ht="18.75" customHeight="1" x14ac:dyDescent="0.3"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3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3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  <c r="DH136" s="163"/>
      <c r="DI136" s="163"/>
      <c r="DJ136" s="163"/>
      <c r="DK136" s="163"/>
      <c r="DL136" s="163"/>
      <c r="DM136" s="163"/>
      <c r="DN136" s="163"/>
      <c r="DO136" s="163"/>
      <c r="DP136" s="163"/>
      <c r="DQ136" s="163"/>
      <c r="DR136" s="163"/>
      <c r="DS136" s="163"/>
      <c r="DT136" s="163"/>
      <c r="DU136" s="163"/>
      <c r="DV136" s="163"/>
      <c r="DW136" s="163"/>
      <c r="DX136" s="163"/>
      <c r="DY136" s="163"/>
      <c r="DZ136" s="163"/>
      <c r="EA136" s="163"/>
      <c r="EB136" s="163"/>
      <c r="EC136" s="163"/>
      <c r="ED136" s="163"/>
      <c r="EE136" s="163"/>
      <c r="EF136" s="163"/>
      <c r="EG136" s="163"/>
      <c r="EH136" s="163"/>
      <c r="EI136" s="163"/>
      <c r="EJ136" s="163"/>
      <c r="EK136" s="163"/>
      <c r="EL136" s="163"/>
      <c r="EM136" s="163"/>
      <c r="EN136" s="163"/>
      <c r="EO136" s="163"/>
      <c r="EP136" s="163"/>
      <c r="EQ136" s="163"/>
      <c r="ER136" s="163"/>
      <c r="ES136" s="163"/>
      <c r="ET136" s="163"/>
      <c r="EU136" s="163"/>
      <c r="EV136" s="163"/>
      <c r="EW136" s="163"/>
      <c r="EX136" s="163"/>
      <c r="EY136" s="163"/>
      <c r="EZ136" s="163"/>
      <c r="FA136" s="163"/>
      <c r="FB136" s="163"/>
      <c r="FC136" s="163"/>
      <c r="FD136" s="163"/>
      <c r="FE136" s="163"/>
      <c r="FF136" s="163"/>
      <c r="FG136" s="163"/>
      <c r="FH136" s="163"/>
      <c r="FI136" s="163"/>
      <c r="FJ136" s="163"/>
      <c r="FK136" s="163"/>
      <c r="FL136" s="163"/>
      <c r="FM136" s="163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2"/>
    </row>
    <row r="137" spans="2:193" ht="18.75" customHeight="1" x14ac:dyDescent="0.3"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2"/>
    </row>
    <row r="138" spans="2:193" ht="18.75" customHeight="1" x14ac:dyDescent="0.3"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2"/>
      <c r="FO138" s="162"/>
      <c r="FP138" s="162"/>
      <c r="FQ138" s="162"/>
      <c r="FR138" s="162"/>
      <c r="FS138" s="162"/>
      <c r="FT138" s="162"/>
      <c r="FU138" s="162"/>
      <c r="FV138" s="162"/>
      <c r="FW138" s="162"/>
      <c r="FX138" s="162"/>
      <c r="FY138" s="162"/>
      <c r="FZ138" s="162"/>
      <c r="GA138" s="162"/>
      <c r="GB138" s="162"/>
      <c r="GC138" s="162"/>
      <c r="GD138" s="162"/>
      <c r="GE138" s="162"/>
      <c r="GF138" s="162"/>
      <c r="GG138" s="162"/>
      <c r="GH138" s="162"/>
      <c r="GI138" s="162"/>
      <c r="GJ138" s="162"/>
      <c r="GK138" s="162"/>
    </row>
    <row r="139" spans="2:193" ht="18.75" customHeight="1" x14ac:dyDescent="0.3"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3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3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3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3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3"/>
      <c r="ER139" s="163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3"/>
      <c r="FE139" s="163"/>
      <c r="FF139" s="163"/>
      <c r="FG139" s="163"/>
      <c r="FH139" s="163"/>
      <c r="FI139" s="163"/>
      <c r="FJ139" s="163"/>
      <c r="FK139" s="163"/>
      <c r="FL139" s="163"/>
      <c r="FM139" s="163"/>
      <c r="FN139" s="162"/>
      <c r="FO139" s="162"/>
      <c r="FP139" s="162"/>
      <c r="FQ139" s="162"/>
      <c r="FR139" s="162"/>
      <c r="FS139" s="162"/>
      <c r="FT139" s="162"/>
      <c r="FU139" s="162"/>
      <c r="FV139" s="162"/>
      <c r="FW139" s="162"/>
      <c r="FX139" s="162"/>
      <c r="FY139" s="162"/>
      <c r="FZ139" s="162"/>
      <c r="GA139" s="162"/>
      <c r="GB139" s="162"/>
      <c r="GC139" s="162"/>
      <c r="GD139" s="162"/>
      <c r="GE139" s="162"/>
      <c r="GF139" s="162"/>
      <c r="GG139" s="162"/>
      <c r="GH139" s="162"/>
      <c r="GI139" s="162"/>
      <c r="GJ139" s="162"/>
      <c r="GK139" s="162"/>
    </row>
    <row r="140" spans="2:193" ht="18.75" customHeight="1" x14ac:dyDescent="0.3"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163"/>
      <c r="EO140" s="163"/>
      <c r="EP140" s="163"/>
      <c r="EQ140" s="163"/>
      <c r="ER140" s="163"/>
      <c r="ES140" s="163"/>
      <c r="ET140" s="163"/>
      <c r="EU140" s="163"/>
      <c r="EV140" s="163"/>
      <c r="EW140" s="163"/>
      <c r="EX140" s="163"/>
      <c r="EY140" s="163"/>
      <c r="EZ140" s="163"/>
      <c r="FA140" s="163"/>
      <c r="FB140" s="163"/>
      <c r="FC140" s="163"/>
      <c r="FD140" s="163"/>
      <c r="FE140" s="163"/>
      <c r="FF140" s="163"/>
      <c r="FG140" s="163"/>
      <c r="FH140" s="163"/>
      <c r="FI140" s="163"/>
      <c r="FJ140" s="163"/>
      <c r="FK140" s="163"/>
      <c r="FL140" s="163"/>
      <c r="FM140" s="163"/>
      <c r="FN140" s="162"/>
      <c r="FO140" s="162"/>
      <c r="FP140" s="162"/>
      <c r="FQ140" s="162"/>
      <c r="FR140" s="162"/>
      <c r="FS140" s="162"/>
      <c r="FT140" s="162"/>
      <c r="FU140" s="162"/>
      <c r="FV140" s="162"/>
      <c r="FW140" s="162"/>
      <c r="FX140" s="162"/>
      <c r="FY140" s="162"/>
      <c r="FZ140" s="162"/>
      <c r="GA140" s="162"/>
      <c r="GB140" s="162"/>
      <c r="GC140" s="162"/>
      <c r="GD140" s="162"/>
      <c r="GE140" s="162"/>
      <c r="GF140" s="162"/>
      <c r="GG140" s="162"/>
      <c r="GH140" s="162"/>
      <c r="GI140" s="162"/>
      <c r="GJ140" s="162"/>
      <c r="GK140" s="162"/>
    </row>
    <row r="141" spans="2:193" ht="18.75" customHeight="1" x14ac:dyDescent="0.3"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2"/>
      <c r="FO141" s="162"/>
      <c r="FP141" s="162"/>
      <c r="FQ141" s="162"/>
      <c r="FR141" s="162"/>
      <c r="FS141" s="162"/>
      <c r="FT141" s="162"/>
      <c r="FU141" s="162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2"/>
    </row>
    <row r="142" spans="2:193" ht="18.75" customHeight="1" x14ac:dyDescent="0.3"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3"/>
      <c r="CG142" s="163"/>
      <c r="CH142" s="163"/>
      <c r="CI142" s="163"/>
      <c r="CJ142" s="163"/>
      <c r="CK142" s="163"/>
      <c r="CL142" s="163"/>
      <c r="CM142" s="163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63"/>
      <c r="DB142" s="163"/>
      <c r="DC142" s="163"/>
      <c r="DD142" s="163"/>
      <c r="DE142" s="163"/>
      <c r="DF142" s="163"/>
      <c r="DG142" s="163"/>
      <c r="DH142" s="163"/>
      <c r="DI142" s="163"/>
      <c r="DJ142" s="163"/>
      <c r="DK142" s="163"/>
      <c r="DL142" s="163"/>
      <c r="DM142" s="163"/>
      <c r="DN142" s="163"/>
      <c r="DO142" s="163"/>
      <c r="DP142" s="163"/>
      <c r="DQ142" s="163"/>
      <c r="DR142" s="163"/>
      <c r="DS142" s="163"/>
      <c r="DT142" s="163"/>
      <c r="DU142" s="163"/>
      <c r="DV142" s="163"/>
      <c r="DW142" s="163"/>
      <c r="DX142" s="163"/>
      <c r="DY142" s="163"/>
      <c r="DZ142" s="163"/>
      <c r="EA142" s="163"/>
      <c r="EB142" s="163"/>
      <c r="EC142" s="163"/>
      <c r="ED142" s="163"/>
      <c r="EE142" s="163"/>
      <c r="EF142" s="163"/>
      <c r="EG142" s="163"/>
      <c r="EH142" s="163"/>
      <c r="EI142" s="163"/>
      <c r="EJ142" s="163"/>
      <c r="EK142" s="163"/>
      <c r="EL142" s="163"/>
      <c r="EM142" s="163"/>
      <c r="EN142" s="163"/>
      <c r="EO142" s="163"/>
      <c r="EP142" s="163"/>
      <c r="EQ142" s="163"/>
      <c r="ER142" s="163"/>
      <c r="ES142" s="163"/>
      <c r="ET142" s="163"/>
      <c r="EU142" s="163"/>
      <c r="EV142" s="163"/>
      <c r="EW142" s="163"/>
      <c r="EX142" s="163"/>
      <c r="EY142" s="163"/>
      <c r="EZ142" s="163"/>
      <c r="FA142" s="163"/>
      <c r="FB142" s="163"/>
      <c r="FC142" s="163"/>
      <c r="FD142" s="163"/>
      <c r="FE142" s="163"/>
      <c r="FF142" s="163"/>
      <c r="FG142" s="163"/>
      <c r="FH142" s="163"/>
      <c r="FI142" s="163"/>
      <c r="FJ142" s="163"/>
      <c r="FK142" s="163"/>
      <c r="FL142" s="163"/>
      <c r="FM142" s="163"/>
      <c r="FN142" s="162"/>
      <c r="FO142" s="162"/>
      <c r="FP142" s="162"/>
      <c r="FQ142" s="162"/>
      <c r="FR142" s="162"/>
      <c r="FS142" s="162"/>
      <c r="FT142" s="162"/>
      <c r="FU142" s="162"/>
      <c r="FV142" s="162"/>
      <c r="FW142" s="162"/>
      <c r="FX142" s="162"/>
      <c r="FY142" s="162"/>
      <c r="FZ142" s="162"/>
      <c r="GA142" s="162"/>
      <c r="GB142" s="162"/>
      <c r="GC142" s="162"/>
      <c r="GD142" s="162"/>
      <c r="GE142" s="162"/>
      <c r="GF142" s="162"/>
      <c r="GG142" s="162"/>
      <c r="GH142" s="162"/>
      <c r="GI142" s="162"/>
      <c r="GJ142" s="162"/>
      <c r="GK142" s="162"/>
    </row>
    <row r="143" spans="2:193" ht="18.75" customHeight="1" x14ac:dyDescent="0.3"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3"/>
      <c r="AP143" s="163"/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3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3"/>
      <c r="DC143" s="163"/>
      <c r="DD143" s="163"/>
      <c r="DE143" s="163"/>
      <c r="DF143" s="163"/>
      <c r="DG143" s="163"/>
      <c r="DH143" s="163"/>
      <c r="DI143" s="163"/>
      <c r="DJ143" s="163"/>
      <c r="DK143" s="163"/>
      <c r="DL143" s="163"/>
      <c r="DM143" s="163"/>
      <c r="DN143" s="163"/>
      <c r="DO143" s="163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163"/>
      <c r="EO143" s="163"/>
      <c r="EP143" s="163"/>
      <c r="EQ143" s="163"/>
      <c r="ER143" s="163"/>
      <c r="ES143" s="163"/>
      <c r="ET143" s="163"/>
      <c r="EU143" s="163"/>
      <c r="EV143" s="163"/>
      <c r="EW143" s="163"/>
      <c r="EX143" s="163"/>
      <c r="EY143" s="163"/>
      <c r="EZ143" s="163"/>
      <c r="FA143" s="163"/>
      <c r="FB143" s="163"/>
      <c r="FC143" s="163"/>
      <c r="FD143" s="163"/>
      <c r="FE143" s="163"/>
      <c r="FF143" s="163"/>
      <c r="FG143" s="163"/>
      <c r="FH143" s="163"/>
      <c r="FI143" s="163"/>
      <c r="FJ143" s="163"/>
      <c r="FK143" s="163"/>
      <c r="FL143" s="163"/>
      <c r="FM143" s="163"/>
      <c r="FN143" s="162"/>
      <c r="FO143" s="162"/>
      <c r="FP143" s="162"/>
      <c r="FQ143" s="162"/>
      <c r="FR143" s="162"/>
      <c r="FS143" s="162"/>
      <c r="FT143" s="162"/>
      <c r="FU143" s="162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2"/>
    </row>
    <row r="144" spans="2:193" ht="18.75" customHeight="1" x14ac:dyDescent="0.3"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3"/>
      <c r="AP144" s="163"/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3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163"/>
      <c r="EO144" s="163"/>
      <c r="EP144" s="163"/>
      <c r="EQ144" s="163"/>
      <c r="ER144" s="163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163"/>
      <c r="FD144" s="163"/>
      <c r="FE144" s="163"/>
      <c r="FF144" s="163"/>
      <c r="FG144" s="163"/>
      <c r="FH144" s="163"/>
      <c r="FI144" s="163"/>
      <c r="FJ144" s="163"/>
      <c r="FK144" s="163"/>
      <c r="FL144" s="163"/>
      <c r="FM144" s="163"/>
      <c r="FN144" s="162"/>
      <c r="FO144" s="162"/>
      <c r="FP144" s="162"/>
      <c r="FQ144" s="162"/>
      <c r="FR144" s="162"/>
      <c r="FS144" s="162"/>
      <c r="FT144" s="162"/>
      <c r="FU144" s="162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  <c r="GF144" s="162"/>
      <c r="GG144" s="162"/>
      <c r="GH144" s="162"/>
      <c r="GI144" s="162"/>
      <c r="GJ144" s="162"/>
      <c r="GK144" s="162"/>
    </row>
    <row r="145" spans="41:169" ht="18.75" customHeight="1" x14ac:dyDescent="0.3"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</row>
    <row r="146" spans="41:169" ht="18.75" customHeight="1" x14ac:dyDescent="0.3"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</row>
    <row r="147" spans="41:169" ht="18.75" customHeight="1" x14ac:dyDescent="0.3"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</row>
    <row r="148" spans="41:169" ht="18.75" customHeight="1" x14ac:dyDescent="0.3"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</row>
    <row r="149" spans="41:169" ht="18.75" customHeight="1" x14ac:dyDescent="0.3"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</row>
    <row r="150" spans="41:169" ht="18.75" customHeight="1" x14ac:dyDescent="0.3"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</row>
    <row r="151" spans="41:169" ht="18.75" customHeight="1" x14ac:dyDescent="0.3"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</row>
    <row r="152" spans="41:169" ht="18.75" customHeight="1" x14ac:dyDescent="0.3"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</row>
    <row r="153" spans="41:169" ht="18.75" customHeight="1" x14ac:dyDescent="0.3"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</row>
    <row r="154" spans="41:169" ht="18.75" customHeight="1" x14ac:dyDescent="0.3"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</row>
    <row r="155" spans="41:169" ht="18.75" customHeight="1" x14ac:dyDescent="0.3"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</row>
    <row r="156" spans="41:169" ht="18.75" customHeight="1" x14ac:dyDescent="0.3"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</row>
    <row r="157" spans="41:169" ht="18.75" customHeight="1" x14ac:dyDescent="0.3"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</row>
    <row r="158" spans="41:169" ht="18.75" customHeight="1" x14ac:dyDescent="0.3"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</row>
    <row r="159" spans="41:169" ht="18.75" customHeight="1" x14ac:dyDescent="0.3"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</row>
    <row r="160" spans="41:169" ht="18.75" customHeight="1" x14ac:dyDescent="0.3"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</row>
    <row r="161" spans="41:169" ht="18.75" customHeight="1" x14ac:dyDescent="0.3"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</row>
    <row r="162" spans="41:169" ht="18.75" customHeight="1" x14ac:dyDescent="0.3"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</row>
    <row r="163" spans="41:169" ht="18.75" customHeight="1" x14ac:dyDescent="0.3"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</row>
    <row r="164" spans="41:169" ht="18.75" customHeight="1" x14ac:dyDescent="0.3"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</row>
    <row r="165" spans="41:169" ht="18.75" customHeight="1" x14ac:dyDescent="0.3"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</row>
    <row r="166" spans="41:169" ht="18.75" customHeight="1" x14ac:dyDescent="0.2"/>
    <row r="167" spans="41:169" ht="18.75" customHeight="1" x14ac:dyDescent="0.2"/>
    <row r="168" spans="41:169" ht="18.75" customHeight="1" x14ac:dyDescent="0.2"/>
    <row r="169" spans="41:169" ht="18.75" customHeight="1" x14ac:dyDescent="0.2"/>
    <row r="170" spans="41:169" ht="18.75" customHeight="1" x14ac:dyDescent="0.2"/>
    <row r="171" spans="41:169" ht="18.75" customHeight="1" x14ac:dyDescent="0.2"/>
    <row r="172" spans="41:169" ht="18.75" customHeight="1" x14ac:dyDescent="0.2"/>
    <row r="173" spans="41:169" ht="18.75" customHeight="1" x14ac:dyDescent="0.2"/>
    <row r="174" spans="41:169" ht="18.75" customHeight="1" x14ac:dyDescent="0.2"/>
    <row r="175" spans="41:169" ht="18.75" customHeight="1" x14ac:dyDescent="0.2"/>
    <row r="176" spans="41:169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</sheetData>
  <mergeCells count="573">
    <mergeCell ref="A4:GK4"/>
    <mergeCell ref="A5:A7"/>
    <mergeCell ref="B5:J5"/>
    <mergeCell ref="K5:S5"/>
    <mergeCell ref="T5:AB5"/>
    <mergeCell ref="AC5:AN5"/>
    <mergeCell ref="AO5:AW5"/>
    <mergeCell ref="AX5:BF5"/>
    <mergeCell ref="BG5:BO5"/>
    <mergeCell ref="BP5:CA5"/>
    <mergeCell ref="FN5:FY5"/>
    <mergeCell ref="FZ5:GK5"/>
    <mergeCell ref="B6:D6"/>
    <mergeCell ref="E6:G6"/>
    <mergeCell ref="H6:J6"/>
    <mergeCell ref="K6:M6"/>
    <mergeCell ref="N6:P6"/>
    <mergeCell ref="CB5:CM5"/>
    <mergeCell ref="CN5:CV5"/>
    <mergeCell ref="CW5:DE5"/>
    <mergeCell ref="DF5:DN5"/>
    <mergeCell ref="DO5:DZ5"/>
    <mergeCell ref="EA5:EL5"/>
    <mergeCell ref="Q6:S6"/>
    <mergeCell ref="T6:V6"/>
    <mergeCell ref="W6:Y6"/>
    <mergeCell ref="Z6:AB6"/>
    <mergeCell ref="AC6:AE6"/>
    <mergeCell ref="AF6:AH6"/>
    <mergeCell ref="EM5:EU5"/>
    <mergeCell ref="EV5:FD5"/>
    <mergeCell ref="FE5:FM5"/>
    <mergeCell ref="BA6:BC6"/>
    <mergeCell ref="BD6:BF6"/>
    <mergeCell ref="BG6:BI6"/>
    <mergeCell ref="BJ6:BL6"/>
    <mergeCell ref="BM6:BO6"/>
    <mergeCell ref="BP6:BR6"/>
    <mergeCell ref="AI6:AK6"/>
    <mergeCell ref="AL6:AN6"/>
    <mergeCell ref="AO6:AQ6"/>
    <mergeCell ref="AR6:AT6"/>
    <mergeCell ref="AU6:AW6"/>
    <mergeCell ref="AX6:AZ6"/>
    <mergeCell ref="CK6:CM6"/>
    <mergeCell ref="CN6:CP6"/>
    <mergeCell ref="CQ6:CS6"/>
    <mergeCell ref="CT6:CV6"/>
    <mergeCell ref="CW6:CY6"/>
    <mergeCell ref="CZ6:DB6"/>
    <mergeCell ref="BS6:BU6"/>
    <mergeCell ref="BV6:BX6"/>
    <mergeCell ref="BY6:CA6"/>
    <mergeCell ref="CB6:CD6"/>
    <mergeCell ref="CE6:CG6"/>
    <mergeCell ref="CH6:CJ6"/>
    <mergeCell ref="EA6:EC6"/>
    <mergeCell ref="ED6:EF6"/>
    <mergeCell ref="EG6:EI6"/>
    <mergeCell ref="EJ6:EL6"/>
    <mergeCell ref="DC6:DE6"/>
    <mergeCell ref="DF6:DH6"/>
    <mergeCell ref="DI6:DK6"/>
    <mergeCell ref="DL6:DN6"/>
    <mergeCell ref="DO6:DQ6"/>
    <mergeCell ref="DR6:DT6"/>
    <mergeCell ref="FW6:FY6"/>
    <mergeCell ref="FZ6:GB6"/>
    <mergeCell ref="GC6:GE6"/>
    <mergeCell ref="GF6:GH6"/>
    <mergeCell ref="GI6:GK6"/>
    <mergeCell ref="A18:A20"/>
    <mergeCell ref="B18:J18"/>
    <mergeCell ref="K18:S18"/>
    <mergeCell ref="T18:AB18"/>
    <mergeCell ref="AC18:AN18"/>
    <mergeCell ref="FE6:FG6"/>
    <mergeCell ref="FH6:FJ6"/>
    <mergeCell ref="FK6:FM6"/>
    <mergeCell ref="FN6:FP6"/>
    <mergeCell ref="FQ6:FS6"/>
    <mergeCell ref="FT6:FV6"/>
    <mergeCell ref="EM6:EO6"/>
    <mergeCell ref="EP6:ER6"/>
    <mergeCell ref="ES6:EU6"/>
    <mergeCell ref="EV6:EX6"/>
    <mergeCell ref="EY6:FA6"/>
    <mergeCell ref="FB6:FD6"/>
    <mergeCell ref="DU6:DW6"/>
    <mergeCell ref="DX6:DZ6"/>
    <mergeCell ref="B19:D19"/>
    <mergeCell ref="E19:G19"/>
    <mergeCell ref="H19:J19"/>
    <mergeCell ref="K19:M19"/>
    <mergeCell ref="N19:P19"/>
    <mergeCell ref="Q19:S19"/>
    <mergeCell ref="T19:V19"/>
    <mergeCell ref="CW18:DE18"/>
    <mergeCell ref="DF18:DN18"/>
    <mergeCell ref="AO18:AW18"/>
    <mergeCell ref="AX18:BF18"/>
    <mergeCell ref="BG18:BO18"/>
    <mergeCell ref="BP18:CA18"/>
    <mergeCell ref="CB18:CM18"/>
    <mergeCell ref="CN18:CV18"/>
    <mergeCell ref="W19:Y19"/>
    <mergeCell ref="Z19:AB19"/>
    <mergeCell ref="AC19:AE19"/>
    <mergeCell ref="AF19:AH19"/>
    <mergeCell ref="AI19:AK19"/>
    <mergeCell ref="AL19:AN19"/>
    <mergeCell ref="FE18:FM18"/>
    <mergeCell ref="FN18:FY18"/>
    <mergeCell ref="FZ18:GK18"/>
    <mergeCell ref="DO18:DZ18"/>
    <mergeCell ref="EA18:EL18"/>
    <mergeCell ref="EM18:EU18"/>
    <mergeCell ref="EV18:FD18"/>
    <mergeCell ref="BG19:BI19"/>
    <mergeCell ref="BJ19:BL19"/>
    <mergeCell ref="BM19:BO19"/>
    <mergeCell ref="BP19:BR19"/>
    <mergeCell ref="BS19:BU19"/>
    <mergeCell ref="BV19:BX19"/>
    <mergeCell ref="AO19:AQ19"/>
    <mergeCell ref="AR19:AT19"/>
    <mergeCell ref="AU19:AW19"/>
    <mergeCell ref="AX19:AZ19"/>
    <mergeCell ref="BA19:BC19"/>
    <mergeCell ref="BD19:BF19"/>
    <mergeCell ref="CQ19:CS19"/>
    <mergeCell ref="CT19:CV19"/>
    <mergeCell ref="CW19:CY19"/>
    <mergeCell ref="CZ19:DB19"/>
    <mergeCell ref="DC19:DE19"/>
    <mergeCell ref="DF19:DH19"/>
    <mergeCell ref="BY19:CA19"/>
    <mergeCell ref="CB19:CD19"/>
    <mergeCell ref="CE19:CG19"/>
    <mergeCell ref="CH19:CJ19"/>
    <mergeCell ref="CK19:CM19"/>
    <mergeCell ref="CN19:CP19"/>
    <mergeCell ref="EG19:EI19"/>
    <mergeCell ref="EJ19:EL19"/>
    <mergeCell ref="EM19:EO19"/>
    <mergeCell ref="EP19:ER19"/>
    <mergeCell ref="DI19:DK19"/>
    <mergeCell ref="DL19:DN19"/>
    <mergeCell ref="DO19:DQ19"/>
    <mergeCell ref="DR19:DT19"/>
    <mergeCell ref="DU19:DW19"/>
    <mergeCell ref="DX19:DZ19"/>
    <mergeCell ref="GC19:GE19"/>
    <mergeCell ref="GF19:GH19"/>
    <mergeCell ref="GI19:GK19"/>
    <mergeCell ref="A32:A34"/>
    <mergeCell ref="B32:J32"/>
    <mergeCell ref="K32:S32"/>
    <mergeCell ref="T32:AB32"/>
    <mergeCell ref="AC32:AN32"/>
    <mergeCell ref="AO32:AW32"/>
    <mergeCell ref="AX32:BF32"/>
    <mergeCell ref="FK19:FM19"/>
    <mergeCell ref="FN19:FP19"/>
    <mergeCell ref="FQ19:FS19"/>
    <mergeCell ref="FT19:FV19"/>
    <mergeCell ref="FW19:FY19"/>
    <mergeCell ref="FZ19:GB19"/>
    <mergeCell ref="ES19:EU19"/>
    <mergeCell ref="EV19:EX19"/>
    <mergeCell ref="EY19:FA19"/>
    <mergeCell ref="FB19:FD19"/>
    <mergeCell ref="FE19:FG19"/>
    <mergeCell ref="FH19:FJ19"/>
    <mergeCell ref="EA19:EC19"/>
    <mergeCell ref="ED19:EF19"/>
    <mergeCell ref="FZ32:GK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DO32:DZ32"/>
    <mergeCell ref="EA32:EL32"/>
    <mergeCell ref="EM32:EU32"/>
    <mergeCell ref="EV32:FD32"/>
    <mergeCell ref="FE32:FM32"/>
    <mergeCell ref="FN32:FY32"/>
    <mergeCell ref="BG32:BO32"/>
    <mergeCell ref="BP32:CA32"/>
    <mergeCell ref="CB32:CM32"/>
    <mergeCell ref="CN32:CV32"/>
    <mergeCell ref="CW32:DE32"/>
    <mergeCell ref="DF32:DN32"/>
    <mergeCell ref="AU33:AW33"/>
    <mergeCell ref="AX33:AZ33"/>
    <mergeCell ref="BA33:BC33"/>
    <mergeCell ref="BD33:BF33"/>
    <mergeCell ref="BG33:BI33"/>
    <mergeCell ref="BJ33:BL33"/>
    <mergeCell ref="AC33:AE33"/>
    <mergeCell ref="AF33:AH33"/>
    <mergeCell ref="AI33:AK33"/>
    <mergeCell ref="AL33:AN33"/>
    <mergeCell ref="AO33:AQ33"/>
    <mergeCell ref="AR33:AT33"/>
    <mergeCell ref="CE33:CG33"/>
    <mergeCell ref="CH33:CJ33"/>
    <mergeCell ref="CK33:CM33"/>
    <mergeCell ref="CN33:CP33"/>
    <mergeCell ref="CQ33:CS33"/>
    <mergeCell ref="CT33:CV33"/>
    <mergeCell ref="BM33:BO33"/>
    <mergeCell ref="BP33:BR33"/>
    <mergeCell ref="BS33:BU33"/>
    <mergeCell ref="BV33:BX33"/>
    <mergeCell ref="BY33:CA33"/>
    <mergeCell ref="CB33:CD33"/>
    <mergeCell ref="DO33:DQ33"/>
    <mergeCell ref="DR33:DT33"/>
    <mergeCell ref="DU33:DW33"/>
    <mergeCell ref="DX33:DZ33"/>
    <mergeCell ref="EA33:EC33"/>
    <mergeCell ref="ED33:EF33"/>
    <mergeCell ref="CW33:CY33"/>
    <mergeCell ref="CZ33:DB33"/>
    <mergeCell ref="DC33:DE33"/>
    <mergeCell ref="DF33:DH33"/>
    <mergeCell ref="DI33:DK33"/>
    <mergeCell ref="DL33:DN33"/>
    <mergeCell ref="FE33:FG33"/>
    <mergeCell ref="FH33:FJ33"/>
    <mergeCell ref="FK33:FM33"/>
    <mergeCell ref="FN33:FP33"/>
    <mergeCell ref="EG33:EI33"/>
    <mergeCell ref="EJ33:EL33"/>
    <mergeCell ref="EM33:EO33"/>
    <mergeCell ref="EP33:ER33"/>
    <mergeCell ref="ES33:EU33"/>
    <mergeCell ref="EV33:EX33"/>
    <mergeCell ref="AC71:AE71"/>
    <mergeCell ref="AF71:AH71"/>
    <mergeCell ref="AI71:AK71"/>
    <mergeCell ref="AL71:AN71"/>
    <mergeCell ref="AO71:AQ71"/>
    <mergeCell ref="AR71:AT71"/>
    <mergeCell ref="GI33:GK33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FQ33:FS33"/>
    <mergeCell ref="FT33:FV33"/>
    <mergeCell ref="FW33:FY33"/>
    <mergeCell ref="FZ33:GB33"/>
    <mergeCell ref="GC33:GE33"/>
    <mergeCell ref="GF33:GH33"/>
    <mergeCell ref="EY33:FA33"/>
    <mergeCell ref="FB33:FD33"/>
    <mergeCell ref="BM71:BO71"/>
    <mergeCell ref="BP71:BR71"/>
    <mergeCell ref="BS71:BU71"/>
    <mergeCell ref="BV71:BX71"/>
    <mergeCell ref="BY71:CA71"/>
    <mergeCell ref="CB71:CD71"/>
    <mergeCell ref="AU71:AW71"/>
    <mergeCell ref="AX71:AZ71"/>
    <mergeCell ref="BA71:BC71"/>
    <mergeCell ref="BD71:BF71"/>
    <mergeCell ref="BG71:BI71"/>
    <mergeCell ref="BJ71:BL71"/>
    <mergeCell ref="CW71:CY71"/>
    <mergeCell ref="CZ71:DB71"/>
    <mergeCell ref="DC71:DE71"/>
    <mergeCell ref="DF71:DH71"/>
    <mergeCell ref="DI71:DK71"/>
    <mergeCell ref="DL71:DN71"/>
    <mergeCell ref="CE71:CG71"/>
    <mergeCell ref="CH71:CJ71"/>
    <mergeCell ref="CK71:CM71"/>
    <mergeCell ref="CN71:CP71"/>
    <mergeCell ref="CQ71:CS71"/>
    <mergeCell ref="CT71:CV71"/>
    <mergeCell ref="EM71:EO71"/>
    <mergeCell ref="EP71:ER71"/>
    <mergeCell ref="ES71:EU71"/>
    <mergeCell ref="EV71:EX71"/>
    <mergeCell ref="DO71:DQ71"/>
    <mergeCell ref="DR71:DT71"/>
    <mergeCell ref="DU71:DW71"/>
    <mergeCell ref="DX71:DZ71"/>
    <mergeCell ref="EA71:EC71"/>
    <mergeCell ref="ED71:EF71"/>
    <mergeCell ref="GI71:GK71"/>
    <mergeCell ref="B72:D72"/>
    <mergeCell ref="E72:G72"/>
    <mergeCell ref="H72:J72"/>
    <mergeCell ref="K72:M72"/>
    <mergeCell ref="N72:P72"/>
    <mergeCell ref="Q72:S72"/>
    <mergeCell ref="T72:V72"/>
    <mergeCell ref="W72:Y72"/>
    <mergeCell ref="Z72:AB72"/>
    <mergeCell ref="FQ71:FS71"/>
    <mergeCell ref="FT71:FV71"/>
    <mergeCell ref="FW71:FY71"/>
    <mergeCell ref="FZ71:GB71"/>
    <mergeCell ref="GC71:GE71"/>
    <mergeCell ref="GF71:GH71"/>
    <mergeCell ref="EY71:FA71"/>
    <mergeCell ref="FB71:FD71"/>
    <mergeCell ref="FE71:FG71"/>
    <mergeCell ref="FH71:FJ71"/>
    <mergeCell ref="FK71:FM71"/>
    <mergeCell ref="FN71:FP71"/>
    <mergeCell ref="EG71:EI71"/>
    <mergeCell ref="EJ71:EL71"/>
    <mergeCell ref="AU72:AW72"/>
    <mergeCell ref="AX72:AZ72"/>
    <mergeCell ref="BA72:BC72"/>
    <mergeCell ref="BD72:BF72"/>
    <mergeCell ref="BG72:BI72"/>
    <mergeCell ref="BJ72:BL72"/>
    <mergeCell ref="AC72:AE72"/>
    <mergeCell ref="AF72:AH72"/>
    <mergeCell ref="AI72:AK72"/>
    <mergeCell ref="AL72:AN72"/>
    <mergeCell ref="AO72:AQ72"/>
    <mergeCell ref="AR72:AT72"/>
    <mergeCell ref="CE72:CG72"/>
    <mergeCell ref="CH72:CJ72"/>
    <mergeCell ref="CK72:CM72"/>
    <mergeCell ref="CN72:CP72"/>
    <mergeCell ref="CQ72:CS72"/>
    <mergeCell ref="CT72:CV72"/>
    <mergeCell ref="BM72:BO72"/>
    <mergeCell ref="BP72:BR72"/>
    <mergeCell ref="BS72:BU72"/>
    <mergeCell ref="BV72:BX72"/>
    <mergeCell ref="BY72:CA72"/>
    <mergeCell ref="CB72:CD72"/>
    <mergeCell ref="DO72:DQ72"/>
    <mergeCell ref="DR72:DT72"/>
    <mergeCell ref="DU72:DW72"/>
    <mergeCell ref="DX72:DZ72"/>
    <mergeCell ref="EA72:EC72"/>
    <mergeCell ref="ED72:EF72"/>
    <mergeCell ref="CW72:CY72"/>
    <mergeCell ref="CZ72:DB72"/>
    <mergeCell ref="DC72:DE72"/>
    <mergeCell ref="DF72:DH72"/>
    <mergeCell ref="DI72:DK72"/>
    <mergeCell ref="DL72:DN72"/>
    <mergeCell ref="FE72:FG72"/>
    <mergeCell ref="FH72:FJ72"/>
    <mergeCell ref="FK72:FM72"/>
    <mergeCell ref="FN72:FP72"/>
    <mergeCell ref="EG72:EI72"/>
    <mergeCell ref="EJ72:EL72"/>
    <mergeCell ref="EM72:EO72"/>
    <mergeCell ref="EP72:ER72"/>
    <mergeCell ref="ES72:EU72"/>
    <mergeCell ref="EV72:EX72"/>
    <mergeCell ref="AC73:AE73"/>
    <mergeCell ref="AF73:AH73"/>
    <mergeCell ref="AI73:AK73"/>
    <mergeCell ref="AL73:AN73"/>
    <mergeCell ref="AO73:AQ73"/>
    <mergeCell ref="AR73:AT73"/>
    <mergeCell ref="GI72:GK72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FQ72:FS72"/>
    <mergeCell ref="FT72:FV72"/>
    <mergeCell ref="FW72:FY72"/>
    <mergeCell ref="FZ72:GB72"/>
    <mergeCell ref="GC72:GE72"/>
    <mergeCell ref="GF72:GH72"/>
    <mergeCell ref="EY72:FA72"/>
    <mergeCell ref="FB72:FD72"/>
    <mergeCell ref="BM73:BO73"/>
    <mergeCell ref="BP73:BR73"/>
    <mergeCell ref="BS73:BU73"/>
    <mergeCell ref="BV73:BX73"/>
    <mergeCell ref="BY73:CA73"/>
    <mergeCell ref="CB73:CD73"/>
    <mergeCell ref="AU73:AW73"/>
    <mergeCell ref="AX73:AZ73"/>
    <mergeCell ref="BA73:BC73"/>
    <mergeCell ref="BD73:BF73"/>
    <mergeCell ref="BG73:BI73"/>
    <mergeCell ref="BJ73:BL73"/>
    <mergeCell ref="CW73:CY73"/>
    <mergeCell ref="CZ73:DB73"/>
    <mergeCell ref="DC73:DE73"/>
    <mergeCell ref="DF73:DH73"/>
    <mergeCell ref="DI73:DK73"/>
    <mergeCell ref="DL73:DN73"/>
    <mergeCell ref="CE73:CG73"/>
    <mergeCell ref="CH73:CJ73"/>
    <mergeCell ref="CK73:CM73"/>
    <mergeCell ref="CN73:CP73"/>
    <mergeCell ref="CQ73:CS73"/>
    <mergeCell ref="CT73:CV73"/>
    <mergeCell ref="EM73:EO73"/>
    <mergeCell ref="EP73:ER73"/>
    <mergeCell ref="ES73:EU73"/>
    <mergeCell ref="EV73:EX73"/>
    <mergeCell ref="DO73:DQ73"/>
    <mergeCell ref="DR73:DT73"/>
    <mergeCell ref="DU73:DW73"/>
    <mergeCell ref="DX73:DZ73"/>
    <mergeCell ref="EA73:EC73"/>
    <mergeCell ref="ED73:EF73"/>
    <mergeCell ref="GI73:GK73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FQ73:FS73"/>
    <mergeCell ref="FT73:FV73"/>
    <mergeCell ref="FW73:FY73"/>
    <mergeCell ref="FZ73:GB73"/>
    <mergeCell ref="GC73:GE73"/>
    <mergeCell ref="GF73:GH73"/>
    <mergeCell ref="EY73:FA73"/>
    <mergeCell ref="FB73:FD73"/>
    <mergeCell ref="FE73:FG73"/>
    <mergeCell ref="FH73:FJ73"/>
    <mergeCell ref="FK73:FM73"/>
    <mergeCell ref="FN73:FP73"/>
    <mergeCell ref="EG73:EI73"/>
    <mergeCell ref="EJ73:EL73"/>
    <mergeCell ref="AU74:AW74"/>
    <mergeCell ref="AX74:AZ74"/>
    <mergeCell ref="BA74:BC74"/>
    <mergeCell ref="BD74:BF74"/>
    <mergeCell ref="BG74:BI74"/>
    <mergeCell ref="BJ74:BL74"/>
    <mergeCell ref="AC74:AE74"/>
    <mergeCell ref="AF74:AH74"/>
    <mergeCell ref="AI74:AK74"/>
    <mergeCell ref="AL74:AN74"/>
    <mergeCell ref="AO74:AQ74"/>
    <mergeCell ref="AR74:AT74"/>
    <mergeCell ref="CE74:CG74"/>
    <mergeCell ref="CH74:CJ74"/>
    <mergeCell ref="CK74:CM74"/>
    <mergeCell ref="CN74:CP74"/>
    <mergeCell ref="CQ74:CS74"/>
    <mergeCell ref="CT74:CV74"/>
    <mergeCell ref="BM74:BO74"/>
    <mergeCell ref="BP74:BR74"/>
    <mergeCell ref="BS74:BU74"/>
    <mergeCell ref="BV74:BX74"/>
    <mergeCell ref="BY74:CA74"/>
    <mergeCell ref="CB74:CD74"/>
    <mergeCell ref="DO74:DQ74"/>
    <mergeCell ref="DR74:DT74"/>
    <mergeCell ref="DU74:DW74"/>
    <mergeCell ref="DX74:DZ74"/>
    <mergeCell ref="EA74:EC74"/>
    <mergeCell ref="ED74:EF74"/>
    <mergeCell ref="CW74:CY74"/>
    <mergeCell ref="CZ74:DB74"/>
    <mergeCell ref="DC74:DE74"/>
    <mergeCell ref="DF74:DH74"/>
    <mergeCell ref="DI74:DK74"/>
    <mergeCell ref="DL74:DN74"/>
    <mergeCell ref="FE74:FG74"/>
    <mergeCell ref="FH74:FJ74"/>
    <mergeCell ref="FK74:FM74"/>
    <mergeCell ref="FN74:FP74"/>
    <mergeCell ref="EG74:EI74"/>
    <mergeCell ref="EJ74:EL74"/>
    <mergeCell ref="EM74:EO74"/>
    <mergeCell ref="EP74:ER74"/>
    <mergeCell ref="ES74:EU74"/>
    <mergeCell ref="EV74:EX74"/>
    <mergeCell ref="AC75:AE75"/>
    <mergeCell ref="AF75:AH75"/>
    <mergeCell ref="AI75:AK75"/>
    <mergeCell ref="AL75:AN75"/>
    <mergeCell ref="AO75:AQ75"/>
    <mergeCell ref="AR75:AT75"/>
    <mergeCell ref="GI74:GK74"/>
    <mergeCell ref="B75:D75"/>
    <mergeCell ref="E75:G75"/>
    <mergeCell ref="H75:J75"/>
    <mergeCell ref="K75:M75"/>
    <mergeCell ref="N75:P75"/>
    <mergeCell ref="Q75:S75"/>
    <mergeCell ref="T75:V75"/>
    <mergeCell ref="W75:Y75"/>
    <mergeCell ref="Z75:AB75"/>
    <mergeCell ref="FQ74:FS74"/>
    <mergeCell ref="FT74:FV74"/>
    <mergeCell ref="FW74:FY74"/>
    <mergeCell ref="FZ74:GB74"/>
    <mergeCell ref="GC74:GE74"/>
    <mergeCell ref="GF74:GH74"/>
    <mergeCell ref="EY74:FA74"/>
    <mergeCell ref="FB74:FD74"/>
    <mergeCell ref="BM75:BO75"/>
    <mergeCell ref="BP75:BR75"/>
    <mergeCell ref="BS75:BU75"/>
    <mergeCell ref="BV75:BX75"/>
    <mergeCell ref="BY75:CA75"/>
    <mergeCell ref="CB75:CD75"/>
    <mergeCell ref="AU75:AW75"/>
    <mergeCell ref="AX75:AZ75"/>
    <mergeCell ref="BA75:BC75"/>
    <mergeCell ref="BD75:BF75"/>
    <mergeCell ref="BG75:BI75"/>
    <mergeCell ref="BJ75:BL75"/>
    <mergeCell ref="CW75:CY75"/>
    <mergeCell ref="CZ75:DB75"/>
    <mergeCell ref="DC75:DE75"/>
    <mergeCell ref="DF75:DH75"/>
    <mergeCell ref="DI75:DK75"/>
    <mergeCell ref="DL75:DN75"/>
    <mergeCell ref="CE75:CG75"/>
    <mergeCell ref="CH75:CJ75"/>
    <mergeCell ref="CK75:CM75"/>
    <mergeCell ref="CN75:CP75"/>
    <mergeCell ref="CQ75:CS75"/>
    <mergeCell ref="CT75:CV75"/>
    <mergeCell ref="EG75:EI75"/>
    <mergeCell ref="EJ75:EL75"/>
    <mergeCell ref="EM75:EO75"/>
    <mergeCell ref="EP75:ER75"/>
    <mergeCell ref="ES75:EU75"/>
    <mergeCell ref="EV75:EX75"/>
    <mergeCell ref="DO75:DQ75"/>
    <mergeCell ref="DR75:DT75"/>
    <mergeCell ref="DU75:DW75"/>
    <mergeCell ref="DX75:DZ75"/>
    <mergeCell ref="EA75:EC75"/>
    <mergeCell ref="ED75:EF75"/>
    <mergeCell ref="GI75:GK75"/>
    <mergeCell ref="FQ75:FS75"/>
    <mergeCell ref="FT75:FV75"/>
    <mergeCell ref="FW75:FY75"/>
    <mergeCell ref="FZ75:GB75"/>
    <mergeCell ref="GC75:GE75"/>
    <mergeCell ref="GF75:GH75"/>
    <mergeCell ref="EY75:FA75"/>
    <mergeCell ref="FB75:FD75"/>
    <mergeCell ref="FE75:FG75"/>
    <mergeCell ref="FH75:FJ75"/>
    <mergeCell ref="FK75:FM75"/>
    <mergeCell ref="FN75:FP75"/>
  </mergeCells>
  <printOptions horizontalCentered="1"/>
  <pageMargins left="0.39370078740157483" right="0" top="0.19685039370078741" bottom="0.19685039370078741" header="0.11811023622047245" footer="0.11811023622047245"/>
  <pageSetup paperSize="9"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ФАКТ.СЕБЕСТ.ВОДА 1 полуг. 2022</vt:lpstr>
      <vt:lpstr>ФАКТ.СЕБЕСТ.СТОКИ 1 полуг. 2022</vt:lpstr>
      <vt:lpstr>Лист1</vt:lpstr>
      <vt:lpstr>'ФАКТ.СЕБЕСТ.ВОДА 1 полуг. 2022'!Область_печати</vt:lpstr>
      <vt:lpstr>'ФАКТ.СЕБЕСТ.СТОКИ 1 полуг.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2023-06-29T10:18:07Z</dcterms:modified>
</cp:coreProperties>
</file>