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АКТ.СЕБЕСТ.ВОДА за 9 мес. 2023" sheetId="3" r:id="rId1"/>
    <sheet name="ФАКТ.СЕБЕСТ.СТОКИ за 9 мес 202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4Excel_BuiltIn_Print_Area_59_67_1" localSheetId="0">#REF!</definedName>
    <definedName name="_4Excel_BuiltIn_Print_Area_59_67_1">#REF!</definedName>
    <definedName name="_8Excel_BuiltIn_Print_Area_59_74_1" localSheetId="0">#REF!</definedName>
    <definedName name="_8Excel_BuiltIn_Print_Area_59_74_1">#REF!</definedName>
    <definedName name="_Pi1" localSheetId="0">#N/A</definedName>
    <definedName name="_Pi1" localSheetId="1">#N/A</definedName>
    <definedName name="_Pi1">_Pi1</definedName>
    <definedName name="_Pi2" localSheetId="0">#N/A</definedName>
    <definedName name="_Pi2" localSheetId="1">#N/A</definedName>
    <definedName name="_Pi2">_Pi2</definedName>
    <definedName name="_Pi3" localSheetId="0">#N/A</definedName>
    <definedName name="_Pi3" localSheetId="1">#N/A</definedName>
    <definedName name="_Pi3">_Pi3</definedName>
    <definedName name="_Pi4" localSheetId="0">#N/A</definedName>
    <definedName name="_Pi4" localSheetId="1">#N/A</definedName>
    <definedName name="_Pi4">_Pi4</definedName>
    <definedName name="_Pi5" localSheetId="0">#N/A</definedName>
    <definedName name="_Pi5" localSheetId="1">#N/A</definedName>
    <definedName name="_Pi5">_Pi5</definedName>
    <definedName name="asds" localSheetId="0">#N/A</definedName>
    <definedName name="asds" localSheetId="1">#N/A</definedName>
    <definedName name="asds">asds</definedName>
    <definedName name="asds_10" localSheetId="0">'ФАКТ.СЕБЕСТ.ВОДА за 9 мес. 2023'!asds</definedName>
    <definedName name="asds_10" localSheetId="1">'ФАКТ.СЕБЕСТ.СТОКИ за 9 мес 2023'!asds</definedName>
    <definedName name="asds_10">[0]!asds</definedName>
    <definedName name="asds_14" localSheetId="0">'ФАКТ.СЕБЕСТ.ВОДА за 9 мес. 2023'!asds</definedName>
    <definedName name="asds_14" localSheetId="1">'ФАКТ.СЕБЕСТ.СТОКИ за 9 мес 2023'!asds</definedName>
    <definedName name="asds_14">[0]!asds</definedName>
    <definedName name="asds_15" localSheetId="0">'ФАКТ.СЕБЕСТ.ВОДА за 9 мес. 2023'!asds</definedName>
    <definedName name="asds_15" localSheetId="1">'ФАКТ.СЕБЕСТ.СТОКИ за 9 мес 2023'!asds</definedName>
    <definedName name="asds_15">[0]!asds</definedName>
    <definedName name="asds_16" localSheetId="0">'ФАКТ.СЕБЕСТ.ВОДА за 9 мес. 2023'!asds</definedName>
    <definedName name="asds_16" localSheetId="1">'ФАКТ.СЕБЕСТ.СТОКИ за 9 мес 2023'!asds</definedName>
    <definedName name="asds_16">[0]!asds</definedName>
    <definedName name="asds_2" localSheetId="0">'ФАКТ.СЕБЕСТ.ВОДА за 9 мес. 2023'!asds</definedName>
    <definedName name="asds_2" localSheetId="1">'ФАКТ.СЕБЕСТ.СТОКИ за 9 мес 2023'!asds</definedName>
    <definedName name="asds_2">[0]!asds</definedName>
    <definedName name="CY" localSheetId="0">[1]Титул!$M$2</definedName>
    <definedName name="CY" localSheetId="1">[1]Титул!$M$2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 localSheetId="0">[3]Список!$J$2</definedName>
    <definedName name="CY_74" localSheetId="1">[3]Список!$J$2</definedName>
    <definedName name="CY_74">[3]Список!$J$2</definedName>
    <definedName name="CY_75" localSheetId="0">[3]Список!$J$2</definedName>
    <definedName name="CY_75" localSheetId="1">[3]Список!$J$2</definedName>
    <definedName name="CY_75">[3]Список!$J$2</definedName>
    <definedName name="dfhf" localSheetId="0">[3]Список!$J$2</definedName>
    <definedName name="dfhf" localSheetId="1">[3]Список!$J$2</definedName>
    <definedName name="dfhf">[3]Список!$J$2</definedName>
    <definedName name="end_chart" localSheetId="0">#N/A</definedName>
    <definedName name="end_chart" localSheetId="1">#N/A</definedName>
    <definedName name="end_chart">end_chart</definedName>
    <definedName name="end_chart_10" localSheetId="0">'ФАКТ.СЕБЕСТ.ВОДА за 9 мес. 2023'!end_chart</definedName>
    <definedName name="end_chart_10" localSheetId="1">'ФАКТ.СЕБЕСТ.СТОКИ за 9 мес 2023'!end_chart</definedName>
    <definedName name="end_chart_10">[0]!end_chart</definedName>
    <definedName name="end_chart_14" localSheetId="0">'ФАКТ.СЕБЕСТ.ВОДА за 9 мес. 2023'!end_chart</definedName>
    <definedName name="end_chart_14" localSheetId="1">'ФАКТ.СЕБЕСТ.СТОКИ за 9 мес 2023'!end_chart</definedName>
    <definedName name="end_chart_14">[0]!end_chart</definedName>
    <definedName name="end_chart_15" localSheetId="0">'ФАКТ.СЕБЕСТ.ВОДА за 9 мес. 2023'!end_chart</definedName>
    <definedName name="end_chart_15" localSheetId="1">'ФАКТ.СЕБЕСТ.СТОКИ за 9 мес 2023'!end_chart</definedName>
    <definedName name="end_chart_15">[0]!end_chart</definedName>
    <definedName name="end_chart_16" localSheetId="0">'ФАКТ.СЕБЕСТ.ВОДА за 9 мес. 2023'!end_chart</definedName>
    <definedName name="end_chart_16" localSheetId="1">'ФАКТ.СЕБЕСТ.СТОКИ за 9 мес 2023'!end_chart</definedName>
    <definedName name="end_chart_16">[0]!end_chart</definedName>
    <definedName name="end_chart_2" localSheetId="0">'ФАКТ.СЕБЕСТ.ВОДА за 9 мес. 2023'!end_chart</definedName>
    <definedName name="end_chart_2" localSheetId="1">'ФАКТ.СЕБЕСТ.СТОКИ за 9 мес 2023'!end_chart</definedName>
    <definedName name="end_chart_2">[0]!end_chart</definedName>
    <definedName name="end_tabl" localSheetId="0">#N/A</definedName>
    <definedName name="end_tabl" localSheetId="1">#N/A</definedName>
    <definedName name="end_tabl">end_tabl</definedName>
    <definedName name="end_tabl_10" localSheetId="0">'ФАКТ.СЕБЕСТ.ВОДА за 9 мес. 2023'!end_tabl</definedName>
    <definedName name="end_tabl_10" localSheetId="1">'ФАКТ.СЕБЕСТ.СТОКИ за 9 мес 2023'!end_tabl</definedName>
    <definedName name="end_tabl_10">[0]!end_tabl</definedName>
    <definedName name="end_tabl_14" localSheetId="0">'ФАКТ.СЕБЕСТ.ВОДА за 9 мес. 2023'!end_tabl</definedName>
    <definedName name="end_tabl_14" localSheetId="1">'ФАКТ.СЕБЕСТ.СТОКИ за 9 мес 2023'!end_tabl</definedName>
    <definedName name="end_tabl_14">[0]!end_tabl</definedName>
    <definedName name="end_tabl_15" localSheetId="0">'ФАКТ.СЕБЕСТ.ВОДА за 9 мес. 2023'!end_tabl</definedName>
    <definedName name="end_tabl_15" localSheetId="1">'ФАКТ.СЕБЕСТ.СТОКИ за 9 мес 2023'!end_tabl</definedName>
    <definedName name="end_tabl_15">[0]!end_tabl</definedName>
    <definedName name="end_tabl_16" localSheetId="0">'ФАКТ.СЕБЕСТ.ВОДА за 9 мес. 2023'!end_tabl</definedName>
    <definedName name="end_tabl_16" localSheetId="1">'ФАКТ.СЕБЕСТ.СТОКИ за 9 мес 2023'!end_tabl</definedName>
    <definedName name="end_tabl_16">[0]!end_tabl</definedName>
    <definedName name="end_tabl_2" localSheetId="0">'ФАКТ.СЕБЕСТ.ВОДА за 9 мес. 2023'!end_tabl</definedName>
    <definedName name="end_tabl_2" localSheetId="1">'ФАКТ.СЕБЕСТ.СТОКИ за 9 мес 2023'!end_tabl</definedName>
    <definedName name="end_tabl_2">[0]!end_tabl</definedName>
    <definedName name="Excel_BuiltIn__FilterDatabase" localSheetId="0">#REF!</definedName>
    <definedName name="Excel_BuiltIn__FilterDatabase">#REF!</definedName>
    <definedName name="Excel_BuiltIn_Print_Area_15" localSheetId="0">'[4]распределение январь по бухг.'!#REF!</definedName>
    <definedName name="Excel_BuiltIn_Print_Area_15" localSheetId="1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0">[4]расшифровка!#REF!</definedName>
    <definedName name="Excel_BuiltIn_Print_Area_21" localSheetId="1">[4]расшифровка!#REF!</definedName>
    <definedName name="Excel_BuiltIn_Print_Area_21">[4]расшифровка!#REF!</definedName>
    <definedName name="Excel_BuiltIn_Print_Area_22" localSheetId="0">'[4]ЗП и резервы'!#REF!</definedName>
    <definedName name="Excel_BuiltIn_Print_Area_22" localSheetId="1">'[4]ЗП и резервы'!#REF!</definedName>
    <definedName name="Excel_BuiltIn_Print_Area_22">'[4]ЗП и резервы'!#REF!</definedName>
    <definedName name="Excel_BuiltIn_Print_Area_4" localSheetId="0">[5]Прибыль1!#REF!</definedName>
    <definedName name="Excel_BuiltIn_Print_Area_4" localSheetId="1">[5]Прибыль1!#REF!</definedName>
    <definedName name="Excel_BuiltIn_Print_Area_4">[5]Прибыль1!#REF!</definedName>
    <definedName name="Excel_BuiltIn_Print_Area_5" localSheetId="0">#REF!</definedName>
    <definedName name="Excel_BuiltIn_Print_Area_5">#REF!</definedName>
    <definedName name="Excel_BuiltIn_Print_Area_59" localSheetId="0">#REF!</definedName>
    <definedName name="Excel_BuiltIn_Print_Area_59">#REF!</definedName>
    <definedName name="Excel_BuiltIn_Print_Area_59_1" localSheetId="0">#REF!</definedName>
    <definedName name="Excel_BuiltIn_Print_Area_59_1">#REF!</definedName>
    <definedName name="Excel_BuiltIn_Print_Area_59_10" localSheetId="0">#REF!</definedName>
    <definedName name="Excel_BuiltIn_Print_Area_59_10">#REF!</definedName>
    <definedName name="Excel_BuiltIn_Print_Area_59_11" localSheetId="0">#REF!</definedName>
    <definedName name="Excel_BuiltIn_Print_Area_59_11">#REF!</definedName>
    <definedName name="Excel_BuiltIn_Print_Area_59_13" localSheetId="0">#REF!</definedName>
    <definedName name="Excel_BuiltIn_Print_Area_59_13">#REF!</definedName>
    <definedName name="Excel_BuiltIn_Print_Area_59_14" localSheetId="0">#REF!</definedName>
    <definedName name="Excel_BuiltIn_Print_Area_59_14">#REF!</definedName>
    <definedName name="Excel_BuiltIn_Print_Area_59_15" localSheetId="0">#REF!</definedName>
    <definedName name="Excel_BuiltIn_Print_Area_59_15">#REF!</definedName>
    <definedName name="Excel_BuiltIn_Print_Area_59_16" localSheetId="0">#REF!</definedName>
    <definedName name="Excel_BuiltIn_Print_Area_59_16">#REF!</definedName>
    <definedName name="Excel_BuiltIn_Print_Area_59_2" localSheetId="0">#REF!</definedName>
    <definedName name="Excel_BuiltIn_Print_Area_59_2">#REF!</definedName>
    <definedName name="Excel_BuiltIn_Print_Area_59_22" localSheetId="0">#REF!</definedName>
    <definedName name="Excel_BuiltIn_Print_Area_59_22">#REF!</definedName>
    <definedName name="Excel_BuiltIn_Print_Area_59_25" localSheetId="0">#REF!</definedName>
    <definedName name="Excel_BuiltIn_Print_Area_59_25">#REF!</definedName>
    <definedName name="Excel_BuiltIn_Print_Area_59_3" localSheetId="0">#REF!</definedName>
    <definedName name="Excel_BuiltIn_Print_Area_59_3">#REF!</definedName>
    <definedName name="Excel_BuiltIn_Print_Area_59_4" localSheetId="0">#REF!</definedName>
    <definedName name="Excel_BuiltIn_Print_Area_59_4">#REF!</definedName>
    <definedName name="Excel_BuiltIn_Print_Area_59_56" localSheetId="0">#REF!</definedName>
    <definedName name="Excel_BuiltIn_Print_Area_59_56">#REF!</definedName>
    <definedName name="Excel_BuiltIn_Print_Area_59_6" localSheetId="0">#REF!</definedName>
    <definedName name="Excel_BuiltIn_Print_Area_59_6">#REF!</definedName>
    <definedName name="Excel_BuiltIn_Print_Area_59_66" localSheetId="0">#REF!</definedName>
    <definedName name="Excel_BuiltIn_Print_Area_59_66">#REF!</definedName>
    <definedName name="Excel_BuiltIn_Print_Area_59_67" localSheetId="0">#REF!</definedName>
    <definedName name="Excel_BuiltIn_Print_Area_59_67">#REF!</definedName>
    <definedName name="Excel_BuiltIn_Print_Area_59_67_1" localSheetId="0">#REF!</definedName>
    <definedName name="Excel_BuiltIn_Print_Area_59_67_1">#REF!</definedName>
    <definedName name="Excel_BuiltIn_Print_Area_59_67_10" localSheetId="0">#REF!</definedName>
    <definedName name="Excel_BuiltIn_Print_Area_59_67_10">#REF!</definedName>
    <definedName name="Excel_BuiltIn_Print_Area_59_67_11" localSheetId="0">#REF!</definedName>
    <definedName name="Excel_BuiltIn_Print_Area_59_67_11">#REF!</definedName>
    <definedName name="Excel_BuiltIn_Print_Area_59_67_13" localSheetId="0">#REF!</definedName>
    <definedName name="Excel_BuiltIn_Print_Area_59_67_13">#REF!</definedName>
    <definedName name="Excel_BuiltIn_Print_Area_59_67_14" localSheetId="0">#REF!</definedName>
    <definedName name="Excel_BuiltIn_Print_Area_59_67_14">#REF!</definedName>
    <definedName name="Excel_BuiltIn_Print_Area_59_67_15" localSheetId="0">#REF!</definedName>
    <definedName name="Excel_BuiltIn_Print_Area_59_67_15">#REF!</definedName>
    <definedName name="Excel_BuiltIn_Print_Area_59_67_16" localSheetId="0">#REF!</definedName>
    <definedName name="Excel_BuiltIn_Print_Area_59_67_16">#REF!</definedName>
    <definedName name="Excel_BuiltIn_Print_Area_59_67_2" localSheetId="0">#REF!</definedName>
    <definedName name="Excel_BuiltIn_Print_Area_59_67_2">#REF!</definedName>
    <definedName name="Excel_BuiltIn_Print_Area_59_67_22" localSheetId="0">#REF!</definedName>
    <definedName name="Excel_BuiltIn_Print_Area_59_67_22">#REF!</definedName>
    <definedName name="Excel_BuiltIn_Print_Area_59_67_25" localSheetId="0">#REF!</definedName>
    <definedName name="Excel_BuiltIn_Print_Area_59_67_25">#REF!</definedName>
    <definedName name="Excel_BuiltIn_Print_Area_59_67_3" localSheetId="0">#REF!</definedName>
    <definedName name="Excel_BuiltIn_Print_Area_59_67_3">#REF!</definedName>
    <definedName name="Excel_BuiltIn_Print_Area_59_67_4" localSheetId="0">#REF!</definedName>
    <definedName name="Excel_BuiltIn_Print_Area_59_67_4">#REF!</definedName>
    <definedName name="Excel_BuiltIn_Print_Area_59_67_56" localSheetId="0">#REF!</definedName>
    <definedName name="Excel_BuiltIn_Print_Area_59_67_56">#REF!</definedName>
    <definedName name="Excel_BuiltIn_Print_Area_59_67_6" localSheetId="0">#REF!</definedName>
    <definedName name="Excel_BuiltIn_Print_Area_59_67_6">#REF!</definedName>
    <definedName name="Excel_BuiltIn_Print_Area_59_67_66" localSheetId="0">#REF!</definedName>
    <definedName name="Excel_BuiltIn_Print_Area_59_67_66">#REF!</definedName>
    <definedName name="Excel_BuiltIn_Print_Area_59_67_67" localSheetId="0">#REF!</definedName>
    <definedName name="Excel_BuiltIn_Print_Area_59_67_67">#REF!</definedName>
    <definedName name="Excel_BuiltIn_Print_Area_59_67_70" localSheetId="0">#REF!</definedName>
    <definedName name="Excel_BuiltIn_Print_Area_59_67_70">#REF!</definedName>
    <definedName name="Excel_BuiltIn_Print_Area_59_67_71" localSheetId="0">#REF!</definedName>
    <definedName name="Excel_BuiltIn_Print_Area_59_67_71">#REF!</definedName>
    <definedName name="Excel_BuiltIn_Print_Area_59_67_72" localSheetId="0">#REF!</definedName>
    <definedName name="Excel_BuiltIn_Print_Area_59_67_72">#REF!</definedName>
    <definedName name="Excel_BuiltIn_Print_Area_59_67_74" localSheetId="0">#REF!</definedName>
    <definedName name="Excel_BuiltIn_Print_Area_59_67_74">#REF!</definedName>
    <definedName name="Excel_BuiltIn_Print_Area_59_67_9" localSheetId="0">#REF!</definedName>
    <definedName name="Excel_BuiltIn_Print_Area_59_67_9">#REF!</definedName>
    <definedName name="Excel_BuiltIn_Print_Area_59_70" localSheetId="0">#REF!</definedName>
    <definedName name="Excel_BuiltIn_Print_Area_59_70">#REF!</definedName>
    <definedName name="Excel_BuiltIn_Print_Area_59_71" localSheetId="0">#REF!</definedName>
    <definedName name="Excel_BuiltIn_Print_Area_59_71">#REF!</definedName>
    <definedName name="Excel_BuiltIn_Print_Area_59_72" localSheetId="0">#REF!</definedName>
    <definedName name="Excel_BuiltIn_Print_Area_59_72">#REF!</definedName>
    <definedName name="Excel_BuiltIn_Print_Area_59_74" localSheetId="0">#REF!</definedName>
    <definedName name="Excel_BuiltIn_Print_Area_59_74">#REF!</definedName>
    <definedName name="Excel_BuiltIn_Print_Area_59_74_1" localSheetId="0">#REF!</definedName>
    <definedName name="Excel_BuiltIn_Print_Area_59_74_1">#REF!</definedName>
    <definedName name="Excel_BuiltIn_Print_Area_59_74_10" localSheetId="0">#REF!</definedName>
    <definedName name="Excel_BuiltIn_Print_Area_59_74_10">#REF!</definedName>
    <definedName name="Excel_BuiltIn_Print_Area_59_74_11" localSheetId="0">#REF!</definedName>
    <definedName name="Excel_BuiltIn_Print_Area_59_74_11">#REF!</definedName>
    <definedName name="Excel_BuiltIn_Print_Area_59_74_13" localSheetId="0">#REF!</definedName>
    <definedName name="Excel_BuiltIn_Print_Area_59_74_13">#REF!</definedName>
    <definedName name="Excel_BuiltIn_Print_Area_59_74_14" localSheetId="0">#REF!</definedName>
    <definedName name="Excel_BuiltIn_Print_Area_59_74_14">#REF!</definedName>
    <definedName name="Excel_BuiltIn_Print_Area_59_74_15" localSheetId="0">#REF!</definedName>
    <definedName name="Excel_BuiltIn_Print_Area_59_74_15">#REF!</definedName>
    <definedName name="Excel_BuiltIn_Print_Area_59_74_16" localSheetId="0">#REF!</definedName>
    <definedName name="Excel_BuiltIn_Print_Area_59_74_16">#REF!</definedName>
    <definedName name="Excel_BuiltIn_Print_Area_59_74_2" localSheetId="0">#REF!</definedName>
    <definedName name="Excel_BuiltIn_Print_Area_59_74_2">#REF!</definedName>
    <definedName name="Excel_BuiltIn_Print_Area_59_74_22" localSheetId="0">#REF!</definedName>
    <definedName name="Excel_BuiltIn_Print_Area_59_74_22">#REF!</definedName>
    <definedName name="Excel_BuiltIn_Print_Area_59_74_25" localSheetId="0">#REF!</definedName>
    <definedName name="Excel_BuiltIn_Print_Area_59_74_25">#REF!</definedName>
    <definedName name="Excel_BuiltIn_Print_Area_59_74_3" localSheetId="0">#REF!</definedName>
    <definedName name="Excel_BuiltIn_Print_Area_59_74_3">#REF!</definedName>
    <definedName name="Excel_BuiltIn_Print_Area_59_74_4" localSheetId="0">#REF!</definedName>
    <definedName name="Excel_BuiltIn_Print_Area_59_74_4">#REF!</definedName>
    <definedName name="Excel_BuiltIn_Print_Area_59_74_56" localSheetId="0">#REF!</definedName>
    <definedName name="Excel_BuiltIn_Print_Area_59_74_56">#REF!</definedName>
    <definedName name="Excel_BuiltIn_Print_Area_59_74_6" localSheetId="0">#REF!</definedName>
    <definedName name="Excel_BuiltIn_Print_Area_59_74_6">#REF!</definedName>
    <definedName name="Excel_BuiltIn_Print_Area_59_74_66" localSheetId="0">#REF!</definedName>
    <definedName name="Excel_BuiltIn_Print_Area_59_74_66">#REF!</definedName>
    <definedName name="Excel_BuiltIn_Print_Area_59_74_67" localSheetId="0">#REF!</definedName>
    <definedName name="Excel_BuiltIn_Print_Area_59_74_67">#REF!</definedName>
    <definedName name="Excel_BuiltIn_Print_Area_59_74_70" localSheetId="0">#REF!</definedName>
    <definedName name="Excel_BuiltIn_Print_Area_59_74_70">#REF!</definedName>
    <definedName name="Excel_BuiltIn_Print_Area_59_74_71" localSheetId="0">#REF!</definedName>
    <definedName name="Excel_BuiltIn_Print_Area_59_74_71">#REF!</definedName>
    <definedName name="Excel_BuiltIn_Print_Area_59_74_72" localSheetId="0">#REF!</definedName>
    <definedName name="Excel_BuiltIn_Print_Area_59_74_72">#REF!</definedName>
    <definedName name="Excel_BuiltIn_Print_Area_59_74_74" localSheetId="0">#REF!</definedName>
    <definedName name="Excel_BuiltIn_Print_Area_59_74_74">#REF!</definedName>
    <definedName name="Excel_BuiltIn_Print_Area_59_74_9" localSheetId="0">#REF!</definedName>
    <definedName name="Excel_BuiltIn_Print_Area_59_74_9">#REF!</definedName>
    <definedName name="Excel_BuiltIn_Print_Area_59_9" localSheetId="0">#REF!</definedName>
    <definedName name="Excel_BuiltIn_Print_Area_59_9">#REF!</definedName>
    <definedName name="ff" localSheetId="0">#N/A</definedName>
    <definedName name="ff" localSheetId="1">#N/A</definedName>
    <definedName name="ff">ff</definedName>
    <definedName name="ff_10" localSheetId="0">'ФАКТ.СЕБЕСТ.ВОДА за 9 мес. 2023'!ff</definedName>
    <definedName name="ff_10" localSheetId="1">'ФАКТ.СЕБЕСТ.СТОКИ за 9 мес 2023'!ff</definedName>
    <definedName name="ff_10">[0]!ff</definedName>
    <definedName name="ff_14" localSheetId="0">'ФАКТ.СЕБЕСТ.ВОДА за 9 мес. 2023'!ff</definedName>
    <definedName name="ff_14" localSheetId="1">'ФАКТ.СЕБЕСТ.СТОКИ за 9 мес 2023'!ff</definedName>
    <definedName name="ff_14">[0]!ff</definedName>
    <definedName name="ff_15" localSheetId="0">'ФАКТ.СЕБЕСТ.ВОДА за 9 мес. 2023'!ff</definedName>
    <definedName name="ff_15" localSheetId="1">'ФАКТ.СЕБЕСТ.СТОКИ за 9 мес 2023'!ff</definedName>
    <definedName name="ff_15">[0]!ff</definedName>
    <definedName name="ff_16" localSheetId="0">'ФАКТ.СЕБЕСТ.ВОДА за 9 мес. 2023'!ff</definedName>
    <definedName name="ff_16" localSheetId="1">'ФАКТ.СЕБЕСТ.СТОКИ за 9 мес 2023'!ff</definedName>
    <definedName name="ff_16">[0]!ff</definedName>
    <definedName name="ff_2" localSheetId="0">'ФАКТ.СЕБЕСТ.ВОДА за 9 мес. 2023'!ff</definedName>
    <definedName name="ff_2" localSheetId="1">'ФАКТ.СЕБЕСТ.СТОКИ за 9 мес 2023'!ff</definedName>
    <definedName name="ff_2">[0]!ff</definedName>
    <definedName name="fsF" localSheetId="0">[3]Список!$J$2</definedName>
    <definedName name="fsF" localSheetId="1">[3]Список!$J$2</definedName>
    <definedName name="fsF">[3]Список!$J$2</definedName>
    <definedName name="ggg" localSheetId="0">#N/A</definedName>
    <definedName name="ggg" localSheetId="1">#N/A</definedName>
    <definedName name="ggg">ggg</definedName>
    <definedName name="ggg_10" localSheetId="0">'ФАКТ.СЕБЕСТ.ВОДА за 9 мес. 2023'!ggg</definedName>
    <definedName name="ggg_10" localSheetId="1">'ФАКТ.СЕБЕСТ.СТОКИ за 9 мес 2023'!ggg</definedName>
    <definedName name="ggg_10">[0]!ggg</definedName>
    <definedName name="ggg_14" localSheetId="0">'ФАКТ.СЕБЕСТ.ВОДА за 9 мес. 2023'!ggg</definedName>
    <definedName name="ggg_14" localSheetId="1">'ФАКТ.СЕБЕСТ.СТОКИ за 9 мес 2023'!ggg</definedName>
    <definedName name="ggg_14">[0]!ggg</definedName>
    <definedName name="ggg_15" localSheetId="0">'ФАКТ.СЕБЕСТ.ВОДА за 9 мес. 2023'!ggg</definedName>
    <definedName name="ggg_15" localSheetId="1">'ФАКТ.СЕБЕСТ.СТОКИ за 9 мес 2023'!ggg</definedName>
    <definedName name="ggg_15">[0]!ggg</definedName>
    <definedName name="ggg_16" localSheetId="0">'ФАКТ.СЕБЕСТ.ВОДА за 9 мес. 2023'!ggg</definedName>
    <definedName name="ggg_16" localSheetId="1">'ФАКТ.СЕБЕСТ.СТОКИ за 9 мес 2023'!ggg</definedName>
    <definedName name="ggg_16">[0]!ggg</definedName>
    <definedName name="ggg_2" localSheetId="0">'ФАКТ.СЕБЕСТ.ВОДА за 9 мес. 2023'!ggg</definedName>
    <definedName name="ggg_2" localSheetId="1">'ФАКТ.СЕБЕСТ.СТОКИ за 9 мес 2023'!ggg</definedName>
    <definedName name="ggg_2">[0]!ggg</definedName>
    <definedName name="kind_of_activity">[6]TEHSHEET!$B$19:$B$23</definedName>
    <definedName name="Pi1_1" localSheetId="0">'ФАКТ.СЕБЕСТ.ВОДА за 9 мес. 2023'!_Pi1</definedName>
    <definedName name="Pi1_1" localSheetId="1">'ФАКТ.СЕБЕСТ.СТОКИ за 9 мес 2023'!_Pi1</definedName>
    <definedName name="Pi1_1">[0]!_Pi1</definedName>
    <definedName name="Pi1_10" localSheetId="0">'ФАКТ.СЕБЕСТ.ВОДА за 9 мес. 2023'!_Pi1</definedName>
    <definedName name="Pi1_10" localSheetId="1">'ФАКТ.СЕБЕСТ.СТОКИ за 9 мес 2023'!_Pi1</definedName>
    <definedName name="Pi1_10">[0]!_Pi1</definedName>
    <definedName name="Pi1_11" localSheetId="0">'ФАКТ.СЕБЕСТ.ВОДА за 9 мес. 2023'!_Pi1</definedName>
    <definedName name="Pi1_11" localSheetId="1">'ФАКТ.СЕБЕСТ.СТОКИ за 9 мес 2023'!_Pi1</definedName>
    <definedName name="Pi1_11">[0]!_Pi1</definedName>
    <definedName name="Pi1_13" localSheetId="0">'ФАКТ.СЕБЕСТ.ВОДА за 9 мес. 2023'!_Pi1</definedName>
    <definedName name="Pi1_13" localSheetId="1">'ФАКТ.СЕБЕСТ.СТОКИ за 9 мес 2023'!_Pi1</definedName>
    <definedName name="Pi1_13">[0]!_Pi1</definedName>
    <definedName name="Pi1_14" localSheetId="0">'ФАКТ.СЕБЕСТ.ВОДА за 9 мес. 2023'!_Pi1</definedName>
    <definedName name="Pi1_14" localSheetId="1">'ФАКТ.СЕБЕСТ.СТОКИ за 9 мес 2023'!_Pi1</definedName>
    <definedName name="Pi1_14">[0]!_Pi1</definedName>
    <definedName name="Pi1_15" localSheetId="0">'ФАКТ.СЕБЕСТ.ВОДА за 9 мес. 2023'!_Pi1</definedName>
    <definedName name="Pi1_15" localSheetId="1">'ФАКТ.СЕБЕСТ.СТОКИ за 9 мес 2023'!_Pi1</definedName>
    <definedName name="Pi1_15">_Pi1</definedName>
    <definedName name="Pi1_16" localSheetId="0">'ФАКТ.СЕБЕСТ.ВОДА за 9 мес. 2023'!_Pi1</definedName>
    <definedName name="Pi1_16" localSheetId="1">'ФАКТ.СЕБЕСТ.СТОКИ за 9 мес 2023'!_Pi1</definedName>
    <definedName name="Pi1_16">[0]!_Pi1</definedName>
    <definedName name="Pi1_2" localSheetId="0">'ФАКТ.СЕБЕСТ.ВОДА за 9 мес. 2023'!_Pi1</definedName>
    <definedName name="Pi1_2" localSheetId="1">'ФАКТ.СЕБЕСТ.СТОКИ за 9 мес 2023'!_Pi1</definedName>
    <definedName name="Pi1_2">[0]!_Pi1</definedName>
    <definedName name="Pi1_22" localSheetId="0">'ФАКТ.СЕБЕСТ.ВОДА за 9 мес. 2023'!_Pi1</definedName>
    <definedName name="Pi1_22" localSheetId="1">'ФАКТ.СЕБЕСТ.СТОКИ за 9 мес 2023'!_Pi1</definedName>
    <definedName name="Pi1_22">_Pi1</definedName>
    <definedName name="Pi1_3" localSheetId="0">'ФАКТ.СЕБЕСТ.ВОДА за 9 мес. 2023'!_Pi1</definedName>
    <definedName name="Pi1_3" localSheetId="1">'ФАКТ.СЕБЕСТ.СТОКИ за 9 мес 2023'!_Pi1</definedName>
    <definedName name="Pi1_3">[0]!_Pi1</definedName>
    <definedName name="Pi1_4" localSheetId="0">'ФАКТ.СЕБЕСТ.ВОДА за 9 мес. 2023'!_Pi1</definedName>
    <definedName name="Pi1_4" localSheetId="1">'ФАКТ.СЕБЕСТ.СТОКИ за 9 мес 2023'!_Pi1</definedName>
    <definedName name="Pi1_4">_Pi1</definedName>
    <definedName name="Pi1_67" localSheetId="0">'ФАКТ.СЕБЕСТ.ВОДА за 9 мес. 2023'!_Pi1</definedName>
    <definedName name="Pi1_67" localSheetId="1">'ФАКТ.СЕБЕСТ.СТОКИ за 9 мес 2023'!_Pi1</definedName>
    <definedName name="Pi1_67">_Pi1</definedName>
    <definedName name="Pi1_70" localSheetId="0">'ФАКТ.СЕБЕСТ.ВОДА за 9 мес. 2023'!_Pi1</definedName>
    <definedName name="Pi1_70" localSheetId="1">'ФАКТ.СЕБЕСТ.СТОКИ за 9 мес 2023'!_Pi1</definedName>
    <definedName name="Pi1_70">_Pi1</definedName>
    <definedName name="Pi1_71" localSheetId="0">'ФАКТ.СЕБЕСТ.ВОДА за 9 мес. 2023'!_Pi1</definedName>
    <definedName name="Pi1_71" localSheetId="1">'ФАКТ.СЕБЕСТ.СТОКИ за 9 мес 2023'!_Pi1</definedName>
    <definedName name="Pi1_71">_Pi1</definedName>
    <definedName name="Pi1_72" localSheetId="0">'ФАКТ.СЕБЕСТ.ВОДА за 9 мес. 2023'!_Pi1</definedName>
    <definedName name="Pi1_72" localSheetId="1">'ФАКТ.СЕБЕСТ.СТОКИ за 9 мес 2023'!_Pi1</definedName>
    <definedName name="Pi1_72">_Pi1</definedName>
    <definedName name="Pi1_74" localSheetId="0">'ФАКТ.СЕБЕСТ.ВОДА за 9 мес. 2023'!_Pi1</definedName>
    <definedName name="Pi1_74" localSheetId="1">'ФАКТ.СЕБЕСТ.СТОКИ за 9 мес 2023'!_Pi1</definedName>
    <definedName name="Pi1_74">_Pi1</definedName>
    <definedName name="Pi1_9" localSheetId="0">'ФАКТ.СЕБЕСТ.ВОДА за 9 мес. 2023'!_Pi1</definedName>
    <definedName name="Pi1_9" localSheetId="1">'ФАКТ.СЕБЕСТ.СТОКИ за 9 мес 2023'!_Pi1</definedName>
    <definedName name="Pi1_9">_Pi1</definedName>
    <definedName name="Pi2_1" localSheetId="0">'ФАКТ.СЕБЕСТ.ВОДА за 9 мес. 2023'!_Pi2</definedName>
    <definedName name="Pi2_1" localSheetId="1">'ФАКТ.СЕБЕСТ.СТОКИ за 9 мес 2023'!_Pi2</definedName>
    <definedName name="Pi2_1">[0]!_Pi2</definedName>
    <definedName name="Pi2_10" localSheetId="0">'ФАКТ.СЕБЕСТ.ВОДА за 9 мес. 2023'!_Pi2</definedName>
    <definedName name="Pi2_10" localSheetId="1">'ФАКТ.СЕБЕСТ.СТОКИ за 9 мес 2023'!_Pi2</definedName>
    <definedName name="Pi2_10">[0]!_Pi2</definedName>
    <definedName name="Pi2_11" localSheetId="0">'ФАКТ.СЕБЕСТ.ВОДА за 9 мес. 2023'!_Pi2</definedName>
    <definedName name="Pi2_11" localSheetId="1">'ФАКТ.СЕБЕСТ.СТОКИ за 9 мес 2023'!_Pi2</definedName>
    <definedName name="Pi2_11">[0]!_Pi2</definedName>
    <definedName name="Pi2_13" localSheetId="0">'ФАКТ.СЕБЕСТ.ВОДА за 9 мес. 2023'!_Pi2</definedName>
    <definedName name="Pi2_13" localSheetId="1">'ФАКТ.СЕБЕСТ.СТОКИ за 9 мес 2023'!_Pi2</definedName>
    <definedName name="Pi2_13">[0]!_Pi2</definedName>
    <definedName name="Pi2_14" localSheetId="0">'ФАКТ.СЕБЕСТ.ВОДА за 9 мес. 2023'!_Pi2</definedName>
    <definedName name="Pi2_14" localSheetId="1">'ФАКТ.СЕБЕСТ.СТОКИ за 9 мес 2023'!_Pi2</definedName>
    <definedName name="Pi2_14">[0]!_Pi2</definedName>
    <definedName name="Pi2_15" localSheetId="0">'ФАКТ.СЕБЕСТ.ВОДА за 9 мес. 2023'!_Pi2</definedName>
    <definedName name="Pi2_15" localSheetId="1">'ФАКТ.СЕБЕСТ.СТОКИ за 9 мес 2023'!_Pi2</definedName>
    <definedName name="Pi2_15">_Pi2</definedName>
    <definedName name="Pi2_16" localSheetId="0">'ФАКТ.СЕБЕСТ.ВОДА за 9 мес. 2023'!_Pi2</definedName>
    <definedName name="Pi2_16" localSheetId="1">'ФАКТ.СЕБЕСТ.СТОКИ за 9 мес 2023'!_Pi2</definedName>
    <definedName name="Pi2_16">[0]!_Pi2</definedName>
    <definedName name="Pi2_2" localSheetId="0">'ФАКТ.СЕБЕСТ.ВОДА за 9 мес. 2023'!_Pi2</definedName>
    <definedName name="Pi2_2" localSheetId="1">'ФАКТ.СЕБЕСТ.СТОКИ за 9 мес 2023'!_Pi2</definedName>
    <definedName name="Pi2_2">[0]!_Pi2</definedName>
    <definedName name="Pi2_22" localSheetId="0">'ФАКТ.СЕБЕСТ.ВОДА за 9 мес. 2023'!_Pi2</definedName>
    <definedName name="Pi2_22" localSheetId="1">'ФАКТ.СЕБЕСТ.СТОКИ за 9 мес 2023'!_Pi2</definedName>
    <definedName name="Pi2_22">_Pi2</definedName>
    <definedName name="Pi2_3" localSheetId="0">'ФАКТ.СЕБЕСТ.ВОДА за 9 мес. 2023'!_Pi2</definedName>
    <definedName name="Pi2_3" localSheetId="1">'ФАКТ.СЕБЕСТ.СТОКИ за 9 мес 2023'!_Pi2</definedName>
    <definedName name="Pi2_3">[0]!_Pi2</definedName>
    <definedName name="Pi2_4" localSheetId="0">'ФАКТ.СЕБЕСТ.ВОДА за 9 мес. 2023'!_Pi2</definedName>
    <definedName name="Pi2_4" localSheetId="1">'ФАКТ.СЕБЕСТ.СТОКИ за 9 мес 2023'!_Pi2</definedName>
    <definedName name="Pi2_4">_Pi2</definedName>
    <definedName name="Pi2_67" localSheetId="0">'ФАКТ.СЕБЕСТ.ВОДА за 9 мес. 2023'!_Pi2</definedName>
    <definedName name="Pi2_67" localSheetId="1">'ФАКТ.СЕБЕСТ.СТОКИ за 9 мес 2023'!_Pi2</definedName>
    <definedName name="Pi2_67">_Pi2</definedName>
    <definedName name="Pi2_70" localSheetId="0">'ФАКТ.СЕБЕСТ.ВОДА за 9 мес. 2023'!_Pi2</definedName>
    <definedName name="Pi2_70" localSheetId="1">'ФАКТ.СЕБЕСТ.СТОКИ за 9 мес 2023'!_Pi2</definedName>
    <definedName name="Pi2_70">_Pi2</definedName>
    <definedName name="Pi2_71" localSheetId="0">'ФАКТ.СЕБЕСТ.ВОДА за 9 мес. 2023'!_Pi2</definedName>
    <definedName name="Pi2_71" localSheetId="1">'ФАКТ.СЕБЕСТ.СТОКИ за 9 мес 2023'!_Pi2</definedName>
    <definedName name="Pi2_71">_Pi2</definedName>
    <definedName name="Pi2_72" localSheetId="0">'ФАКТ.СЕБЕСТ.ВОДА за 9 мес. 2023'!_Pi2</definedName>
    <definedName name="Pi2_72" localSheetId="1">'ФАКТ.СЕБЕСТ.СТОКИ за 9 мес 2023'!_Pi2</definedName>
    <definedName name="Pi2_72">_Pi2</definedName>
    <definedName name="Pi2_74" localSheetId="0">'ФАКТ.СЕБЕСТ.ВОДА за 9 мес. 2023'!_Pi2</definedName>
    <definedName name="Pi2_74" localSheetId="1">'ФАКТ.СЕБЕСТ.СТОКИ за 9 мес 2023'!_Pi2</definedName>
    <definedName name="Pi2_74">_Pi2</definedName>
    <definedName name="Pi2_9" localSheetId="0">'ФАКТ.СЕБЕСТ.ВОДА за 9 мес. 2023'!_Pi2</definedName>
    <definedName name="Pi2_9" localSheetId="1">'ФАКТ.СЕБЕСТ.СТОКИ за 9 мес 2023'!_Pi2</definedName>
    <definedName name="Pi2_9">_Pi2</definedName>
    <definedName name="Pi3_1" localSheetId="0">'ФАКТ.СЕБЕСТ.ВОДА за 9 мес. 2023'!_Pi3</definedName>
    <definedName name="Pi3_1" localSheetId="1">'ФАКТ.СЕБЕСТ.СТОКИ за 9 мес 2023'!_Pi3</definedName>
    <definedName name="Pi3_1">[0]!_Pi3</definedName>
    <definedName name="Pi3_10" localSheetId="0">'ФАКТ.СЕБЕСТ.ВОДА за 9 мес. 2023'!_Pi3</definedName>
    <definedName name="Pi3_10" localSheetId="1">'ФАКТ.СЕБЕСТ.СТОКИ за 9 мес 2023'!_Pi3</definedName>
    <definedName name="Pi3_10">[0]!_Pi3</definedName>
    <definedName name="Pi3_11" localSheetId="0">'ФАКТ.СЕБЕСТ.ВОДА за 9 мес. 2023'!_Pi3</definedName>
    <definedName name="Pi3_11" localSheetId="1">'ФАКТ.СЕБЕСТ.СТОКИ за 9 мес 2023'!_Pi3</definedName>
    <definedName name="Pi3_11">[0]!_Pi3</definedName>
    <definedName name="Pi3_13" localSheetId="0">'ФАКТ.СЕБЕСТ.ВОДА за 9 мес. 2023'!_Pi3</definedName>
    <definedName name="Pi3_13" localSheetId="1">'ФАКТ.СЕБЕСТ.СТОКИ за 9 мес 2023'!_Pi3</definedName>
    <definedName name="Pi3_13">[0]!_Pi3</definedName>
    <definedName name="Pi3_14" localSheetId="0">'ФАКТ.СЕБЕСТ.ВОДА за 9 мес. 2023'!_Pi3</definedName>
    <definedName name="Pi3_14" localSheetId="1">'ФАКТ.СЕБЕСТ.СТОКИ за 9 мес 2023'!_Pi3</definedName>
    <definedName name="Pi3_14">[0]!_Pi3</definedName>
    <definedName name="Pi3_15" localSheetId="0">'ФАКТ.СЕБЕСТ.ВОДА за 9 мес. 2023'!_Pi3</definedName>
    <definedName name="Pi3_15" localSheetId="1">'ФАКТ.СЕБЕСТ.СТОКИ за 9 мес 2023'!_Pi3</definedName>
    <definedName name="Pi3_15">_Pi3</definedName>
    <definedName name="Pi3_16" localSheetId="0">'ФАКТ.СЕБЕСТ.ВОДА за 9 мес. 2023'!_Pi3</definedName>
    <definedName name="Pi3_16" localSheetId="1">'ФАКТ.СЕБЕСТ.СТОКИ за 9 мес 2023'!_Pi3</definedName>
    <definedName name="Pi3_16">[0]!_Pi3</definedName>
    <definedName name="Pi3_2" localSheetId="0">'ФАКТ.СЕБЕСТ.ВОДА за 9 мес. 2023'!_Pi3</definedName>
    <definedName name="Pi3_2" localSheetId="1">'ФАКТ.СЕБЕСТ.СТОКИ за 9 мес 2023'!_Pi3</definedName>
    <definedName name="Pi3_2">[0]!_Pi3</definedName>
    <definedName name="Pi3_22" localSheetId="0">'ФАКТ.СЕБЕСТ.ВОДА за 9 мес. 2023'!_Pi3</definedName>
    <definedName name="Pi3_22" localSheetId="1">'ФАКТ.СЕБЕСТ.СТОКИ за 9 мес 2023'!_Pi3</definedName>
    <definedName name="Pi3_22">_Pi3</definedName>
    <definedName name="Pi3_3" localSheetId="0">'ФАКТ.СЕБЕСТ.ВОДА за 9 мес. 2023'!_Pi3</definedName>
    <definedName name="Pi3_3" localSheetId="1">'ФАКТ.СЕБЕСТ.СТОКИ за 9 мес 2023'!_Pi3</definedName>
    <definedName name="Pi3_3">[0]!_Pi3</definedName>
    <definedName name="Pi3_4" localSheetId="0">'ФАКТ.СЕБЕСТ.ВОДА за 9 мес. 2023'!_Pi3</definedName>
    <definedName name="Pi3_4" localSheetId="1">'ФАКТ.СЕБЕСТ.СТОКИ за 9 мес 2023'!_Pi3</definedName>
    <definedName name="Pi3_4">_Pi3</definedName>
    <definedName name="Pi3_67" localSheetId="0">'ФАКТ.СЕБЕСТ.ВОДА за 9 мес. 2023'!_Pi3</definedName>
    <definedName name="Pi3_67" localSheetId="1">'ФАКТ.СЕБЕСТ.СТОКИ за 9 мес 2023'!_Pi3</definedName>
    <definedName name="Pi3_67">_Pi3</definedName>
    <definedName name="Pi3_70" localSheetId="0">'ФАКТ.СЕБЕСТ.ВОДА за 9 мес. 2023'!_Pi3</definedName>
    <definedName name="Pi3_70" localSheetId="1">'ФАКТ.СЕБЕСТ.СТОКИ за 9 мес 2023'!_Pi3</definedName>
    <definedName name="Pi3_70">_Pi3</definedName>
    <definedName name="Pi3_71" localSheetId="0">'ФАКТ.СЕБЕСТ.ВОДА за 9 мес. 2023'!_Pi3</definedName>
    <definedName name="Pi3_71" localSheetId="1">'ФАКТ.СЕБЕСТ.СТОКИ за 9 мес 2023'!_Pi3</definedName>
    <definedName name="Pi3_71">_Pi3</definedName>
    <definedName name="Pi3_72" localSheetId="0">'ФАКТ.СЕБЕСТ.ВОДА за 9 мес. 2023'!_Pi3</definedName>
    <definedName name="Pi3_72" localSheetId="1">'ФАКТ.СЕБЕСТ.СТОКИ за 9 мес 2023'!_Pi3</definedName>
    <definedName name="Pi3_72">_Pi3</definedName>
    <definedName name="Pi3_74" localSheetId="0">'ФАКТ.СЕБЕСТ.ВОДА за 9 мес. 2023'!_Pi3</definedName>
    <definedName name="Pi3_74" localSheetId="1">'ФАКТ.СЕБЕСТ.СТОКИ за 9 мес 2023'!_Pi3</definedName>
    <definedName name="Pi3_74">_Pi3</definedName>
    <definedName name="Pi3_9" localSheetId="0">'ФАКТ.СЕБЕСТ.ВОДА за 9 мес. 2023'!_Pi3</definedName>
    <definedName name="Pi3_9" localSheetId="1">'ФАКТ.СЕБЕСТ.СТОКИ за 9 мес 2023'!_Pi3</definedName>
    <definedName name="Pi3_9">_Pi3</definedName>
    <definedName name="Pi4_1" localSheetId="0">'ФАКТ.СЕБЕСТ.ВОДА за 9 мес. 2023'!_Pi4</definedName>
    <definedName name="Pi4_1" localSheetId="1">'ФАКТ.СЕБЕСТ.СТОКИ за 9 мес 2023'!_Pi4</definedName>
    <definedName name="Pi4_1">[0]!_Pi4</definedName>
    <definedName name="Pi4_10" localSheetId="0">'ФАКТ.СЕБЕСТ.ВОДА за 9 мес. 2023'!_Pi4</definedName>
    <definedName name="Pi4_10" localSheetId="1">'ФАКТ.СЕБЕСТ.СТОКИ за 9 мес 2023'!_Pi4</definedName>
    <definedName name="Pi4_10">[0]!_Pi4</definedName>
    <definedName name="Pi4_11" localSheetId="0">'ФАКТ.СЕБЕСТ.ВОДА за 9 мес. 2023'!_Pi4</definedName>
    <definedName name="Pi4_11" localSheetId="1">'ФАКТ.СЕБЕСТ.СТОКИ за 9 мес 2023'!_Pi4</definedName>
    <definedName name="Pi4_11">[0]!_Pi4</definedName>
    <definedName name="Pi4_13" localSheetId="0">'ФАКТ.СЕБЕСТ.ВОДА за 9 мес. 2023'!_Pi4</definedName>
    <definedName name="Pi4_13" localSheetId="1">'ФАКТ.СЕБЕСТ.СТОКИ за 9 мес 2023'!_Pi4</definedName>
    <definedName name="Pi4_13">[0]!_Pi4</definedName>
    <definedName name="Pi4_14" localSheetId="0">'ФАКТ.СЕБЕСТ.ВОДА за 9 мес. 2023'!_Pi4</definedName>
    <definedName name="Pi4_14" localSheetId="1">'ФАКТ.СЕБЕСТ.СТОКИ за 9 мес 2023'!_Pi4</definedName>
    <definedName name="Pi4_14">[0]!_Pi4</definedName>
    <definedName name="Pi4_15" localSheetId="0">'ФАКТ.СЕБЕСТ.ВОДА за 9 мес. 2023'!_Pi4</definedName>
    <definedName name="Pi4_15" localSheetId="1">'ФАКТ.СЕБЕСТ.СТОКИ за 9 мес 2023'!_Pi4</definedName>
    <definedName name="Pi4_15">_Pi4</definedName>
    <definedName name="Pi4_16" localSheetId="0">'ФАКТ.СЕБЕСТ.ВОДА за 9 мес. 2023'!_Pi4</definedName>
    <definedName name="Pi4_16" localSheetId="1">'ФАКТ.СЕБЕСТ.СТОКИ за 9 мес 2023'!_Pi4</definedName>
    <definedName name="Pi4_16">[0]!_Pi4</definedName>
    <definedName name="Pi4_2" localSheetId="0">'ФАКТ.СЕБЕСТ.ВОДА за 9 мес. 2023'!_Pi4</definedName>
    <definedName name="Pi4_2" localSheetId="1">'ФАКТ.СЕБЕСТ.СТОКИ за 9 мес 2023'!_Pi4</definedName>
    <definedName name="Pi4_2">[0]!_Pi4</definedName>
    <definedName name="Pi4_22" localSheetId="0">'ФАКТ.СЕБЕСТ.ВОДА за 9 мес. 2023'!_Pi4</definedName>
    <definedName name="Pi4_22" localSheetId="1">'ФАКТ.СЕБЕСТ.СТОКИ за 9 мес 2023'!_Pi4</definedName>
    <definedName name="Pi4_22">_Pi4</definedName>
    <definedName name="Pi4_3" localSheetId="0">'ФАКТ.СЕБЕСТ.ВОДА за 9 мес. 2023'!_Pi4</definedName>
    <definedName name="Pi4_3" localSheetId="1">'ФАКТ.СЕБЕСТ.СТОКИ за 9 мес 2023'!_Pi4</definedName>
    <definedName name="Pi4_3">[0]!_Pi4</definedName>
    <definedName name="Pi4_4" localSheetId="0">'ФАКТ.СЕБЕСТ.ВОДА за 9 мес. 2023'!_Pi4</definedName>
    <definedName name="Pi4_4" localSheetId="1">'ФАКТ.СЕБЕСТ.СТОКИ за 9 мес 2023'!_Pi4</definedName>
    <definedName name="Pi4_4">_Pi4</definedName>
    <definedName name="Pi4_67" localSheetId="0">'ФАКТ.СЕБЕСТ.ВОДА за 9 мес. 2023'!_Pi4</definedName>
    <definedName name="Pi4_67" localSheetId="1">'ФАКТ.СЕБЕСТ.СТОКИ за 9 мес 2023'!_Pi4</definedName>
    <definedName name="Pi4_67">_Pi4</definedName>
    <definedName name="Pi4_70" localSheetId="0">'ФАКТ.СЕБЕСТ.ВОДА за 9 мес. 2023'!_Pi4</definedName>
    <definedName name="Pi4_70" localSheetId="1">'ФАКТ.СЕБЕСТ.СТОКИ за 9 мес 2023'!_Pi4</definedName>
    <definedName name="Pi4_70">_Pi4</definedName>
    <definedName name="Pi4_71" localSheetId="0">'ФАКТ.СЕБЕСТ.ВОДА за 9 мес. 2023'!_Pi4</definedName>
    <definedName name="Pi4_71" localSheetId="1">'ФАКТ.СЕБЕСТ.СТОКИ за 9 мес 2023'!_Pi4</definedName>
    <definedName name="Pi4_71">_Pi4</definedName>
    <definedName name="Pi4_72" localSheetId="0">'ФАКТ.СЕБЕСТ.ВОДА за 9 мес. 2023'!_Pi4</definedName>
    <definedName name="Pi4_72" localSheetId="1">'ФАКТ.СЕБЕСТ.СТОКИ за 9 мес 2023'!_Pi4</definedName>
    <definedName name="Pi4_72">_Pi4</definedName>
    <definedName name="Pi4_74" localSheetId="0">'ФАКТ.СЕБЕСТ.ВОДА за 9 мес. 2023'!_Pi4</definedName>
    <definedName name="Pi4_74" localSheetId="1">'ФАКТ.СЕБЕСТ.СТОКИ за 9 мес 2023'!_Pi4</definedName>
    <definedName name="Pi4_74">_Pi4</definedName>
    <definedName name="Pi4_9" localSheetId="0">'ФАКТ.СЕБЕСТ.ВОДА за 9 мес. 2023'!_Pi4</definedName>
    <definedName name="Pi4_9" localSheetId="1">'ФАКТ.СЕБЕСТ.СТОКИ за 9 мес 2023'!_Pi4</definedName>
    <definedName name="Pi4_9">_Pi4</definedName>
    <definedName name="Pi5_1" localSheetId="0">'ФАКТ.СЕБЕСТ.ВОДА за 9 мес. 2023'!_Pi5</definedName>
    <definedName name="Pi5_1" localSheetId="1">'ФАКТ.СЕБЕСТ.СТОКИ за 9 мес 2023'!_Pi5</definedName>
    <definedName name="Pi5_1">[0]!_Pi5</definedName>
    <definedName name="Pi5_10" localSheetId="0">'ФАКТ.СЕБЕСТ.ВОДА за 9 мес. 2023'!_Pi5</definedName>
    <definedName name="Pi5_10" localSheetId="1">'ФАКТ.СЕБЕСТ.СТОКИ за 9 мес 2023'!_Pi5</definedName>
    <definedName name="Pi5_10">[0]!_Pi5</definedName>
    <definedName name="Pi5_11" localSheetId="0">'ФАКТ.СЕБЕСТ.ВОДА за 9 мес. 2023'!_Pi5</definedName>
    <definedName name="Pi5_11" localSheetId="1">'ФАКТ.СЕБЕСТ.СТОКИ за 9 мес 2023'!_Pi5</definedName>
    <definedName name="Pi5_11">[0]!_Pi5</definedName>
    <definedName name="Pi5_13" localSheetId="0">'ФАКТ.СЕБЕСТ.ВОДА за 9 мес. 2023'!_Pi5</definedName>
    <definedName name="Pi5_13" localSheetId="1">'ФАКТ.СЕБЕСТ.СТОКИ за 9 мес 2023'!_Pi5</definedName>
    <definedName name="Pi5_13">[0]!_Pi5</definedName>
    <definedName name="Pi5_14" localSheetId="0">'ФАКТ.СЕБЕСТ.ВОДА за 9 мес. 2023'!_Pi5</definedName>
    <definedName name="Pi5_14" localSheetId="1">'ФАКТ.СЕБЕСТ.СТОКИ за 9 мес 2023'!_Pi5</definedName>
    <definedName name="Pi5_14">[0]!_Pi5</definedName>
    <definedName name="Pi5_15" localSheetId="0">'ФАКТ.СЕБЕСТ.ВОДА за 9 мес. 2023'!_Pi5</definedName>
    <definedName name="Pi5_15" localSheetId="1">'ФАКТ.СЕБЕСТ.СТОКИ за 9 мес 2023'!_Pi5</definedName>
    <definedName name="Pi5_15">_Pi5</definedName>
    <definedName name="Pi5_16" localSheetId="0">'ФАКТ.СЕБЕСТ.ВОДА за 9 мес. 2023'!_Pi5</definedName>
    <definedName name="Pi5_16" localSheetId="1">'ФАКТ.СЕБЕСТ.СТОКИ за 9 мес 2023'!_Pi5</definedName>
    <definedName name="Pi5_16">[0]!_Pi5</definedName>
    <definedName name="Pi5_2" localSheetId="0">'ФАКТ.СЕБЕСТ.ВОДА за 9 мес. 2023'!_Pi5</definedName>
    <definedName name="Pi5_2" localSheetId="1">'ФАКТ.СЕБЕСТ.СТОКИ за 9 мес 2023'!_Pi5</definedName>
    <definedName name="Pi5_2">[0]!_Pi5</definedName>
    <definedName name="Pi5_22" localSheetId="0">'ФАКТ.СЕБЕСТ.ВОДА за 9 мес. 2023'!_Pi5</definedName>
    <definedName name="Pi5_22" localSheetId="1">'ФАКТ.СЕБЕСТ.СТОКИ за 9 мес 2023'!_Pi5</definedName>
    <definedName name="Pi5_22">_Pi5</definedName>
    <definedName name="Pi5_3" localSheetId="0">'ФАКТ.СЕБЕСТ.ВОДА за 9 мес. 2023'!_Pi5</definedName>
    <definedName name="Pi5_3" localSheetId="1">'ФАКТ.СЕБЕСТ.СТОКИ за 9 мес 2023'!_Pi5</definedName>
    <definedName name="Pi5_3">[0]!_Pi5</definedName>
    <definedName name="Pi5_4" localSheetId="0">'ФАКТ.СЕБЕСТ.ВОДА за 9 мес. 2023'!_Pi5</definedName>
    <definedName name="Pi5_4" localSheetId="1">'ФАКТ.СЕБЕСТ.СТОКИ за 9 мес 2023'!_Pi5</definedName>
    <definedName name="Pi5_4">_Pi5</definedName>
    <definedName name="Pi5_67" localSheetId="0">'ФАКТ.СЕБЕСТ.ВОДА за 9 мес. 2023'!_Pi5</definedName>
    <definedName name="Pi5_67" localSheetId="1">'ФАКТ.СЕБЕСТ.СТОКИ за 9 мес 2023'!_Pi5</definedName>
    <definedName name="Pi5_67">_Pi5</definedName>
    <definedName name="Pi5_70" localSheetId="0">'ФАКТ.СЕБЕСТ.ВОДА за 9 мес. 2023'!_Pi5</definedName>
    <definedName name="Pi5_70" localSheetId="1">'ФАКТ.СЕБЕСТ.СТОКИ за 9 мес 2023'!_Pi5</definedName>
    <definedName name="Pi5_70">_Pi5</definedName>
    <definedName name="Pi5_71" localSheetId="0">'ФАКТ.СЕБЕСТ.ВОДА за 9 мес. 2023'!_Pi5</definedName>
    <definedName name="Pi5_71" localSheetId="1">'ФАКТ.СЕБЕСТ.СТОКИ за 9 мес 2023'!_Pi5</definedName>
    <definedName name="Pi5_71">_Pi5</definedName>
    <definedName name="Pi5_72" localSheetId="0">'ФАКТ.СЕБЕСТ.ВОДА за 9 мес. 2023'!_Pi5</definedName>
    <definedName name="Pi5_72" localSheetId="1">'ФАКТ.СЕБЕСТ.СТОКИ за 9 мес 2023'!_Pi5</definedName>
    <definedName name="Pi5_72">_Pi5</definedName>
    <definedName name="Pi5_74" localSheetId="0">'ФАКТ.СЕБЕСТ.ВОДА за 9 мес. 2023'!_Pi5</definedName>
    <definedName name="Pi5_74" localSheetId="1">'ФАКТ.СЕБЕСТ.СТОКИ за 9 мес 2023'!_Pi5</definedName>
    <definedName name="Pi5_74">_Pi5</definedName>
    <definedName name="Pi5_9" localSheetId="0">'ФАКТ.СЕБЕСТ.ВОДА за 9 мес. 2023'!_Pi5</definedName>
    <definedName name="Pi5_9" localSheetId="1">'ФАКТ.СЕБЕСТ.СТОКИ за 9 мес 2023'!_Pi5</definedName>
    <definedName name="Pi5_9">_Pi5</definedName>
    <definedName name="TEMPLATE_SPHERE" localSheetId="0">[7]TECHSHEET!$G$2</definedName>
    <definedName name="TEMPLATE_SPHERE" localSheetId="1">[7]TECHSHEET!$G$2</definedName>
    <definedName name="TEMPLATE_SPHERE">[8]TECHSHEET!$G$2</definedName>
    <definedName name="TEMPLATE_SPHERE_CODE" localSheetId="0">[7]TECHSHEET!$G$37</definedName>
    <definedName name="TEMPLATE_SPHERE_CODE" localSheetId="1">[7]TECHSHEET!$G$37</definedName>
    <definedName name="TEMPLATE_SPHERE_CODE">[8]TECHSHEET!$G$37</definedName>
    <definedName name="аа" localSheetId="0">#N/A</definedName>
    <definedName name="аа" localSheetId="1">#N/A</definedName>
    <definedName name="аа">аа</definedName>
    <definedName name="аа_10" localSheetId="0">'ФАКТ.СЕБЕСТ.ВОДА за 9 мес. 2023'!аа</definedName>
    <definedName name="аа_10" localSheetId="1">'ФАКТ.СЕБЕСТ.СТОКИ за 9 мес 2023'!аа</definedName>
    <definedName name="аа_10">[0]!аа</definedName>
    <definedName name="аа_14" localSheetId="0">'ФАКТ.СЕБЕСТ.ВОДА за 9 мес. 2023'!аа</definedName>
    <definedName name="аа_14" localSheetId="1">'ФАКТ.СЕБЕСТ.СТОКИ за 9 мес 2023'!аа</definedName>
    <definedName name="аа_14">[0]!аа</definedName>
    <definedName name="аа_15" localSheetId="0">'ФАКТ.СЕБЕСТ.ВОДА за 9 мес. 2023'!аа</definedName>
    <definedName name="аа_15" localSheetId="1">'ФАКТ.СЕБЕСТ.СТОКИ за 9 мес 2023'!аа</definedName>
    <definedName name="аа_15">[0]!аа</definedName>
    <definedName name="аа_16" localSheetId="0">'ФАКТ.СЕБЕСТ.ВОДА за 9 мес. 2023'!аа</definedName>
    <definedName name="аа_16" localSheetId="1">'ФАКТ.СЕБЕСТ.СТОКИ за 9 мес 2023'!аа</definedName>
    <definedName name="аа_16">[0]!аа</definedName>
    <definedName name="аа_2" localSheetId="0">'ФАКТ.СЕБЕСТ.ВОДА за 9 мес. 2023'!аа</definedName>
    <definedName name="аа_2" localSheetId="1">'ФАКТ.СЕБЕСТ.СТОКИ за 9 мес 2023'!аа</definedName>
    <definedName name="аа_2">[0]!аа</definedName>
    <definedName name="апапа" localSheetId="0">'ФАКТ.СЕБЕСТ.ВОДА за 9 мес. 2023'!_Pi4</definedName>
    <definedName name="апапа" localSheetId="1">'ФАКТ.СЕБЕСТ.СТОКИ за 9 мес 2023'!_Pi4</definedName>
    <definedName name="апапа">[0]!_Pi4</definedName>
    <definedName name="апапа_1" localSheetId="0">'ФАКТ.СЕБЕСТ.ВОДА за 9 мес. 2023'!_Pi4</definedName>
    <definedName name="апапа_1" localSheetId="1">'ФАКТ.СЕБЕСТ.СТОКИ за 9 мес 2023'!_Pi4</definedName>
    <definedName name="апапа_1">[0]!_Pi4</definedName>
    <definedName name="апапа_13" localSheetId="0">'ФАКТ.СЕБЕСТ.ВОДА за 9 мес. 2023'!_Pi4</definedName>
    <definedName name="апапа_13" localSheetId="1">'ФАКТ.СЕБЕСТ.СТОКИ за 9 мес 2023'!_Pi4</definedName>
    <definedName name="апапа_13">[0]!_Pi4</definedName>
    <definedName name="апапа_2" localSheetId="0">'ФАКТ.СЕБЕСТ.ВОДА за 9 мес. 2023'!_Pi4</definedName>
    <definedName name="апапа_2" localSheetId="1">'ФАКТ.СЕБЕСТ.СТОКИ за 9 мес 2023'!_Pi4</definedName>
    <definedName name="апапа_2">[0]!_Pi4</definedName>
    <definedName name="апквуцыыыыы">#N/A</definedName>
    <definedName name="б" localSheetId="0">#N/A</definedName>
    <definedName name="б" localSheetId="1">#N/A</definedName>
    <definedName name="б">б</definedName>
    <definedName name="б_10" localSheetId="0">'ФАКТ.СЕБЕСТ.ВОДА за 9 мес. 2023'!б</definedName>
    <definedName name="б_10" localSheetId="1">'ФАКТ.СЕБЕСТ.СТОКИ за 9 мес 2023'!б</definedName>
    <definedName name="б_10">[0]!б</definedName>
    <definedName name="б_14" localSheetId="0">'ФАКТ.СЕБЕСТ.ВОДА за 9 мес. 2023'!б</definedName>
    <definedName name="б_14" localSheetId="1">'ФАКТ.СЕБЕСТ.СТОКИ за 9 мес 2023'!б</definedName>
    <definedName name="б_14">[0]!б</definedName>
    <definedName name="б_15" localSheetId="0">'ФАКТ.СЕБЕСТ.ВОДА за 9 мес. 2023'!б</definedName>
    <definedName name="б_15" localSheetId="1">'ФАКТ.СЕБЕСТ.СТОКИ за 9 мес 2023'!б</definedName>
    <definedName name="б_15">[0]!б</definedName>
    <definedName name="б_16" localSheetId="0">'ФАКТ.СЕБЕСТ.ВОДА за 9 мес. 2023'!б</definedName>
    <definedName name="б_16" localSheetId="1">'ФАКТ.СЕБЕСТ.СТОКИ за 9 мес 2023'!б</definedName>
    <definedName name="б_16">[0]!б</definedName>
    <definedName name="б_2" localSheetId="0">'ФАКТ.СЕБЕСТ.ВОДА за 9 мес. 2023'!б</definedName>
    <definedName name="б_2" localSheetId="1">'ФАКТ.СЕБЕСТ.СТОКИ за 9 мес 2023'!б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0">#N/A</definedName>
    <definedName name="в" localSheetId="1">#N/A</definedName>
    <definedName name="в">в</definedName>
    <definedName name="в_10" localSheetId="0">'ФАКТ.СЕБЕСТ.ВОДА за 9 мес. 2023'!в</definedName>
    <definedName name="в_10" localSheetId="1">'ФАКТ.СЕБЕСТ.СТОКИ за 9 мес 2023'!в</definedName>
    <definedName name="в_10">[0]!в</definedName>
    <definedName name="в_14" localSheetId="0">'ФАКТ.СЕБЕСТ.ВОДА за 9 мес. 2023'!в</definedName>
    <definedName name="в_14" localSheetId="1">'ФАКТ.СЕБЕСТ.СТОКИ за 9 мес 2023'!в</definedName>
    <definedName name="в_14">[0]!в</definedName>
    <definedName name="в_15" localSheetId="0">'ФАКТ.СЕБЕСТ.ВОДА за 9 мес. 2023'!в</definedName>
    <definedName name="в_15" localSheetId="1">'ФАКТ.СЕБЕСТ.СТОКИ за 9 мес 2023'!в</definedName>
    <definedName name="в_15">[0]!в</definedName>
    <definedName name="в_16" localSheetId="0">'ФАКТ.СЕБЕСТ.ВОДА за 9 мес. 2023'!в</definedName>
    <definedName name="в_16" localSheetId="1">'ФАКТ.СЕБЕСТ.СТОКИ за 9 мес 2023'!в</definedName>
    <definedName name="в_16">[0]!в</definedName>
    <definedName name="в_2" localSheetId="0">'ФАКТ.СЕБЕСТ.ВОДА за 9 мес. 2023'!в</definedName>
    <definedName name="в_2" localSheetId="1">'ФАКТ.СЕБЕСТ.СТОКИ за 9 мес 2023'!в</definedName>
    <definedName name="в_2">[0]!в</definedName>
    <definedName name="вааитььбблдшщщ">#N/A</definedName>
    <definedName name="вапроолдджюююююю">#N/A</definedName>
    <definedName name="выкапфвап" localSheetId="0">#REF!</definedName>
    <definedName name="выкапфвап">#REF!</definedName>
    <definedName name="гггггг" localSheetId="0">'[4]распределение январь по бухг.'!#REF!</definedName>
    <definedName name="гггггг" localSheetId="1">'[4]распределение январь по бухг.'!#REF!</definedName>
    <definedName name="гггггг">'[4]распределение январь по бухг.'!#REF!</definedName>
    <definedName name="гггггггггггггггггг" localSheetId="0">[4]расшифровка!#REF!</definedName>
    <definedName name="гггггггггггггггггг" localSheetId="1">[4]расшифровка!#REF!</definedName>
    <definedName name="гггггггггггггггггг">[4]расшифровка!#REF!</definedName>
    <definedName name="дапвеункее">#N/A</definedName>
    <definedName name="дголь" localSheetId="0">'ФАКТ.СЕБЕСТ.ВОДА за 9 мес. 2023'!_Pi3</definedName>
    <definedName name="дголь" localSheetId="1">'ФАКТ.СЕБЕСТ.СТОКИ за 9 мес 2023'!_Pi3</definedName>
    <definedName name="дголь">[0]!_Pi3</definedName>
    <definedName name="дголь_13" localSheetId="0">'ФАКТ.СЕБЕСТ.ВОДА за 9 мес. 2023'!_Pi3</definedName>
    <definedName name="дголь_13" localSheetId="1">'ФАКТ.СЕБЕСТ.СТОКИ за 9 мес 2023'!_Pi3</definedName>
    <definedName name="дголь_13">[0]!_Pi3</definedName>
    <definedName name="ддллоогггггггггггг">#N/A</definedName>
    <definedName name="длгоор" localSheetId="0">'ФАКТ.СЕБЕСТ.ВОДА за 9 мес. 2023'!_Pi5</definedName>
    <definedName name="длгоор" localSheetId="1">'ФАКТ.СЕБЕСТ.СТОКИ за 9 мес 2023'!_Pi5</definedName>
    <definedName name="длгоор">[0]!_Pi5</definedName>
    <definedName name="длгоор_13" localSheetId="0">'ФАКТ.СЕБЕСТ.ВОДА за 9 мес. 2023'!_Pi5</definedName>
    <definedName name="длгоор_13" localSheetId="1">'ФАКТ.СЕБЕСТ.СТОКИ за 9 мес 2023'!_Pi5</definedName>
    <definedName name="длгоор_13">[0]!_Pi5</definedName>
    <definedName name="длгоор_2" localSheetId="0">'ФАКТ.СЕБЕСТ.ВОДА за 9 мес. 2023'!_Pi5</definedName>
    <definedName name="длгоор_2" localSheetId="1">'ФАКТ.СЕБЕСТ.СТОКИ за 9 мес 2023'!_Pi5</definedName>
    <definedName name="длгоор_2">[0]!_Pi5</definedName>
    <definedName name="дллллл" localSheetId="0">'ФАКТ.СЕБЕСТ.ВОДА за 9 мес. 2023'!_Pi3</definedName>
    <definedName name="дллллл" localSheetId="1">'ФАКТ.СЕБЕСТ.СТОКИ за 9 мес 2023'!_Pi3</definedName>
    <definedName name="дллллл">[0]!_Pi3</definedName>
    <definedName name="дллллл_13" localSheetId="0">'ФАКТ.СЕБЕСТ.ВОДА за 9 мес. 2023'!_Pi3</definedName>
    <definedName name="дллллл_13" localSheetId="1">'ФАКТ.СЕБЕСТ.СТОКИ за 9 мес 2023'!_Pi3</definedName>
    <definedName name="дллллл_13">[0]!_Pi3</definedName>
    <definedName name="дллллл_2" localSheetId="0">'ФАКТ.СЕБЕСТ.ВОДА за 9 мес. 2023'!_Pi3</definedName>
    <definedName name="дллллл_2" localSheetId="1">'ФАКТ.СЕБЕСТ.СТОКИ за 9 мес 2023'!_Pi3</definedName>
    <definedName name="дллллл_2">[0]!_Pi3</definedName>
    <definedName name="длллоо" localSheetId="0">#REF!</definedName>
    <definedName name="длллоо">#REF!</definedName>
    <definedName name="длллоо_13" localSheetId="0">#REF!</definedName>
    <definedName name="длллоо_13">#REF!</definedName>
    <definedName name="имя" localSheetId="0">'ФАКТ.СЕБЕСТ.ВОДА за 9 мес. 2023'!_Pi2</definedName>
    <definedName name="имя" localSheetId="1">'ФАКТ.СЕБЕСТ.СТОКИ за 9 мес 2023'!_Pi2</definedName>
    <definedName name="имя">[0]!_Pi2</definedName>
    <definedName name="имя1" localSheetId="0">'ФАКТ.СЕБЕСТ.ВОДА за 9 мес. 2023'!_Pi2</definedName>
    <definedName name="имя1" localSheetId="1">'ФАКТ.СЕБЕСТ.СТОКИ за 9 мес 2023'!_Pi2</definedName>
    <definedName name="имя1">_Pi2</definedName>
    <definedName name="ипрнотьлгггг">#N/A</definedName>
    <definedName name="испаекроггш">#N/A</definedName>
    <definedName name="итроннгггг">[9]Нормат!$J$23</definedName>
    <definedName name="итрооогнгггг" localSheetId="0">#REF!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[9]Нормат!$J$12</definedName>
    <definedName name="йцуукен">#N/A</definedName>
    <definedName name="коррект" localSheetId="0">#N/A</definedName>
    <definedName name="коррект" localSheetId="1">#N/A</definedName>
    <definedName name="коррект">коррект</definedName>
    <definedName name="коррект_10" localSheetId="0">'ФАКТ.СЕБЕСТ.ВОДА за 9 мес. 2023'!коррект</definedName>
    <definedName name="коррект_10" localSheetId="1">'ФАКТ.СЕБЕСТ.СТОКИ за 9 мес 2023'!коррект</definedName>
    <definedName name="коррект_10">[0]!коррект</definedName>
    <definedName name="коррект_14" localSheetId="0">'ФАКТ.СЕБЕСТ.ВОДА за 9 мес. 2023'!коррект</definedName>
    <definedName name="коррект_14" localSheetId="1">'ФАКТ.СЕБЕСТ.СТОКИ за 9 мес 2023'!коррект</definedName>
    <definedName name="коррект_14">[0]!коррект</definedName>
    <definedName name="коррект_15" localSheetId="0">'ФАКТ.СЕБЕСТ.ВОДА за 9 мес. 2023'!коррект</definedName>
    <definedName name="коррект_15" localSheetId="1">'ФАКТ.СЕБЕСТ.СТОКИ за 9 мес 2023'!коррект</definedName>
    <definedName name="коррект_15">[0]!коррект</definedName>
    <definedName name="коррект_16" localSheetId="0">'ФАКТ.СЕБЕСТ.ВОДА за 9 мес. 2023'!коррект</definedName>
    <definedName name="коррект_16" localSheetId="1">'ФАКТ.СЕБЕСТ.СТОКИ за 9 мес 2023'!коррект</definedName>
    <definedName name="коррект_16">[0]!коррект</definedName>
    <definedName name="коррект_2" localSheetId="0">'ФАКТ.СЕБЕСТ.ВОДА за 9 мес. 2023'!коррект</definedName>
    <definedName name="коррект_2" localSheetId="1">'ФАКТ.СЕБЕСТ.СТОКИ за 9 мес 2023'!коррект</definedName>
    <definedName name="коррект_2">[0]!коррект</definedName>
    <definedName name="кууееерототтт">#N/A</definedName>
    <definedName name="лист" localSheetId="0">#N/A</definedName>
    <definedName name="лист" localSheetId="1">#N/A</definedName>
    <definedName name="лист">лист</definedName>
    <definedName name="лист_10" localSheetId="0">'ФАКТ.СЕБЕСТ.ВОДА за 9 мес. 2023'!лист</definedName>
    <definedName name="лист_10" localSheetId="1">'ФАКТ.СЕБЕСТ.СТОКИ за 9 мес 2023'!лист</definedName>
    <definedName name="лист_10">[0]!лист</definedName>
    <definedName name="лист_14" localSheetId="0">'ФАКТ.СЕБЕСТ.ВОДА за 9 мес. 2023'!лист</definedName>
    <definedName name="лист_14" localSheetId="1">'ФАКТ.СЕБЕСТ.СТОКИ за 9 мес 2023'!лист</definedName>
    <definedName name="лист_14">[0]!лист</definedName>
    <definedName name="лист_15" localSheetId="0">'ФАКТ.СЕБЕСТ.ВОДА за 9 мес. 2023'!лист</definedName>
    <definedName name="лист_15" localSheetId="1">'ФАКТ.СЕБЕСТ.СТОКИ за 9 мес 2023'!лист</definedName>
    <definedName name="лист_15">[0]!лист</definedName>
    <definedName name="лист_16" localSheetId="0">'ФАКТ.СЕБЕСТ.ВОДА за 9 мес. 2023'!лист</definedName>
    <definedName name="лист_16" localSheetId="1">'ФАКТ.СЕБЕСТ.СТОКИ за 9 мес 2023'!лист</definedName>
    <definedName name="лист_16">[0]!лист</definedName>
    <definedName name="лист_2" localSheetId="0">'ФАКТ.СЕБЕСТ.ВОДА за 9 мес. 2023'!лист</definedName>
    <definedName name="лист_2" localSheetId="1">'ФАКТ.СЕБЕСТ.СТОКИ за 9 мес 2023'!лист</definedName>
    <definedName name="лист_2">[0]!лист</definedName>
    <definedName name="лоекнукеущшбь">[10]Нормат!$J$23</definedName>
    <definedName name="лпоапкпвввввв">[11]Нормат!$J$23</definedName>
    <definedName name="мааппенннннннннннн">#N/A</definedName>
    <definedName name="маиттььббллл">#N/A</definedName>
    <definedName name="мапеенроооо" localSheetId="0">#REF!</definedName>
    <definedName name="мапеенроооо">#REF!</definedName>
    <definedName name="мапппппппппп" localSheetId="0">#REF!</definedName>
    <definedName name="мапппппппппп">#REF!</definedName>
    <definedName name="мипакенроггггг">#N/A</definedName>
    <definedName name="НАЛ" localSheetId="0">#N/A</definedName>
    <definedName name="НАЛ" localSheetId="1">#N/A</definedName>
    <definedName name="НАЛ">НАЛ</definedName>
    <definedName name="НАЛ_10" localSheetId="0">'ФАКТ.СЕБЕСТ.ВОДА за 9 мес. 2023'!НАЛ</definedName>
    <definedName name="НАЛ_10" localSheetId="1">'ФАКТ.СЕБЕСТ.СТОКИ за 9 мес 2023'!НАЛ</definedName>
    <definedName name="НАЛ_10">[0]!НАЛ</definedName>
    <definedName name="НАЛ_14" localSheetId="0">'ФАКТ.СЕБЕСТ.ВОДА за 9 мес. 2023'!НАЛ</definedName>
    <definedName name="НАЛ_14" localSheetId="1">'ФАКТ.СЕБЕСТ.СТОКИ за 9 мес 2023'!НАЛ</definedName>
    <definedName name="НАЛ_14">[0]!НАЛ</definedName>
    <definedName name="НАЛ_15" localSheetId="0">'ФАКТ.СЕБЕСТ.ВОДА за 9 мес. 2023'!НАЛ</definedName>
    <definedName name="НАЛ_15" localSheetId="1">'ФАКТ.СЕБЕСТ.СТОКИ за 9 мес 2023'!НАЛ</definedName>
    <definedName name="НАЛ_15">[0]!НАЛ</definedName>
    <definedName name="НАЛ_16" localSheetId="0">'ФАКТ.СЕБЕСТ.ВОДА за 9 мес. 2023'!НАЛ</definedName>
    <definedName name="НАЛ_16" localSheetId="1">'ФАКТ.СЕБЕСТ.СТОКИ за 9 мес 2023'!НАЛ</definedName>
    <definedName name="НАЛ_16">[0]!НАЛ</definedName>
    <definedName name="НАЛ_2" localSheetId="0">'ФАКТ.СЕБЕСТ.ВОДА за 9 мес. 2023'!НАЛ</definedName>
    <definedName name="НАЛ_2" localSheetId="1">'ФАКТ.СЕБЕСТ.СТОКИ за 9 мес 2023'!НАЛ</definedName>
    <definedName name="НАЛ_2">[0]!НАЛ</definedName>
    <definedName name="НАЛИЧКА" localSheetId="0">#N/A</definedName>
    <definedName name="НАЛИЧКА" localSheetId="1">#N/A</definedName>
    <definedName name="НАЛИЧКА">НАЛИЧКА</definedName>
    <definedName name="НАЛИЧКА_10" localSheetId="0">'ФАКТ.СЕБЕСТ.ВОДА за 9 мес. 2023'!НАЛИЧКА</definedName>
    <definedName name="НАЛИЧКА_10" localSheetId="1">'ФАКТ.СЕБЕСТ.СТОКИ за 9 мес 2023'!НАЛИЧКА</definedName>
    <definedName name="НАЛИЧКА_10">[0]!НАЛИЧКА</definedName>
    <definedName name="НАЛИЧКА_14" localSheetId="0">'ФАКТ.СЕБЕСТ.ВОДА за 9 мес. 2023'!НАЛИЧКА</definedName>
    <definedName name="НАЛИЧКА_14" localSheetId="1">'ФАКТ.СЕБЕСТ.СТОКИ за 9 мес 2023'!НАЛИЧКА</definedName>
    <definedName name="НАЛИЧКА_14">[0]!НАЛИЧКА</definedName>
    <definedName name="НАЛИЧКА_15" localSheetId="0">'ФАКТ.СЕБЕСТ.ВОДА за 9 мес. 2023'!НАЛИЧКА</definedName>
    <definedName name="НАЛИЧКА_15" localSheetId="1">'ФАКТ.СЕБЕСТ.СТОКИ за 9 мес 2023'!НАЛИЧКА</definedName>
    <definedName name="НАЛИЧКА_15">[0]!НАЛИЧКА</definedName>
    <definedName name="НАЛИЧКА_16" localSheetId="0">'ФАКТ.СЕБЕСТ.ВОДА за 9 мес. 2023'!НАЛИЧКА</definedName>
    <definedName name="НАЛИЧКА_16" localSheetId="1">'ФАКТ.СЕБЕСТ.СТОКИ за 9 мес 2023'!НАЛИЧКА</definedName>
    <definedName name="НАЛИЧКА_16">[0]!НАЛИЧКА</definedName>
    <definedName name="НАЛИЧКА_2" localSheetId="0">'ФАКТ.СЕБЕСТ.ВОДА за 9 мес. 2023'!НАЛИЧКА</definedName>
    <definedName name="НАЛИЧКА_2" localSheetId="1">'ФАКТ.СЕБЕСТ.СТОКИ за 9 мес 2023'!НАЛИЧКА</definedName>
    <definedName name="НАЛИЧКА_2">[0]!НАЛИЧКА</definedName>
    <definedName name="_xlnm.Print_Area" localSheetId="0">'ФАКТ.СЕБЕСТ.ВОДА за 9 мес. 2023'!$A$1:$S$89</definedName>
    <definedName name="_xlnm.Print_Area" localSheetId="1">'ФАКТ.СЕБЕСТ.СТОКИ за 9 мес 2023'!$A$1:$S$76</definedName>
    <definedName name="Объемы2" localSheetId="0">#REF!</definedName>
    <definedName name="Объемы2">#REF!</definedName>
    <definedName name="Объемы2_13" localSheetId="0">#REF!</definedName>
    <definedName name="Объемы2_13">#REF!</definedName>
    <definedName name="Объемы2_2" localSheetId="0">#REF!</definedName>
    <definedName name="Объемы2_2">#REF!</definedName>
    <definedName name="олггшщзжжхх">#N/A</definedName>
    <definedName name="пае" localSheetId="0">#N/A</definedName>
    <definedName name="пае" localSheetId="1">#N/A</definedName>
    <definedName name="пае">пае</definedName>
    <definedName name="пае_10" localSheetId="0">'ФАКТ.СЕБЕСТ.ВОДА за 9 мес. 2023'!пае</definedName>
    <definedName name="пае_10" localSheetId="1">'ФАКТ.СЕБЕСТ.СТОКИ за 9 мес 2023'!пае</definedName>
    <definedName name="пае_10">[0]!пае</definedName>
    <definedName name="пае_14" localSheetId="0">'ФАКТ.СЕБЕСТ.ВОДА за 9 мес. 2023'!пае</definedName>
    <definedName name="пае_14" localSheetId="1">'ФАКТ.СЕБЕСТ.СТОКИ за 9 мес 2023'!пае</definedName>
    <definedName name="пае_14">[0]!пае</definedName>
    <definedName name="пае_15" localSheetId="0">'ФАКТ.СЕБЕСТ.ВОДА за 9 мес. 2023'!пае</definedName>
    <definedName name="пае_15" localSheetId="1">'ФАКТ.СЕБЕСТ.СТОКИ за 9 мес 2023'!пае</definedName>
    <definedName name="пае_15">[0]!пае</definedName>
    <definedName name="пае_16" localSheetId="0">'ФАКТ.СЕБЕСТ.ВОДА за 9 мес. 2023'!пае</definedName>
    <definedName name="пае_16" localSheetId="1">'ФАКТ.СЕБЕСТ.СТОКИ за 9 мес 2023'!пае</definedName>
    <definedName name="пае_16">[0]!пае</definedName>
    <definedName name="пае_2" localSheetId="0">'ФАКТ.СЕБЕСТ.ВОДА за 9 мес. 2023'!пае</definedName>
    <definedName name="пае_2" localSheetId="1">'ФАКТ.СЕБЕСТ.СТОКИ за 9 мес 2023'!пае</definedName>
    <definedName name="пае_2">[0]!пае</definedName>
    <definedName name="пимрн" localSheetId="0">'ФАКТ.СЕБЕСТ.ВОДА за 9 мес. 2023'!_Pi2</definedName>
    <definedName name="пимрн" localSheetId="1">'ФАКТ.СЕБЕСТ.СТОКИ за 9 мес 2023'!_Pi2</definedName>
    <definedName name="пимрн">[0]!_Pi2</definedName>
    <definedName name="пимрн_1" localSheetId="0">'ФАКТ.СЕБЕСТ.ВОДА за 9 мес. 2023'!_Pi2</definedName>
    <definedName name="пимрн_1" localSheetId="1">'ФАКТ.СЕБЕСТ.СТОКИ за 9 мес 2023'!_Pi2</definedName>
    <definedName name="пимрн_1">[0]!_Pi2</definedName>
    <definedName name="пимрн_13" localSheetId="0">'ФАКТ.СЕБЕСТ.ВОДА за 9 мес. 2023'!_Pi2</definedName>
    <definedName name="пимрн_13" localSheetId="1">'ФАКТ.СЕБЕСТ.СТОКИ за 9 мес 2023'!_Pi2</definedName>
    <definedName name="пимрн_13">[0]!_Pi2</definedName>
    <definedName name="пимрн_2" localSheetId="0">'ФАКТ.СЕБЕСТ.ВОДА за 9 мес. 2023'!_Pi2</definedName>
    <definedName name="пимрн_2" localSheetId="1">'ФАКТ.СЕБЕСТ.СТОКИ за 9 мес 2023'!_Pi2</definedName>
    <definedName name="пимрн_2">[0]!_Pi2</definedName>
    <definedName name="про" localSheetId="0">#N/A</definedName>
    <definedName name="про" localSheetId="1">#N/A</definedName>
    <definedName name="про">про</definedName>
    <definedName name="про_10" localSheetId="0">'ФАКТ.СЕБЕСТ.ВОДА за 9 мес. 2023'!про</definedName>
    <definedName name="про_10" localSheetId="1">'ФАКТ.СЕБЕСТ.СТОКИ за 9 мес 2023'!про</definedName>
    <definedName name="про_10">[0]!про</definedName>
    <definedName name="про_14" localSheetId="0">'ФАКТ.СЕБЕСТ.ВОДА за 9 мес. 2023'!про</definedName>
    <definedName name="про_14" localSheetId="1">'ФАКТ.СЕБЕСТ.СТОКИ за 9 мес 2023'!про</definedName>
    <definedName name="про_14">[0]!про</definedName>
    <definedName name="про_15" localSheetId="0">'ФАКТ.СЕБЕСТ.ВОДА за 9 мес. 2023'!про</definedName>
    <definedName name="про_15" localSheetId="1">'ФАКТ.СЕБЕСТ.СТОКИ за 9 мес 2023'!про</definedName>
    <definedName name="про_15">[0]!про</definedName>
    <definedName name="про_16" localSheetId="0">'ФАКТ.СЕБЕСТ.ВОДА за 9 мес. 2023'!про</definedName>
    <definedName name="про_16" localSheetId="1">'ФАКТ.СЕБЕСТ.СТОКИ за 9 мес 2023'!про</definedName>
    <definedName name="про_16">[0]!про</definedName>
    <definedName name="про_2" localSheetId="0">'ФАКТ.СЕБЕСТ.ВОДА за 9 мес. 2023'!про</definedName>
    <definedName name="про_2" localSheetId="1">'ФАКТ.СЕБЕСТ.СТОКИ за 9 мес 2023'!про</definedName>
    <definedName name="про_2">[0]!про</definedName>
    <definedName name="р7" localSheetId="0">#N/A</definedName>
    <definedName name="р7" localSheetId="1">#N/A</definedName>
    <definedName name="р7">р7</definedName>
    <definedName name="р7_10" localSheetId="0">'ФАКТ.СЕБЕСТ.ВОДА за 9 мес. 2023'!р7</definedName>
    <definedName name="р7_10" localSheetId="1">'ФАКТ.СЕБЕСТ.СТОКИ за 9 мес 2023'!р7</definedName>
    <definedName name="р7_10">[0]!р7</definedName>
    <definedName name="р7_14" localSheetId="0">'ФАКТ.СЕБЕСТ.ВОДА за 9 мес. 2023'!р7</definedName>
    <definedName name="р7_14" localSheetId="1">'ФАКТ.СЕБЕСТ.СТОКИ за 9 мес 2023'!р7</definedName>
    <definedName name="р7_14">[0]!р7</definedName>
    <definedName name="р7_15" localSheetId="0">'ФАКТ.СЕБЕСТ.ВОДА за 9 мес. 2023'!р7</definedName>
    <definedName name="р7_15" localSheetId="1">'ФАКТ.СЕБЕСТ.СТОКИ за 9 мес 2023'!р7</definedName>
    <definedName name="р7_15">[0]!р7</definedName>
    <definedName name="р7_16" localSheetId="0">'ФАКТ.СЕБЕСТ.ВОДА за 9 мес. 2023'!р7</definedName>
    <definedName name="р7_16" localSheetId="1">'ФАКТ.СЕБЕСТ.СТОКИ за 9 мес 2023'!р7</definedName>
    <definedName name="р7_16">[0]!р7</definedName>
    <definedName name="р7_2" localSheetId="0">'ФАКТ.СЕБЕСТ.ВОДА за 9 мес. 2023'!р7</definedName>
    <definedName name="р7_2" localSheetId="1">'ФАКТ.СЕБЕСТ.СТОКИ за 9 мес 2023'!р7</definedName>
    <definedName name="р7_2">[0]!р7</definedName>
    <definedName name="р71" localSheetId="0">#N/A</definedName>
    <definedName name="р71" localSheetId="1">#N/A</definedName>
    <definedName name="р71">р71</definedName>
    <definedName name="р71_10" localSheetId="0">'ФАКТ.СЕБЕСТ.ВОДА за 9 мес. 2023'!р71</definedName>
    <definedName name="р71_10" localSheetId="1">'ФАКТ.СЕБЕСТ.СТОКИ за 9 мес 2023'!р71</definedName>
    <definedName name="р71_10">[0]!р71</definedName>
    <definedName name="р71_14" localSheetId="0">'ФАКТ.СЕБЕСТ.ВОДА за 9 мес. 2023'!р71</definedName>
    <definedName name="р71_14" localSheetId="1">'ФАКТ.СЕБЕСТ.СТОКИ за 9 мес 2023'!р71</definedName>
    <definedName name="р71_14">[0]!р71</definedName>
    <definedName name="р71_15" localSheetId="0">'ФАКТ.СЕБЕСТ.ВОДА за 9 мес. 2023'!р71</definedName>
    <definedName name="р71_15" localSheetId="1">'ФАКТ.СЕБЕСТ.СТОКИ за 9 мес 2023'!р71</definedName>
    <definedName name="р71_15">[0]!р71</definedName>
    <definedName name="р71_16" localSheetId="0">'ФАКТ.СЕБЕСТ.ВОДА за 9 мес. 2023'!р71</definedName>
    <definedName name="р71_16" localSheetId="1">'ФАКТ.СЕБЕСТ.СТОКИ за 9 мес 2023'!р71</definedName>
    <definedName name="р71_16">[0]!р71</definedName>
    <definedName name="р71_2" localSheetId="0">'ФАКТ.СЕБЕСТ.ВОДА за 9 мес. 2023'!р71</definedName>
    <definedName name="р71_2" localSheetId="1">'ФАКТ.СЕБЕСТ.СТОКИ за 9 мес 2023'!р71</definedName>
    <definedName name="р71_2">[0]!р71</definedName>
    <definedName name="ра71" localSheetId="0">#N/A</definedName>
    <definedName name="ра71" localSheetId="1">#N/A</definedName>
    <definedName name="ра71">ра71</definedName>
    <definedName name="ра71_10" localSheetId="0">'ФАКТ.СЕБЕСТ.ВОДА за 9 мес. 2023'!ра71</definedName>
    <definedName name="ра71_10" localSheetId="1">'ФАКТ.СЕБЕСТ.СТОКИ за 9 мес 2023'!ра71</definedName>
    <definedName name="ра71_10">[0]!ра71</definedName>
    <definedName name="ра71_14" localSheetId="0">'ФАКТ.СЕБЕСТ.ВОДА за 9 мес. 2023'!ра71</definedName>
    <definedName name="ра71_14" localSheetId="1">'ФАКТ.СЕБЕСТ.СТОКИ за 9 мес 2023'!ра71</definedName>
    <definedName name="ра71_14">[0]!ра71</definedName>
    <definedName name="ра71_15" localSheetId="0">'ФАКТ.СЕБЕСТ.ВОДА за 9 мес. 2023'!ра71</definedName>
    <definedName name="ра71_15" localSheetId="1">'ФАКТ.СЕБЕСТ.СТОКИ за 9 мес 2023'!ра71</definedName>
    <definedName name="ра71_15">[0]!ра71</definedName>
    <definedName name="ра71_16" localSheetId="0">'ФАКТ.СЕБЕСТ.ВОДА за 9 мес. 2023'!ра71</definedName>
    <definedName name="ра71_16" localSheetId="1">'ФАКТ.СЕБЕСТ.СТОКИ за 9 мес 2023'!ра71</definedName>
    <definedName name="ра71_16">[0]!ра71</definedName>
    <definedName name="ра71_2" localSheetId="0">'ФАКТ.СЕБЕСТ.ВОДА за 9 мес. 2023'!ра71</definedName>
    <definedName name="ра71_2" localSheetId="1">'ФАКТ.СЕБЕСТ.СТОКИ за 9 мес 2023'!ра71</definedName>
    <definedName name="ра71_2">[0]!ра71</definedName>
    <definedName name="РТВ" localSheetId="0">[12]Нормат!$J$12</definedName>
    <definedName name="РТВ" localSheetId="1">[12]Нормат!$J$12</definedName>
    <definedName name="РТВ">[12]Нормат!$J$12</definedName>
    <definedName name="РТВ_10">[9]Нормат!$J$12</definedName>
    <definedName name="РТВ_12">[13]Нормат!$J$12</definedName>
    <definedName name="РТВ_13">[13]Нормат!$J$12</definedName>
    <definedName name="РТВ_14">[9]Нормат!$J$12</definedName>
    <definedName name="РТВ_15">[9]Нормат!$J$12</definedName>
    <definedName name="РТВ_16">[9]Нормат!$J$12</definedName>
    <definedName name="РТВ_2">[9]Нормат!$J$12</definedName>
    <definedName name="РТВ_201" localSheetId="0">[12]Нормат!$J$23</definedName>
    <definedName name="РТВ_201" localSheetId="1">[12]Нормат!$J$23</definedName>
    <definedName name="РТВ_201">[12]Нормат!$J$23</definedName>
    <definedName name="РТВ_201_10">[9]Нормат!$J$23</definedName>
    <definedName name="РТВ_201_12">[13]Нормат!$J$23</definedName>
    <definedName name="РТВ_201_13">[13]Нормат!$J$23</definedName>
    <definedName name="РТВ_201_14">[9]Нормат!$J$23</definedName>
    <definedName name="РТВ_201_15">[9]Нормат!$J$23</definedName>
    <definedName name="РТВ_201_16">[9]Нормат!$J$23</definedName>
    <definedName name="РТВ_201_2">[9]Нормат!$J$23</definedName>
    <definedName name="РТВ_201_24" localSheetId="0">[14]Нормат!$J$23</definedName>
    <definedName name="РТВ_201_24" localSheetId="1">[14]Нормат!$J$23</definedName>
    <definedName name="РТВ_201_24">[14]Нормат!$J$23</definedName>
    <definedName name="РТВ_201_25" localSheetId="0">[15]Нормат!$J$23</definedName>
    <definedName name="РТВ_201_25" localSheetId="1">[15]Нормат!$J$23</definedName>
    <definedName name="РТВ_201_25">[15]Нормат!$J$23</definedName>
    <definedName name="РТВ_201_3" localSheetId="0">[16]Нормат!$J$23</definedName>
    <definedName name="РТВ_201_3" localSheetId="1">[16]Нормат!$J$23</definedName>
    <definedName name="РТВ_201_3">[16]Нормат!$J$23</definedName>
    <definedName name="РТВ_201_4">[11]Нормат!$J$23</definedName>
    <definedName name="РТВ_201_5">[10]Нормат!$J$23</definedName>
    <definedName name="РТВ_201_59" localSheetId="0">[17]Нормат!$J$23</definedName>
    <definedName name="РТВ_201_59" localSheetId="1">[17]Нормат!$J$23</definedName>
    <definedName name="РТВ_201_59">[17]Нормат!$J$23</definedName>
    <definedName name="РТВ_201_59_10">[18]Нормат!$J$23</definedName>
    <definedName name="РТВ_201_59_14">[18]Нормат!$J$23</definedName>
    <definedName name="РТВ_201_59_15">[18]Нормат!$J$23</definedName>
    <definedName name="РТВ_201_59_16">[18]Нормат!$J$23</definedName>
    <definedName name="РТВ_201_59_2">[18]Нормат!$J$23</definedName>
    <definedName name="РТВ_201_6" localSheetId="0">[19]Нормат!$J$23</definedName>
    <definedName name="РТВ_201_6" localSheetId="1">[19]Нормат!$J$23</definedName>
    <definedName name="РТВ_201_6">[19]Нормат!$J$23</definedName>
    <definedName name="РТВ_201_60" localSheetId="0">[17]Нормат!$J$23</definedName>
    <definedName name="РТВ_201_60" localSheetId="1">[17]Нормат!$J$23</definedName>
    <definedName name="РТВ_201_60">[17]Нормат!$J$23</definedName>
    <definedName name="РТВ_201_60_10">[18]Нормат!$J$23</definedName>
    <definedName name="РТВ_201_60_14">[18]Нормат!$J$23</definedName>
    <definedName name="РТВ_201_60_15">[18]Нормат!$J$23</definedName>
    <definedName name="РТВ_201_60_16">[18]Нормат!$J$23</definedName>
    <definedName name="РТВ_201_60_2">[18]Нормат!$J$23</definedName>
    <definedName name="РТВ_201_7">[10]Нормат!$J$23</definedName>
    <definedName name="РТВ_201_72" localSheetId="0">[12]Нормат!$J$23</definedName>
    <definedName name="РТВ_201_72" localSheetId="1">[12]Нормат!$J$23</definedName>
    <definedName name="РТВ_201_72">[12]Нормат!$J$23</definedName>
    <definedName name="РТВ_201_72_10">[9]Нормат!$J$23</definedName>
    <definedName name="РТВ_201_72_14">[9]Нормат!$J$23</definedName>
    <definedName name="РТВ_201_72_15">[9]Нормат!$J$23</definedName>
    <definedName name="РТВ_201_72_16">[9]Нормат!$J$23</definedName>
    <definedName name="РТВ_201_72_2">[9]Нормат!$J$23</definedName>
    <definedName name="РТВ_201_8">[10]Нормат!$J$23</definedName>
    <definedName name="РТВ_201_9">[10]Нормат!$J$23</definedName>
    <definedName name="РТВ_24" localSheetId="0">[14]Нормат!$J$12</definedName>
    <definedName name="РТВ_24" localSheetId="1">[14]Нормат!$J$12</definedName>
    <definedName name="РТВ_24">[14]Нормат!$J$12</definedName>
    <definedName name="РТВ_25" localSheetId="0">[15]Нормат!$J$12</definedName>
    <definedName name="РТВ_25" localSheetId="1">[15]Нормат!$J$12</definedName>
    <definedName name="РТВ_25">[15]Нормат!$J$12</definedName>
    <definedName name="РТВ_3" localSheetId="0">[16]Нормат!$J$12</definedName>
    <definedName name="РТВ_3" localSheetId="1">[16]Нормат!$J$12</definedName>
    <definedName name="РТВ_3">[16]Нормат!$J$12</definedName>
    <definedName name="РТВ_4">[11]Нормат!$J$12</definedName>
    <definedName name="РТВ_5">[10]Нормат!$J$12</definedName>
    <definedName name="РТВ_59" localSheetId="0">[17]Нормат!$J$12</definedName>
    <definedName name="РТВ_59" localSheetId="1">[17]Нормат!$J$12</definedName>
    <definedName name="РТВ_59">[17]Нормат!$J$12</definedName>
    <definedName name="РТВ_59_10">[18]Нормат!$J$12</definedName>
    <definedName name="РТВ_59_14">[18]Нормат!$J$12</definedName>
    <definedName name="РТВ_59_15">[18]Нормат!$J$12</definedName>
    <definedName name="РТВ_59_16">[18]Нормат!$J$12</definedName>
    <definedName name="РТВ_59_2">[18]Нормат!$J$12</definedName>
    <definedName name="РТВ_6" localSheetId="0">[19]Нормат!$J$12</definedName>
    <definedName name="РТВ_6" localSheetId="1">[19]Нормат!$J$12</definedName>
    <definedName name="РТВ_6">[19]Нормат!$J$12</definedName>
    <definedName name="РТВ_60" localSheetId="0">[17]Нормат!$J$12</definedName>
    <definedName name="РТВ_60" localSheetId="1">[17]Нормат!$J$12</definedName>
    <definedName name="РТВ_60">[17]Нормат!$J$12</definedName>
    <definedName name="РТВ_60_10">[18]Нормат!$J$12</definedName>
    <definedName name="РТВ_60_14">[18]Нормат!$J$12</definedName>
    <definedName name="РТВ_60_15">[18]Нормат!$J$12</definedName>
    <definedName name="РТВ_60_16">[18]Нормат!$J$12</definedName>
    <definedName name="РТВ_60_2">[18]Нормат!$J$12</definedName>
    <definedName name="РТВ_7">[10]Нормат!$J$12</definedName>
    <definedName name="РТВ_72" localSheetId="0">[12]Нормат!$J$12</definedName>
    <definedName name="РТВ_72" localSheetId="1">[12]Нормат!$J$12</definedName>
    <definedName name="РТВ_72">[12]Нормат!$J$12</definedName>
    <definedName name="РТВ_72_10">[9]Нормат!$J$12</definedName>
    <definedName name="РТВ_72_14">[9]Нормат!$J$12</definedName>
    <definedName name="РТВ_72_15">[9]Нормат!$J$12</definedName>
    <definedName name="РТВ_72_16">[9]Нормат!$J$12</definedName>
    <definedName name="РТВ_72_2">[9]Нормат!$J$12</definedName>
    <definedName name="РТВ_8">[10]Нормат!$J$12</definedName>
    <definedName name="РТВ_9">[10]Нормат!$J$12</definedName>
    <definedName name="смитронгглллльббб" localSheetId="0">#REF!</definedName>
    <definedName name="смитронгглллльббб">#REF!</definedName>
    <definedName name="сммаапеенннннн">#N/A</definedName>
    <definedName name="спсп" localSheetId="0">'ФАКТ.СЕБЕСТ.ВОДА за 9 мес. 2023'!_Pi1</definedName>
    <definedName name="спсп" localSheetId="1">'ФАКТ.СЕБЕСТ.СТОКИ за 9 мес 2023'!_Pi1</definedName>
    <definedName name="спсп">[0]!_Pi1</definedName>
    <definedName name="спсп_1" localSheetId="0">'ФАКТ.СЕБЕСТ.ВОДА за 9 мес. 2023'!_Pi1</definedName>
    <definedName name="спсп_1" localSheetId="1">'ФАКТ.СЕБЕСТ.СТОКИ за 9 мес 2023'!_Pi1</definedName>
    <definedName name="спсп_1">[0]!_Pi1</definedName>
    <definedName name="спсп_13" localSheetId="0">'ФАКТ.СЕБЕСТ.ВОДА за 9 мес. 2023'!_Pi1</definedName>
    <definedName name="спсп_13" localSheetId="1">'ФАКТ.СЕБЕСТ.СТОКИ за 9 мес 2023'!_Pi1</definedName>
    <definedName name="спсп_13">[0]!_Pi1</definedName>
    <definedName name="спсп_2" localSheetId="0">'ФАКТ.СЕБЕСТ.ВОДА за 9 мес. 2023'!_Pi1</definedName>
    <definedName name="спсп_2" localSheetId="1">'ФАКТ.СЕБЕСТ.СТОКИ за 9 мес 2023'!_Pi1</definedName>
    <definedName name="спсп_2">[0]!_Pi1</definedName>
    <definedName name="тарифы" localSheetId="0">'ФАКТ.СЕБЕСТ.ВОДА за 9 мес. 2023'!_Pi3</definedName>
    <definedName name="тарифы" localSheetId="1">'ФАКТ.СЕБЕСТ.СТОКИ за 9 мес 2023'!_Pi3</definedName>
    <definedName name="тарифы">[0]!_Pi3</definedName>
    <definedName name="тарифы_1" localSheetId="0">'ФАКТ.СЕБЕСТ.ВОДА за 9 мес. 2023'!_Pi3</definedName>
    <definedName name="тарифы_1" localSheetId="1">'ФАКТ.СЕБЕСТ.СТОКИ за 9 мес 2023'!_Pi3</definedName>
    <definedName name="тарифы_1">[0]!_Pi3</definedName>
    <definedName name="тарифы_13" localSheetId="0">'ФАКТ.СЕБЕСТ.ВОДА за 9 мес. 2023'!_Pi3</definedName>
    <definedName name="тарифы_13" localSheetId="1">'ФАКТ.СЕБЕСТ.СТОКИ за 9 мес 2023'!_Pi3</definedName>
    <definedName name="тарифы_13">[0]!_Pi3</definedName>
    <definedName name="тарифы_2" localSheetId="0">'ФАКТ.СЕБЕСТ.ВОДА за 9 мес. 2023'!_Pi3</definedName>
    <definedName name="тарифы_2" localSheetId="1">'ФАКТ.СЕБЕСТ.СТОКИ за 9 мес 2023'!_Pi3</definedName>
    <definedName name="тарифы_2">[0]!_Pi3</definedName>
    <definedName name="тир" localSheetId="0">'[4]распределение январь по бухг.'!#REF!</definedName>
    <definedName name="тир" localSheetId="1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[10]Нормат!$J$23</definedName>
    <definedName name="тпп" localSheetId="0">#REF!</definedName>
    <definedName name="тпп">#REF!</definedName>
    <definedName name="тпп_1" localSheetId="0">#REF!</definedName>
    <definedName name="тпп_1">#REF!</definedName>
    <definedName name="тпп_13" localSheetId="0">#REF!</definedName>
    <definedName name="тпп_13">#REF!</definedName>
    <definedName name="тпп_2" localSheetId="0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0">#N/A</definedName>
    <definedName name="ц" localSheetId="1">#N/A</definedName>
    <definedName name="ц">ц</definedName>
    <definedName name="ц_10" localSheetId="0">'ФАКТ.СЕБЕСТ.ВОДА за 9 мес. 2023'!ц</definedName>
    <definedName name="ц_10" localSheetId="1">'ФАКТ.СЕБЕСТ.СТОКИ за 9 мес 2023'!ц</definedName>
    <definedName name="ц_10">[0]!ц</definedName>
    <definedName name="ц_14" localSheetId="0">'ФАКТ.СЕБЕСТ.ВОДА за 9 мес. 2023'!ц</definedName>
    <definedName name="ц_14" localSheetId="1">'ФАКТ.СЕБЕСТ.СТОКИ за 9 мес 2023'!ц</definedName>
    <definedName name="ц_14">[0]!ц</definedName>
    <definedName name="ц_15" localSheetId="0">'ФАКТ.СЕБЕСТ.ВОДА за 9 мес. 2023'!ц</definedName>
    <definedName name="ц_15" localSheetId="1">'ФАКТ.СЕБЕСТ.СТОКИ за 9 мес 2023'!ц</definedName>
    <definedName name="ц_15">[0]!ц</definedName>
    <definedName name="ц_16" localSheetId="0">'ФАКТ.СЕБЕСТ.ВОДА за 9 мес. 2023'!ц</definedName>
    <definedName name="ц_16" localSheetId="1">'ФАКТ.СЕБЕСТ.СТОКИ за 9 мес 2023'!ц</definedName>
    <definedName name="ц_16">[0]!ц</definedName>
    <definedName name="ц_2" localSheetId="0">'ФАКТ.СЕБЕСТ.ВОДА за 9 мес. 2023'!ц</definedName>
    <definedName name="ц_2" localSheetId="1">'ФАКТ.СЕБЕСТ.СТОКИ за 9 мес 2023'!ц</definedName>
    <definedName name="ц_2">[0]!ц</definedName>
    <definedName name="цу" localSheetId="0">#REF!</definedName>
    <definedName name="цу">#REF!</definedName>
    <definedName name="чсваакеппрроо">#N/A</definedName>
    <definedName name="чяыйфцуккееенен" localSheetId="0">[5]Прибыль1!#REF!</definedName>
    <definedName name="чяыйфцуккееенен" localSheetId="1">[5]Прибыль1!#REF!</definedName>
    <definedName name="чяыйфцуккееенен">[5]Прибыль1!#REF!</definedName>
    <definedName name="ш" localSheetId="0">'ФАКТ.СЕБЕСТ.ВОДА за 9 мес. 2023'!про</definedName>
    <definedName name="ш" localSheetId="1">'ФАКТ.СЕБЕСТ.СТОКИ за 9 мес 2023'!про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88" i="3" l="1"/>
  <c r="FQ88" i="3"/>
  <c r="FN88" i="3"/>
  <c r="FH88" i="3"/>
  <c r="EY88" i="3"/>
  <c r="EV88" i="3"/>
  <c r="FE88" i="3" s="1"/>
  <c r="EP88" i="3"/>
  <c r="EM88" i="3"/>
  <c r="DU88" i="3"/>
  <c r="DR88" i="3"/>
  <c r="DI88" i="3"/>
  <c r="CZ88" i="3"/>
  <c r="CQ88" i="3"/>
  <c r="CN88" i="3"/>
  <c r="BV88" i="3"/>
  <c r="BS88" i="3"/>
  <c r="BJ88" i="3"/>
  <c r="BA88" i="3"/>
  <c r="AR88" i="3"/>
  <c r="AI88" i="3"/>
  <c r="CH88" i="3" s="1"/>
  <c r="EG88" i="3" s="1"/>
  <c r="GF88" i="3" s="1"/>
  <c r="AF88" i="3"/>
  <c r="CE88" i="3" s="1"/>
  <c r="W88" i="3"/>
  <c r="N88" i="3"/>
  <c r="E88" i="3"/>
  <c r="B88" i="3"/>
  <c r="FT87" i="3"/>
  <c r="FQ87" i="3"/>
  <c r="FN87" i="3"/>
  <c r="FH87" i="3"/>
  <c r="EY87" i="3"/>
  <c r="EV87" i="3"/>
  <c r="FE87" i="3" s="1"/>
  <c r="EP87" i="3"/>
  <c r="EM87" i="3"/>
  <c r="DU87" i="3"/>
  <c r="DR87" i="3"/>
  <c r="DI87" i="3"/>
  <c r="CZ87" i="3"/>
  <c r="CQ87" i="3"/>
  <c r="CN87" i="3"/>
  <c r="BV87" i="3"/>
  <c r="BS87" i="3"/>
  <c r="BJ87" i="3"/>
  <c r="BA87" i="3"/>
  <c r="AR87" i="3"/>
  <c r="AI87" i="3"/>
  <c r="CH87" i="3" s="1"/>
  <c r="EG87" i="3" s="1"/>
  <c r="GF87" i="3" s="1"/>
  <c r="AF87" i="3"/>
  <c r="CE87" i="3" s="1"/>
  <c r="W87" i="3"/>
  <c r="N87" i="3"/>
  <c r="E87" i="3"/>
  <c r="B87" i="3"/>
  <c r="FT86" i="3"/>
  <c r="FQ86" i="3"/>
  <c r="FH86" i="3"/>
  <c r="EY86" i="3"/>
  <c r="EV86" i="3"/>
  <c r="EP86" i="3"/>
  <c r="EM86" i="3"/>
  <c r="DU86" i="3"/>
  <c r="DU85" i="3" s="1"/>
  <c r="DR86" i="3"/>
  <c r="DI86" i="3"/>
  <c r="CZ86" i="3"/>
  <c r="CQ86" i="3"/>
  <c r="CN86" i="3"/>
  <c r="BV86" i="3"/>
  <c r="BS86" i="3"/>
  <c r="BJ86" i="3"/>
  <c r="BA86" i="3"/>
  <c r="AR86" i="3"/>
  <c r="AI86" i="3"/>
  <c r="AF86" i="3"/>
  <c r="CE86" i="3" s="1"/>
  <c r="W86" i="3"/>
  <c r="N86" i="3"/>
  <c r="E86" i="3"/>
  <c r="B86" i="3"/>
  <c r="FT85" i="3"/>
  <c r="FQ85" i="3"/>
  <c r="FK85" i="3"/>
  <c r="FH85" i="3"/>
  <c r="FB85" i="3"/>
  <c r="EY85" i="3"/>
  <c r="ES85" i="3"/>
  <c r="EP85" i="3"/>
  <c r="EM85" i="3"/>
  <c r="DR85" i="3"/>
  <c r="DL85" i="3"/>
  <c r="DI85" i="3"/>
  <c r="DC85" i="3"/>
  <c r="CZ85" i="3"/>
  <c r="CT85" i="3"/>
  <c r="CQ85" i="3"/>
  <c r="BV85" i="3"/>
  <c r="BS85" i="3"/>
  <c r="BM85" i="3"/>
  <c r="BJ85" i="3"/>
  <c r="BD85" i="3"/>
  <c r="BA85" i="3"/>
  <c r="AU85" i="3"/>
  <c r="AR85" i="3"/>
  <c r="AF85" i="3"/>
  <c r="Z85" i="3"/>
  <c r="W85" i="3"/>
  <c r="Q85" i="3"/>
  <c r="N85" i="3"/>
  <c r="H85" i="3"/>
  <c r="E85" i="3"/>
  <c r="Z84" i="3"/>
  <c r="FV83" i="3"/>
  <c r="FU83" i="3"/>
  <c r="FK83" i="3"/>
  <c r="FB83" i="3"/>
  <c r="FB84" i="3" s="1"/>
  <c r="ES83" i="3"/>
  <c r="DW83" i="3"/>
  <c r="DV83" i="3"/>
  <c r="DL83" i="3"/>
  <c r="DC83" i="3"/>
  <c r="CT83" i="3"/>
  <c r="DU83" i="3" s="1"/>
  <c r="BX83" i="3"/>
  <c r="BW83" i="3"/>
  <c r="BV83" i="3"/>
  <c r="BM83" i="3"/>
  <c r="BD83" i="3"/>
  <c r="AU83" i="3"/>
  <c r="AK83" i="3"/>
  <c r="AJ83" i="3"/>
  <c r="Z83" i="3"/>
  <c r="AI83" i="3" s="1"/>
  <c r="Q83" i="3"/>
  <c r="H83" i="3"/>
  <c r="FV82" i="3"/>
  <c r="GH82" i="3" s="1"/>
  <c r="FU82" i="3"/>
  <c r="FK82" i="3"/>
  <c r="FB82" i="3"/>
  <c r="ES82" i="3"/>
  <c r="FT82" i="3" s="1"/>
  <c r="DW82" i="3"/>
  <c r="DV82" i="3"/>
  <c r="DL82" i="3"/>
  <c r="DC82" i="3"/>
  <c r="CT82" i="3"/>
  <c r="DU82" i="3" s="1"/>
  <c r="BX82" i="3"/>
  <c r="BW82" i="3"/>
  <c r="BV82" i="3"/>
  <c r="BM82" i="3"/>
  <c r="BD82" i="3"/>
  <c r="AU82" i="3"/>
  <c r="AK82" i="3"/>
  <c r="CJ82" i="3" s="1"/>
  <c r="EI82" i="3" s="1"/>
  <c r="AJ82" i="3"/>
  <c r="CI82" i="3" s="1"/>
  <c r="EH82" i="3" s="1"/>
  <c r="GG82" i="3" s="1"/>
  <c r="Z82" i="3"/>
  <c r="AI82" i="3" s="1"/>
  <c r="CH82" i="3" s="1"/>
  <c r="EG82" i="3" s="1"/>
  <c r="GF82" i="3" s="1"/>
  <c r="Q82" i="3"/>
  <c r="H82" i="3"/>
  <c r="FV81" i="3"/>
  <c r="FU81" i="3"/>
  <c r="FK81" i="3"/>
  <c r="FB81" i="3"/>
  <c r="ES81" i="3"/>
  <c r="DW81" i="3"/>
  <c r="DV81" i="3"/>
  <c r="DU81" i="3"/>
  <c r="DL81" i="3"/>
  <c r="DC81" i="3"/>
  <c r="CT81" i="3"/>
  <c r="CJ81" i="3"/>
  <c r="EI81" i="3" s="1"/>
  <c r="GH81" i="3" s="1"/>
  <c r="BX81" i="3"/>
  <c r="BW81" i="3"/>
  <c r="CI81" i="3" s="1"/>
  <c r="EH81" i="3" s="1"/>
  <c r="GG81" i="3" s="1"/>
  <c r="BM81" i="3"/>
  <c r="BD81" i="3"/>
  <c r="AU81" i="3"/>
  <c r="AK81" i="3"/>
  <c r="AJ81" i="3"/>
  <c r="Z81" i="3"/>
  <c r="Q81" i="3"/>
  <c r="H81" i="3"/>
  <c r="FV80" i="3"/>
  <c r="FU80" i="3"/>
  <c r="FS80" i="3"/>
  <c r="FR80" i="3"/>
  <c r="FK80" i="3"/>
  <c r="FH80" i="3"/>
  <c r="FB80" i="3"/>
  <c r="EY80" i="3"/>
  <c r="ES80" i="3"/>
  <c r="FT80" i="3" s="1"/>
  <c r="GF80" i="3" s="1"/>
  <c r="EP80" i="3"/>
  <c r="FQ80" i="3" s="1"/>
  <c r="DW80" i="3"/>
  <c r="DV80" i="3"/>
  <c r="DT80" i="3"/>
  <c r="DS80" i="3"/>
  <c r="DL80" i="3"/>
  <c r="DI80" i="3"/>
  <c r="DC80" i="3"/>
  <c r="CZ80" i="3"/>
  <c r="CT80" i="3"/>
  <c r="DU80" i="3" s="1"/>
  <c r="CQ80" i="3"/>
  <c r="DR80" i="3" s="1"/>
  <c r="CJ80" i="3"/>
  <c r="EI80" i="3" s="1"/>
  <c r="GH80" i="3" s="1"/>
  <c r="CF80" i="3"/>
  <c r="BX80" i="3"/>
  <c r="BW80" i="3"/>
  <c r="BV80" i="3"/>
  <c r="BU80" i="3"/>
  <c r="BT80" i="3"/>
  <c r="BM80" i="3"/>
  <c r="BJ80" i="3"/>
  <c r="BD80" i="3"/>
  <c r="BA80" i="3"/>
  <c r="AU80" i="3"/>
  <c r="AR80" i="3"/>
  <c r="BS80" i="3" s="1"/>
  <c r="AK80" i="3"/>
  <c r="AJ80" i="3"/>
  <c r="CI80" i="3" s="1"/>
  <c r="AI80" i="3"/>
  <c r="CH80" i="3" s="1"/>
  <c r="EG80" i="3" s="1"/>
  <c r="AH80" i="3"/>
  <c r="AG80" i="3"/>
  <c r="Z80" i="3"/>
  <c r="W80" i="3"/>
  <c r="V80" i="3"/>
  <c r="AQ80" i="3" s="1"/>
  <c r="Q80" i="3"/>
  <c r="N80" i="3"/>
  <c r="AF80" i="3" s="1"/>
  <c r="M80" i="3"/>
  <c r="L80" i="3"/>
  <c r="H80" i="3"/>
  <c r="E80" i="3"/>
  <c r="B80" i="3"/>
  <c r="FV79" i="3"/>
  <c r="FU79" i="3"/>
  <c r="FS79" i="3"/>
  <c r="FR79" i="3"/>
  <c r="FQ79" i="3"/>
  <c r="FK79" i="3"/>
  <c r="FH79" i="3"/>
  <c r="FB79" i="3"/>
  <c r="EY79" i="3"/>
  <c r="ES79" i="3"/>
  <c r="EP79" i="3"/>
  <c r="DW79" i="3"/>
  <c r="EI79" i="3" s="1"/>
  <c r="GH79" i="3" s="1"/>
  <c r="DV79" i="3"/>
  <c r="DT79" i="3"/>
  <c r="DS79" i="3"/>
  <c r="DL79" i="3"/>
  <c r="DI79" i="3"/>
  <c r="DR79" i="3" s="1"/>
  <c r="DC79" i="3"/>
  <c r="CZ79" i="3"/>
  <c r="CT79" i="3"/>
  <c r="CQ79" i="3"/>
  <c r="CI79" i="3"/>
  <c r="EH79" i="3" s="1"/>
  <c r="GG79" i="3" s="1"/>
  <c r="BX79" i="3"/>
  <c r="BW79" i="3"/>
  <c r="BV79" i="3"/>
  <c r="BU79" i="3"/>
  <c r="BT79" i="3"/>
  <c r="BM79" i="3"/>
  <c r="BJ79" i="3"/>
  <c r="BD79" i="3"/>
  <c r="BA79" i="3"/>
  <c r="BS79" i="3" s="1"/>
  <c r="CE79" i="3" s="1"/>
  <c r="AU79" i="3"/>
  <c r="AR79" i="3"/>
  <c r="AK79" i="3"/>
  <c r="CJ79" i="3" s="1"/>
  <c r="AJ79" i="3"/>
  <c r="AH79" i="3"/>
  <c r="AG79" i="3"/>
  <c r="Z79" i="3"/>
  <c r="W79" i="3"/>
  <c r="Q79" i="3"/>
  <c r="N79" i="3"/>
  <c r="M79" i="3"/>
  <c r="V79" i="3" s="1"/>
  <c r="AE79" i="3" s="1"/>
  <c r="H79" i="3"/>
  <c r="AI79" i="3" s="1"/>
  <c r="E79" i="3"/>
  <c r="AF79" i="3" s="1"/>
  <c r="D79" i="3"/>
  <c r="C79" i="3"/>
  <c r="FK77" i="3"/>
  <c r="FB77" i="3"/>
  <c r="ES77" i="3"/>
  <c r="DL77" i="3"/>
  <c r="DC77" i="3"/>
  <c r="CT77" i="3"/>
  <c r="CT84" i="3" s="1"/>
  <c r="BM77" i="3"/>
  <c r="BD77" i="3"/>
  <c r="AU77" i="3"/>
  <c r="Z77" i="3"/>
  <c r="Q77" i="3"/>
  <c r="H77" i="3"/>
  <c r="H76" i="3"/>
  <c r="FV75" i="3"/>
  <c r="FU75" i="3"/>
  <c r="FK75" i="3"/>
  <c r="FJ75" i="3"/>
  <c r="FI75" i="3"/>
  <c r="FH75" i="3" s="1"/>
  <c r="FB75" i="3"/>
  <c r="FA75" i="3"/>
  <c r="EZ75" i="3"/>
  <c r="EY75" i="3"/>
  <c r="EX75" i="3"/>
  <c r="FG75" i="3" s="1"/>
  <c r="ES75" i="3"/>
  <c r="ER75" i="3"/>
  <c r="FS75" i="3" s="1"/>
  <c r="EQ75" i="3"/>
  <c r="EO75" i="3"/>
  <c r="EN75" i="3"/>
  <c r="EW75" i="3" s="1"/>
  <c r="EM75" i="3"/>
  <c r="DW75" i="3"/>
  <c r="EI75" i="3" s="1"/>
  <c r="GH75" i="3" s="1"/>
  <c r="DV75" i="3"/>
  <c r="DL75" i="3"/>
  <c r="DK75" i="3"/>
  <c r="DI75" i="3" s="1"/>
  <c r="DJ75" i="3"/>
  <c r="DC75" i="3"/>
  <c r="DB75" i="3"/>
  <c r="DA75" i="3"/>
  <c r="DS75" i="3" s="1"/>
  <c r="CZ75" i="3"/>
  <c r="CT75" i="3"/>
  <c r="DU75" i="3" s="1"/>
  <c r="CS75" i="3"/>
  <c r="CR75" i="3"/>
  <c r="CP75" i="3"/>
  <c r="CY75" i="3" s="1"/>
  <c r="DH75" i="3" s="1"/>
  <c r="CO75" i="3"/>
  <c r="CI75" i="3"/>
  <c r="EH75" i="3" s="1"/>
  <c r="GG75" i="3" s="1"/>
  <c r="BX75" i="3"/>
  <c r="BW75" i="3"/>
  <c r="BU75" i="3"/>
  <c r="BM75" i="3"/>
  <c r="BL75" i="3"/>
  <c r="BK75" i="3"/>
  <c r="BJ75" i="3" s="1"/>
  <c r="BH75" i="3"/>
  <c r="BD75" i="3"/>
  <c r="BC75" i="3"/>
  <c r="BB75" i="3"/>
  <c r="BA75" i="3" s="1"/>
  <c r="AY75" i="3"/>
  <c r="AU75" i="3"/>
  <c r="BV75" i="3" s="1"/>
  <c r="AT75" i="3"/>
  <c r="AS75" i="3"/>
  <c r="AR75" i="3"/>
  <c r="AQ75" i="3"/>
  <c r="AP75" i="3"/>
  <c r="AK75" i="3"/>
  <c r="CJ75" i="3" s="1"/>
  <c r="AJ75" i="3"/>
  <c r="Z75" i="3"/>
  <c r="AI75" i="3" s="1"/>
  <c r="Y75" i="3"/>
  <c r="X75" i="3"/>
  <c r="W75" i="3"/>
  <c r="V75" i="3"/>
  <c r="AE75" i="3" s="1"/>
  <c r="Q75" i="3"/>
  <c r="P75" i="3"/>
  <c r="O75" i="3"/>
  <c r="N75" i="3" s="1"/>
  <c r="M75" i="3"/>
  <c r="L75" i="3"/>
  <c r="U75" i="3" s="1"/>
  <c r="K75" i="3"/>
  <c r="H75" i="3"/>
  <c r="G75" i="3"/>
  <c r="F75" i="3"/>
  <c r="E75" i="3"/>
  <c r="AF75" i="3" s="1"/>
  <c r="D75" i="3"/>
  <c r="C75" i="3"/>
  <c r="B75" i="3"/>
  <c r="FV74" i="3"/>
  <c r="FU74" i="3"/>
  <c r="FK74" i="3"/>
  <c r="FJ74" i="3"/>
  <c r="FH74" i="3" s="1"/>
  <c r="FI74" i="3"/>
  <c r="FB74" i="3"/>
  <c r="FA74" i="3"/>
  <c r="EZ74" i="3"/>
  <c r="FR74" i="3" s="1"/>
  <c r="EY74" i="3"/>
  <c r="ES74" i="3"/>
  <c r="FT74" i="3" s="1"/>
  <c r="ER74" i="3"/>
  <c r="EQ74" i="3"/>
  <c r="EO74" i="3"/>
  <c r="EX74" i="3" s="1"/>
  <c r="FG74" i="3" s="1"/>
  <c r="EN74" i="3"/>
  <c r="DW74" i="3"/>
  <c r="DV74" i="3"/>
  <c r="DT74" i="3"/>
  <c r="DL74" i="3"/>
  <c r="DK74" i="3"/>
  <c r="DJ74" i="3"/>
  <c r="DI74" i="3" s="1"/>
  <c r="DG74" i="3"/>
  <c r="DC74" i="3"/>
  <c r="DB74" i="3"/>
  <c r="DA74" i="3"/>
  <c r="CZ74" i="3" s="1"/>
  <c r="CX74" i="3"/>
  <c r="CT74" i="3"/>
  <c r="DU74" i="3" s="1"/>
  <c r="CS74" i="3"/>
  <c r="CR74" i="3"/>
  <c r="CQ74" i="3"/>
  <c r="DR74" i="3" s="1"/>
  <c r="CP74" i="3"/>
  <c r="CO74" i="3"/>
  <c r="BX74" i="3"/>
  <c r="BW74" i="3"/>
  <c r="BV74" i="3"/>
  <c r="BM74" i="3"/>
  <c r="BL74" i="3"/>
  <c r="BK74" i="3"/>
  <c r="BJ74" i="3"/>
  <c r="BD74" i="3"/>
  <c r="BC74" i="3"/>
  <c r="BB74" i="3"/>
  <c r="AZ74" i="3"/>
  <c r="BI74" i="3" s="1"/>
  <c r="BR74" i="3" s="1"/>
  <c r="AY74" i="3"/>
  <c r="BH74" i="3" s="1"/>
  <c r="BG74" i="3" s="1"/>
  <c r="BP74" i="3" s="1"/>
  <c r="AX74" i="3"/>
  <c r="AU74" i="3"/>
  <c r="AT74" i="3"/>
  <c r="AS74" i="3"/>
  <c r="BT74" i="3" s="1"/>
  <c r="AR74" i="3"/>
  <c r="AQ74" i="3"/>
  <c r="AP74" i="3"/>
  <c r="AO74" i="3"/>
  <c r="AK74" i="3"/>
  <c r="CJ74" i="3" s="1"/>
  <c r="EI74" i="3" s="1"/>
  <c r="GH74" i="3" s="1"/>
  <c r="AJ74" i="3"/>
  <c r="CI74" i="3" s="1"/>
  <c r="EH74" i="3" s="1"/>
  <c r="GG74" i="3" s="1"/>
  <c r="AH74" i="3"/>
  <c r="Z74" i="3"/>
  <c r="Y74" i="3"/>
  <c r="X74" i="3"/>
  <c r="W74" i="3"/>
  <c r="Q74" i="3"/>
  <c r="P74" i="3"/>
  <c r="N74" i="3" s="1"/>
  <c r="O74" i="3"/>
  <c r="L74" i="3"/>
  <c r="H74" i="3"/>
  <c r="G74" i="3"/>
  <c r="F74" i="3"/>
  <c r="E74" i="3" s="1"/>
  <c r="AF74" i="3" s="1"/>
  <c r="D74" i="3"/>
  <c r="C74" i="3"/>
  <c r="FV73" i="3"/>
  <c r="FU73" i="3"/>
  <c r="FK73" i="3"/>
  <c r="FJ73" i="3"/>
  <c r="FS73" i="3" s="1"/>
  <c r="FI73" i="3"/>
  <c r="FH73" i="3" s="1"/>
  <c r="FB73" i="3"/>
  <c r="FA73" i="3"/>
  <c r="EZ73" i="3"/>
  <c r="EY73" i="3"/>
  <c r="EW73" i="3"/>
  <c r="ES73" i="3"/>
  <c r="FT73" i="3" s="1"/>
  <c r="ER73" i="3"/>
  <c r="EQ73" i="3"/>
  <c r="EO73" i="3"/>
  <c r="EX73" i="3" s="1"/>
  <c r="FG73" i="3" s="1"/>
  <c r="FP73" i="3" s="1"/>
  <c r="EN73" i="3"/>
  <c r="EM73" i="3"/>
  <c r="DW73" i="3"/>
  <c r="DV73" i="3"/>
  <c r="DL73" i="3"/>
  <c r="DU73" i="3" s="1"/>
  <c r="DK73" i="3"/>
  <c r="DI73" i="3" s="1"/>
  <c r="DJ73" i="3"/>
  <c r="DC73" i="3"/>
  <c r="DB73" i="3"/>
  <c r="DA73" i="3"/>
  <c r="CZ73" i="3" s="1"/>
  <c r="CY73" i="3"/>
  <c r="CT73" i="3"/>
  <c r="CS73" i="3"/>
  <c r="CR73" i="3"/>
  <c r="CP73" i="3"/>
  <c r="CO73" i="3"/>
  <c r="CJ73" i="3"/>
  <c r="EI73" i="3" s="1"/>
  <c r="GH73" i="3" s="1"/>
  <c r="BX73" i="3"/>
  <c r="BW73" i="3"/>
  <c r="BT73" i="3"/>
  <c r="BZ73" i="3" s="1"/>
  <c r="BM73" i="3"/>
  <c r="BL73" i="3"/>
  <c r="BK73" i="3"/>
  <c r="BJ73" i="3"/>
  <c r="BI73" i="3"/>
  <c r="BD73" i="3"/>
  <c r="BC73" i="3"/>
  <c r="BA73" i="3" s="1"/>
  <c r="BB73" i="3"/>
  <c r="AZ73" i="3"/>
  <c r="AY73" i="3"/>
  <c r="BH73" i="3" s="1"/>
  <c r="BG73" i="3" s="1"/>
  <c r="AX73" i="3"/>
  <c r="AU73" i="3"/>
  <c r="AT73" i="3"/>
  <c r="AS73" i="3"/>
  <c r="AR73" i="3"/>
  <c r="BS73" i="3" s="1"/>
  <c r="BY73" i="3" s="1"/>
  <c r="AQ73" i="3"/>
  <c r="AP73" i="3"/>
  <c r="BQ73" i="3" s="1"/>
  <c r="AO73" i="3"/>
  <c r="BP73" i="3" s="1"/>
  <c r="AK73" i="3"/>
  <c r="AJ73" i="3"/>
  <c r="CI73" i="3" s="1"/>
  <c r="EH73" i="3" s="1"/>
  <c r="GG73" i="3" s="1"/>
  <c r="Z73" i="3"/>
  <c r="Y73" i="3"/>
  <c r="X73" i="3"/>
  <c r="W73" i="3"/>
  <c r="V73" i="3"/>
  <c r="Q73" i="3"/>
  <c r="P73" i="3"/>
  <c r="N73" i="3" s="1"/>
  <c r="O73" i="3"/>
  <c r="M73" i="3"/>
  <c r="L73" i="3"/>
  <c r="H73" i="3"/>
  <c r="AI73" i="3" s="1"/>
  <c r="G73" i="3"/>
  <c r="AH73" i="3" s="1"/>
  <c r="F73" i="3"/>
  <c r="D73" i="3"/>
  <c r="AE73" i="3" s="1"/>
  <c r="C73" i="3"/>
  <c r="B73" i="3"/>
  <c r="FV72" i="3"/>
  <c r="FU72" i="3"/>
  <c r="FS72" i="3"/>
  <c r="FO72" i="3"/>
  <c r="FK72" i="3"/>
  <c r="FJ72" i="3"/>
  <c r="FI72" i="3"/>
  <c r="FH72" i="3" s="1"/>
  <c r="FF72" i="3"/>
  <c r="FB72" i="3"/>
  <c r="FA72" i="3"/>
  <c r="EZ72" i="3"/>
  <c r="EY72" i="3"/>
  <c r="EW72" i="3"/>
  <c r="ES72" i="3"/>
  <c r="FT72" i="3" s="1"/>
  <c r="ER72" i="3"/>
  <c r="EQ72" i="3"/>
  <c r="EP72" i="3"/>
  <c r="FQ72" i="3" s="1"/>
  <c r="EO72" i="3"/>
  <c r="EN72" i="3"/>
  <c r="DW72" i="3"/>
  <c r="DV72" i="3"/>
  <c r="DU72" i="3"/>
  <c r="DQ72" i="3"/>
  <c r="DL72" i="3"/>
  <c r="DK72" i="3"/>
  <c r="DI72" i="3" s="1"/>
  <c r="DJ72" i="3"/>
  <c r="DH72" i="3"/>
  <c r="DG72" i="3"/>
  <c r="DF72" i="3" s="1"/>
  <c r="DC72" i="3"/>
  <c r="DB72" i="3"/>
  <c r="DA72" i="3"/>
  <c r="CZ72" i="3" s="1"/>
  <c r="CY72" i="3"/>
  <c r="CX72" i="3"/>
  <c r="CW72" i="3"/>
  <c r="CT72" i="3"/>
  <c r="CS72" i="3"/>
  <c r="CR72" i="3"/>
  <c r="DS72" i="3" s="1"/>
  <c r="DY72" i="3" s="1"/>
  <c r="CQ72" i="3"/>
  <c r="CP72" i="3"/>
  <c r="CO72" i="3"/>
  <c r="DP72" i="3" s="1"/>
  <c r="CN72" i="3"/>
  <c r="DO72" i="3" s="1"/>
  <c r="BX72" i="3"/>
  <c r="BW72" i="3"/>
  <c r="CI72" i="3" s="1"/>
  <c r="EH72" i="3" s="1"/>
  <c r="GG72" i="3" s="1"/>
  <c r="BM72" i="3"/>
  <c r="BL72" i="3"/>
  <c r="BK72" i="3"/>
  <c r="BJ72" i="3"/>
  <c r="BI72" i="3"/>
  <c r="BD72" i="3"/>
  <c r="BC72" i="3"/>
  <c r="BA72" i="3" s="1"/>
  <c r="BB72" i="3"/>
  <c r="AZ72" i="3"/>
  <c r="AY72" i="3"/>
  <c r="AU72" i="3"/>
  <c r="AT72" i="3"/>
  <c r="AS72" i="3"/>
  <c r="AQ72" i="3"/>
  <c r="AP72" i="3"/>
  <c r="AO72" i="3"/>
  <c r="AK72" i="3"/>
  <c r="CJ72" i="3" s="1"/>
  <c r="EI72" i="3" s="1"/>
  <c r="GH72" i="3" s="1"/>
  <c r="AJ72" i="3"/>
  <c r="AG72" i="3"/>
  <c r="Z72" i="3"/>
  <c r="Y72" i="3"/>
  <c r="X72" i="3"/>
  <c r="W72" i="3"/>
  <c r="Q72" i="3"/>
  <c r="P72" i="3"/>
  <c r="O72" i="3"/>
  <c r="N72" i="3"/>
  <c r="M72" i="3"/>
  <c r="V72" i="3" s="1"/>
  <c r="H72" i="3"/>
  <c r="G72" i="3"/>
  <c r="F72" i="3"/>
  <c r="D72" i="3"/>
  <c r="AE72" i="3" s="1"/>
  <c r="C72" i="3"/>
  <c r="FV71" i="3"/>
  <c r="FU71" i="3"/>
  <c r="FT71" i="3"/>
  <c r="FP71" i="3"/>
  <c r="FK71" i="3"/>
  <c r="FJ71" i="3"/>
  <c r="FH71" i="3" s="1"/>
  <c r="FI71" i="3"/>
  <c r="FG71" i="3"/>
  <c r="FF71" i="3"/>
  <c r="FE71" i="3" s="1"/>
  <c r="FB71" i="3"/>
  <c r="FA71" i="3"/>
  <c r="EZ71" i="3"/>
  <c r="EY71" i="3" s="1"/>
  <c r="EX71" i="3"/>
  <c r="EW71" i="3"/>
  <c r="EV71" i="3"/>
  <c r="ES71" i="3"/>
  <c r="ER71" i="3"/>
  <c r="FS71" i="3" s="1"/>
  <c r="FY71" i="3" s="1"/>
  <c r="EQ71" i="3"/>
  <c r="EP71" i="3"/>
  <c r="FQ71" i="3" s="1"/>
  <c r="EO71" i="3"/>
  <c r="EN71" i="3"/>
  <c r="FO71" i="3" s="1"/>
  <c r="EM71" i="3"/>
  <c r="DW71" i="3"/>
  <c r="DV71" i="3"/>
  <c r="DS71" i="3"/>
  <c r="DL71" i="3"/>
  <c r="DK71" i="3"/>
  <c r="DJ71" i="3"/>
  <c r="DI71" i="3"/>
  <c r="DC71" i="3"/>
  <c r="DB71" i="3"/>
  <c r="CZ71" i="3" s="1"/>
  <c r="DA71" i="3"/>
  <c r="CY71" i="3"/>
  <c r="DH71" i="3" s="1"/>
  <c r="CX71" i="3"/>
  <c r="CT71" i="3"/>
  <c r="CS71" i="3"/>
  <c r="DT71" i="3" s="1"/>
  <c r="CR71" i="3"/>
  <c r="CP71" i="3"/>
  <c r="CO71" i="3"/>
  <c r="CN71" i="3"/>
  <c r="CJ71" i="3"/>
  <c r="BX71" i="3"/>
  <c r="BW71" i="3"/>
  <c r="BM71" i="3"/>
  <c r="BL71" i="3"/>
  <c r="BU71" i="3" s="1"/>
  <c r="BK71" i="3"/>
  <c r="BH71" i="3"/>
  <c r="BD71" i="3"/>
  <c r="BC71" i="3"/>
  <c r="BB71" i="3"/>
  <c r="BA71" i="3" s="1"/>
  <c r="AY71" i="3"/>
  <c r="AU71" i="3"/>
  <c r="BV71" i="3" s="1"/>
  <c r="AT71" i="3"/>
  <c r="AS71" i="3"/>
  <c r="AR71" i="3"/>
  <c r="AQ71" i="3"/>
  <c r="AP71" i="3"/>
  <c r="AK71" i="3"/>
  <c r="AJ71" i="3"/>
  <c r="CI71" i="3" s="1"/>
  <c r="EH71" i="3" s="1"/>
  <c r="GG71" i="3" s="1"/>
  <c r="AI71" i="3"/>
  <c r="Z71" i="3"/>
  <c r="Y71" i="3"/>
  <c r="W71" i="3" s="1"/>
  <c r="X71" i="3"/>
  <c r="V71" i="3"/>
  <c r="AE71" i="3" s="1"/>
  <c r="Q71" i="3"/>
  <c r="P71" i="3"/>
  <c r="O71" i="3"/>
  <c r="N71" i="3" s="1"/>
  <c r="M71" i="3"/>
  <c r="L71" i="3"/>
  <c r="U71" i="3" s="1"/>
  <c r="H71" i="3"/>
  <c r="G71" i="3"/>
  <c r="F71" i="3"/>
  <c r="E71" i="3" s="1"/>
  <c r="AF71" i="3" s="1"/>
  <c r="D71" i="3"/>
  <c r="C71" i="3"/>
  <c r="B71" i="3"/>
  <c r="FV70" i="3"/>
  <c r="FU70" i="3"/>
  <c r="FR70" i="3"/>
  <c r="FK70" i="3"/>
  <c r="FJ70" i="3"/>
  <c r="FI70" i="3"/>
  <c r="FH70" i="3"/>
  <c r="FB70" i="3"/>
  <c r="FA70" i="3"/>
  <c r="EZ70" i="3"/>
  <c r="EY70" i="3"/>
  <c r="ES70" i="3"/>
  <c r="ER70" i="3"/>
  <c r="EQ70" i="3"/>
  <c r="EO70" i="3"/>
  <c r="EN70" i="3"/>
  <c r="DW70" i="3"/>
  <c r="DV70" i="3"/>
  <c r="DU70" i="3"/>
  <c r="DL70" i="3"/>
  <c r="DK70" i="3"/>
  <c r="DT70" i="3" s="1"/>
  <c r="DJ70" i="3"/>
  <c r="DI70" i="3" s="1"/>
  <c r="DG70" i="3"/>
  <c r="DP70" i="3" s="1"/>
  <c r="DC70" i="3"/>
  <c r="DB70" i="3"/>
  <c r="DA70" i="3"/>
  <c r="CZ70" i="3"/>
  <c r="CX70" i="3"/>
  <c r="CT70" i="3"/>
  <c r="CS70" i="3"/>
  <c r="CR70" i="3"/>
  <c r="CQ70" i="3"/>
  <c r="DR70" i="3" s="1"/>
  <c r="CP70" i="3"/>
  <c r="CO70" i="3"/>
  <c r="BX70" i="3"/>
  <c r="BW70" i="3"/>
  <c r="CI70" i="3" s="1"/>
  <c r="EH70" i="3" s="1"/>
  <c r="GG70" i="3" s="1"/>
  <c r="BS70" i="3"/>
  <c r="BM70" i="3"/>
  <c r="BL70" i="3"/>
  <c r="BK70" i="3"/>
  <c r="BJ70" i="3"/>
  <c r="BD70" i="3"/>
  <c r="BC70" i="3"/>
  <c r="BA70" i="3" s="1"/>
  <c r="BB70" i="3"/>
  <c r="AZ70" i="3"/>
  <c r="BI70" i="3" s="1"/>
  <c r="AU70" i="3"/>
  <c r="BV70" i="3" s="1"/>
  <c r="AT70" i="3"/>
  <c r="AS70" i="3"/>
  <c r="AR70" i="3" s="1"/>
  <c r="AQ70" i="3"/>
  <c r="AP70" i="3"/>
  <c r="AK70" i="3"/>
  <c r="AJ70" i="3"/>
  <c r="AG70" i="3"/>
  <c r="Z70" i="3"/>
  <c r="Y70" i="3"/>
  <c r="X70" i="3"/>
  <c r="W70" i="3"/>
  <c r="Q70" i="3"/>
  <c r="P70" i="3"/>
  <c r="O70" i="3"/>
  <c r="N70" i="3"/>
  <c r="H70" i="3"/>
  <c r="G70" i="3"/>
  <c r="F70" i="3"/>
  <c r="D70" i="3"/>
  <c r="C70" i="3"/>
  <c r="FV69" i="3"/>
  <c r="FU69" i="3"/>
  <c r="FT69" i="3"/>
  <c r="FK69" i="3"/>
  <c r="FJ69" i="3"/>
  <c r="FH69" i="3" s="1"/>
  <c r="FI69" i="3"/>
  <c r="FG69" i="3"/>
  <c r="FP69" i="3" s="1"/>
  <c r="FB69" i="3"/>
  <c r="FA69" i="3"/>
  <c r="EZ69" i="3"/>
  <c r="EY69" i="3" s="1"/>
  <c r="EX69" i="3"/>
  <c r="EW69" i="3"/>
  <c r="FF69" i="3" s="1"/>
  <c r="FE69" i="3" s="1"/>
  <c r="ES69" i="3"/>
  <c r="ER69" i="3"/>
  <c r="EQ69" i="3"/>
  <c r="EP69" i="3" s="1"/>
  <c r="EO69" i="3"/>
  <c r="EN69" i="3"/>
  <c r="EM69" i="3"/>
  <c r="DW69" i="3"/>
  <c r="DV69" i="3"/>
  <c r="DS69" i="3"/>
  <c r="DL69" i="3"/>
  <c r="DK69" i="3"/>
  <c r="DJ69" i="3"/>
  <c r="DI69" i="3"/>
  <c r="DC69" i="3"/>
  <c r="DB69" i="3"/>
  <c r="CZ69" i="3" s="1"/>
  <c r="DA69" i="3"/>
  <c r="CY69" i="3"/>
  <c r="DH69" i="3" s="1"/>
  <c r="CX69" i="3"/>
  <c r="CT69" i="3"/>
  <c r="CS69" i="3"/>
  <c r="DT69" i="3" s="1"/>
  <c r="CR69" i="3"/>
  <c r="CP69" i="3"/>
  <c r="DQ69" i="3" s="1"/>
  <c r="CO69" i="3"/>
  <c r="CN69" i="3"/>
  <c r="CJ69" i="3"/>
  <c r="EI69" i="3" s="1"/>
  <c r="GH69" i="3" s="1"/>
  <c r="BX69" i="3"/>
  <c r="BW69" i="3"/>
  <c r="BU69" i="3"/>
  <c r="BM69" i="3"/>
  <c r="BL69" i="3"/>
  <c r="BK69" i="3"/>
  <c r="BH69" i="3"/>
  <c r="BQ69" i="3" s="1"/>
  <c r="BD69" i="3"/>
  <c r="BC69" i="3"/>
  <c r="BB69" i="3"/>
  <c r="BA69" i="3" s="1"/>
  <c r="AY69" i="3"/>
  <c r="AU69" i="3"/>
  <c r="BV69" i="3" s="1"/>
  <c r="AT69" i="3"/>
  <c r="AS69" i="3"/>
  <c r="BT69" i="3" s="1"/>
  <c r="AR69" i="3"/>
  <c r="AQ69" i="3"/>
  <c r="AP69" i="3"/>
  <c r="AK69" i="3"/>
  <c r="AJ69" i="3"/>
  <c r="CI69" i="3" s="1"/>
  <c r="EH69" i="3" s="1"/>
  <c r="GG69" i="3" s="1"/>
  <c r="Z69" i="3"/>
  <c r="Y69" i="3"/>
  <c r="W69" i="3" s="1"/>
  <c r="X69" i="3"/>
  <c r="V69" i="3"/>
  <c r="AE69" i="3" s="1"/>
  <c r="Q69" i="3"/>
  <c r="AI69" i="3" s="1"/>
  <c r="CH69" i="3" s="1"/>
  <c r="P69" i="3"/>
  <c r="O69" i="3"/>
  <c r="N69" i="3" s="1"/>
  <c r="M69" i="3"/>
  <c r="L69" i="3"/>
  <c r="H69" i="3"/>
  <c r="G69" i="3"/>
  <c r="F69" i="3"/>
  <c r="D69" i="3"/>
  <c r="C69" i="3"/>
  <c r="B69" i="3"/>
  <c r="FV68" i="3"/>
  <c r="FU68" i="3"/>
  <c r="FS68" i="3"/>
  <c r="FK68" i="3"/>
  <c r="FJ68" i="3"/>
  <c r="FI68" i="3"/>
  <c r="FH68" i="3"/>
  <c r="FB68" i="3"/>
  <c r="FA68" i="3"/>
  <c r="EZ68" i="3"/>
  <c r="FR68" i="3" s="1"/>
  <c r="EY68" i="3"/>
  <c r="ES68" i="3"/>
  <c r="FT68" i="3" s="1"/>
  <c r="ER68" i="3"/>
  <c r="EQ68" i="3"/>
  <c r="EP68" i="3"/>
  <c r="FQ68" i="3" s="1"/>
  <c r="EO68" i="3"/>
  <c r="EX68" i="3" s="1"/>
  <c r="EN68" i="3"/>
  <c r="DW68" i="3"/>
  <c r="DV68" i="3"/>
  <c r="DT68" i="3"/>
  <c r="DL68" i="3"/>
  <c r="DK68" i="3"/>
  <c r="DJ68" i="3"/>
  <c r="DI68" i="3" s="1"/>
  <c r="DC68" i="3"/>
  <c r="DB68" i="3"/>
  <c r="DA68" i="3"/>
  <c r="CZ68" i="3" s="1"/>
  <c r="CX68" i="3"/>
  <c r="CT68" i="3"/>
  <c r="DU68" i="3" s="1"/>
  <c r="CS68" i="3"/>
  <c r="CR68" i="3"/>
  <c r="CP68" i="3"/>
  <c r="CY68" i="3" s="1"/>
  <c r="DH68" i="3" s="1"/>
  <c r="DQ68" i="3" s="1"/>
  <c r="DZ68" i="3" s="1"/>
  <c r="CO68" i="3"/>
  <c r="CN68" i="3"/>
  <c r="CI68" i="3"/>
  <c r="EH68" i="3" s="1"/>
  <c r="GG68" i="3" s="1"/>
  <c r="BX68" i="3"/>
  <c r="BW68" i="3"/>
  <c r="BM68" i="3"/>
  <c r="BL68" i="3"/>
  <c r="BJ68" i="3" s="1"/>
  <c r="BK68" i="3"/>
  <c r="BD68" i="3"/>
  <c r="BV68" i="3" s="1"/>
  <c r="BC68" i="3"/>
  <c r="BB68" i="3"/>
  <c r="BA68" i="3" s="1"/>
  <c r="AZ68" i="3"/>
  <c r="BI68" i="3" s="1"/>
  <c r="AX68" i="3"/>
  <c r="AU68" i="3"/>
  <c r="AT68" i="3"/>
  <c r="AS68" i="3"/>
  <c r="AR68" i="3"/>
  <c r="BS68" i="3" s="1"/>
  <c r="AQ68" i="3"/>
  <c r="AP68" i="3"/>
  <c r="AY68" i="3" s="1"/>
  <c r="BH68" i="3" s="1"/>
  <c r="BG68" i="3" s="1"/>
  <c r="AK68" i="3"/>
  <c r="CJ68" i="3" s="1"/>
  <c r="EI68" i="3" s="1"/>
  <c r="GH68" i="3" s="1"/>
  <c r="AJ68" i="3"/>
  <c r="Z68" i="3"/>
  <c r="Z66" i="3" s="1"/>
  <c r="Y68" i="3"/>
  <c r="X68" i="3"/>
  <c r="W68" i="3" s="1"/>
  <c r="Q68" i="3"/>
  <c r="P68" i="3"/>
  <c r="O68" i="3"/>
  <c r="L68" i="3"/>
  <c r="H68" i="3"/>
  <c r="AI68" i="3" s="1"/>
  <c r="G68" i="3"/>
  <c r="F68" i="3"/>
  <c r="D68" i="3"/>
  <c r="C68" i="3"/>
  <c r="B68" i="3"/>
  <c r="FV67" i="3"/>
  <c r="FU67" i="3"/>
  <c r="FS67" i="3"/>
  <c r="FO67" i="3"/>
  <c r="FK67" i="3"/>
  <c r="FK66" i="3" s="1"/>
  <c r="FJ67" i="3"/>
  <c r="FI67" i="3"/>
  <c r="FH67" i="3" s="1"/>
  <c r="FB67" i="3"/>
  <c r="FA67" i="3"/>
  <c r="EZ67" i="3"/>
  <c r="EY67" i="3"/>
  <c r="EW67" i="3"/>
  <c r="FF67" i="3" s="1"/>
  <c r="ES67" i="3"/>
  <c r="ER67" i="3"/>
  <c r="EQ67" i="3"/>
  <c r="FR67" i="3" s="1"/>
  <c r="FX67" i="3" s="1"/>
  <c r="EO67" i="3"/>
  <c r="EN67" i="3"/>
  <c r="DW67" i="3"/>
  <c r="DV67" i="3"/>
  <c r="DU67" i="3"/>
  <c r="DL67" i="3"/>
  <c r="DK67" i="3"/>
  <c r="DI67" i="3" s="1"/>
  <c r="DJ67" i="3"/>
  <c r="DC67" i="3"/>
  <c r="DB67" i="3"/>
  <c r="DA67" i="3"/>
  <c r="CY67" i="3"/>
  <c r="DH67" i="3" s="1"/>
  <c r="DQ67" i="3" s="1"/>
  <c r="CT67" i="3"/>
  <c r="CS67" i="3"/>
  <c r="CR67" i="3"/>
  <c r="CQ67" i="3"/>
  <c r="CP67" i="3"/>
  <c r="CO67" i="3"/>
  <c r="BX67" i="3"/>
  <c r="BW67" i="3"/>
  <c r="CI67" i="3" s="1"/>
  <c r="EH67" i="3" s="1"/>
  <c r="GG67" i="3" s="1"/>
  <c r="BM67" i="3"/>
  <c r="BL67" i="3"/>
  <c r="BK67" i="3"/>
  <c r="BJ67" i="3" s="1"/>
  <c r="BD67" i="3"/>
  <c r="BC67" i="3"/>
  <c r="BB67" i="3"/>
  <c r="AY67" i="3"/>
  <c r="AU67" i="3"/>
  <c r="BV67" i="3" s="1"/>
  <c r="AT67" i="3"/>
  <c r="AS67" i="3"/>
  <c r="AQ67" i="3"/>
  <c r="AP67" i="3"/>
  <c r="AO67" i="3"/>
  <c r="AK67" i="3"/>
  <c r="CJ67" i="3" s="1"/>
  <c r="EI67" i="3" s="1"/>
  <c r="GH67" i="3" s="1"/>
  <c r="AJ67" i="3"/>
  <c r="AG67" i="3"/>
  <c r="Z67" i="3"/>
  <c r="Y67" i="3"/>
  <c r="X67" i="3"/>
  <c r="W67" i="3"/>
  <c r="Q67" i="3"/>
  <c r="P67" i="3"/>
  <c r="O67" i="3"/>
  <c r="N67" i="3" s="1"/>
  <c r="M67" i="3"/>
  <c r="H67" i="3"/>
  <c r="G67" i="3"/>
  <c r="F67" i="3"/>
  <c r="D67" i="3"/>
  <c r="C67" i="3"/>
  <c r="FV66" i="3"/>
  <c r="FU66" i="3"/>
  <c r="FP66" i="3"/>
  <c r="FJ66" i="3"/>
  <c r="FH66" i="3" s="1"/>
  <c r="FI66" i="3"/>
  <c r="FB66" i="3"/>
  <c r="FA66" i="3"/>
  <c r="EZ66" i="3"/>
  <c r="EX66" i="3"/>
  <c r="FG66" i="3" s="1"/>
  <c r="ER66" i="3"/>
  <c r="FS66" i="3" s="1"/>
  <c r="FY66" i="3" s="1"/>
  <c r="EQ66" i="3"/>
  <c r="EP66" i="3"/>
  <c r="EO66" i="3"/>
  <c r="EN66" i="3"/>
  <c r="DW66" i="3"/>
  <c r="DV66" i="3"/>
  <c r="EH66" i="3" s="1"/>
  <c r="GG66" i="3" s="1"/>
  <c r="DL66" i="3"/>
  <c r="DK66" i="3"/>
  <c r="DJ66" i="3"/>
  <c r="DI66" i="3" s="1"/>
  <c r="DB66" i="3"/>
  <c r="DA66" i="3"/>
  <c r="CX66" i="3"/>
  <c r="CT66" i="3"/>
  <c r="CS66" i="3"/>
  <c r="CR66" i="3"/>
  <c r="CP66" i="3"/>
  <c r="CO66" i="3"/>
  <c r="CN66" i="3"/>
  <c r="BX66" i="3"/>
  <c r="CJ66" i="3" s="1"/>
  <c r="EI66" i="3" s="1"/>
  <c r="GH66" i="3" s="1"/>
  <c r="BW66" i="3"/>
  <c r="BT66" i="3"/>
  <c r="BL66" i="3"/>
  <c r="BK66" i="3"/>
  <c r="BJ66" i="3"/>
  <c r="BD66" i="3"/>
  <c r="BC66" i="3"/>
  <c r="BB66" i="3"/>
  <c r="BA66" i="3" s="1"/>
  <c r="AZ66" i="3"/>
  <c r="AT66" i="3"/>
  <c r="AS66" i="3"/>
  <c r="AQ66" i="3"/>
  <c r="AP66" i="3"/>
  <c r="AK66" i="3"/>
  <c r="AJ66" i="3"/>
  <c r="CI66" i="3" s="1"/>
  <c r="AH66" i="3"/>
  <c r="Y66" i="3"/>
  <c r="X66" i="3"/>
  <c r="W66" i="3" s="1"/>
  <c r="P66" i="3"/>
  <c r="O66" i="3"/>
  <c r="N66" i="3"/>
  <c r="L66" i="3"/>
  <c r="U66" i="3" s="1"/>
  <c r="H66" i="3"/>
  <c r="G66" i="3"/>
  <c r="F66" i="3"/>
  <c r="AG66" i="3" s="1"/>
  <c r="D66" i="3"/>
  <c r="C66" i="3"/>
  <c r="FV65" i="3"/>
  <c r="FU65" i="3"/>
  <c r="FK65" i="3"/>
  <c r="FJ65" i="3"/>
  <c r="FI65" i="3"/>
  <c r="FH65" i="3" s="1"/>
  <c r="FB65" i="3"/>
  <c r="FA65" i="3"/>
  <c r="EZ65" i="3"/>
  <c r="EW65" i="3"/>
  <c r="ES65" i="3"/>
  <c r="FT65" i="3" s="1"/>
  <c r="ER65" i="3"/>
  <c r="EQ65" i="3"/>
  <c r="EO65" i="3"/>
  <c r="EN65" i="3"/>
  <c r="EM65" i="3"/>
  <c r="DW65" i="3"/>
  <c r="DV65" i="3"/>
  <c r="DS65" i="3"/>
  <c r="DL65" i="3"/>
  <c r="DK65" i="3"/>
  <c r="DJ65" i="3"/>
  <c r="DI65" i="3"/>
  <c r="DC65" i="3"/>
  <c r="DU65" i="3" s="1"/>
  <c r="DB65" i="3"/>
  <c r="DA65" i="3"/>
  <c r="CZ65" i="3" s="1"/>
  <c r="CY65" i="3"/>
  <c r="CT65" i="3"/>
  <c r="CS65" i="3"/>
  <c r="CR65" i="3"/>
  <c r="CP65" i="3"/>
  <c r="CO65" i="3"/>
  <c r="BX65" i="3"/>
  <c r="BW65" i="3"/>
  <c r="CI65" i="3" s="1"/>
  <c r="EH65" i="3" s="1"/>
  <c r="GG65" i="3" s="1"/>
  <c r="BU65" i="3"/>
  <c r="BQ65" i="3"/>
  <c r="BM65" i="3"/>
  <c r="BL65" i="3"/>
  <c r="BK65" i="3"/>
  <c r="BJ65" i="3" s="1"/>
  <c r="BD65" i="3"/>
  <c r="BC65" i="3"/>
  <c r="BB65" i="3"/>
  <c r="BA65" i="3"/>
  <c r="AY65" i="3"/>
  <c r="BH65" i="3" s="1"/>
  <c r="AU65" i="3"/>
  <c r="BV65" i="3" s="1"/>
  <c r="AT65" i="3"/>
  <c r="AS65" i="3"/>
  <c r="BT65" i="3" s="1"/>
  <c r="BZ65" i="3" s="1"/>
  <c r="AQ65" i="3"/>
  <c r="AP65" i="3"/>
  <c r="AK65" i="3"/>
  <c r="CJ65" i="3" s="1"/>
  <c r="AJ65" i="3"/>
  <c r="AI65" i="3"/>
  <c r="CH65" i="3" s="1"/>
  <c r="Z65" i="3"/>
  <c r="Y65" i="3"/>
  <c r="W65" i="3" s="1"/>
  <c r="X65" i="3"/>
  <c r="Q65" i="3"/>
  <c r="P65" i="3"/>
  <c r="O65" i="3"/>
  <c r="M65" i="3"/>
  <c r="V65" i="3" s="1"/>
  <c r="AE65" i="3" s="1"/>
  <c r="H65" i="3"/>
  <c r="G65" i="3"/>
  <c r="AH65" i="3" s="1"/>
  <c r="F65" i="3"/>
  <c r="E65" i="3"/>
  <c r="D65" i="3"/>
  <c r="C65" i="3"/>
  <c r="GH64" i="3"/>
  <c r="FV64" i="3"/>
  <c r="FU64" i="3"/>
  <c r="FR64" i="3"/>
  <c r="FK64" i="3"/>
  <c r="FJ64" i="3"/>
  <c r="FI64" i="3"/>
  <c r="FH64" i="3"/>
  <c r="FB64" i="3"/>
  <c r="FT64" i="3" s="1"/>
  <c r="FA64" i="3"/>
  <c r="EZ64" i="3"/>
  <c r="EY64" i="3" s="1"/>
  <c r="EX64" i="3"/>
  <c r="ES64" i="3"/>
  <c r="ER64" i="3"/>
  <c r="EQ64" i="3"/>
  <c r="EO64" i="3"/>
  <c r="EN64" i="3"/>
  <c r="DW64" i="3"/>
  <c r="DV64" i="3"/>
  <c r="DT64" i="3"/>
  <c r="DL64" i="3"/>
  <c r="DK64" i="3"/>
  <c r="DJ64" i="3"/>
  <c r="DI64" i="3" s="1"/>
  <c r="DC64" i="3"/>
  <c r="DB64" i="3"/>
  <c r="DA64" i="3"/>
  <c r="CZ64" i="3"/>
  <c r="CX64" i="3"/>
  <c r="DG64" i="3" s="1"/>
  <c r="CT64" i="3"/>
  <c r="DU64" i="3" s="1"/>
  <c r="CS64" i="3"/>
  <c r="CR64" i="3"/>
  <c r="CP64" i="3"/>
  <c r="CO64" i="3"/>
  <c r="BX64" i="3"/>
  <c r="CJ64" i="3" s="1"/>
  <c r="EI64" i="3" s="1"/>
  <c r="BW64" i="3"/>
  <c r="BV64" i="3"/>
  <c r="CH64" i="3" s="1"/>
  <c r="EG64" i="3" s="1"/>
  <c r="GF64" i="3" s="1"/>
  <c r="BM64" i="3"/>
  <c r="BL64" i="3"/>
  <c r="BJ64" i="3" s="1"/>
  <c r="BK64" i="3"/>
  <c r="BD64" i="3"/>
  <c r="BC64" i="3"/>
  <c r="BB64" i="3"/>
  <c r="AZ64" i="3"/>
  <c r="BI64" i="3" s="1"/>
  <c r="BR64" i="3" s="1"/>
  <c r="AU64" i="3"/>
  <c r="AT64" i="3"/>
  <c r="BU64" i="3" s="1"/>
  <c r="AS64" i="3"/>
  <c r="AR64" i="3"/>
  <c r="AQ64" i="3"/>
  <c r="AP64" i="3"/>
  <c r="AK64" i="3"/>
  <c r="AJ64" i="3"/>
  <c r="CI64" i="3" s="1"/>
  <c r="EH64" i="3" s="1"/>
  <c r="GG64" i="3" s="1"/>
  <c r="Z64" i="3"/>
  <c r="Y64" i="3"/>
  <c r="X64" i="3"/>
  <c r="W64" i="3" s="1"/>
  <c r="Q64" i="3"/>
  <c r="P64" i="3"/>
  <c r="O64" i="3"/>
  <c r="L64" i="3"/>
  <c r="H64" i="3"/>
  <c r="AI64" i="3" s="1"/>
  <c r="G64" i="3"/>
  <c r="F64" i="3"/>
  <c r="D64" i="3"/>
  <c r="C64" i="3"/>
  <c r="B64" i="3"/>
  <c r="FV63" i="3"/>
  <c r="FU63" i="3"/>
  <c r="FS63" i="3"/>
  <c r="FO63" i="3"/>
  <c r="FK63" i="3"/>
  <c r="FJ63" i="3"/>
  <c r="FI63" i="3"/>
  <c r="FH63" i="3" s="1"/>
  <c r="FB63" i="3"/>
  <c r="FA63" i="3"/>
  <c r="EZ63" i="3"/>
  <c r="EY63" i="3"/>
  <c r="EW63" i="3"/>
  <c r="FF63" i="3" s="1"/>
  <c r="ES63" i="3"/>
  <c r="FT63" i="3" s="1"/>
  <c r="ER63" i="3"/>
  <c r="EQ63" i="3"/>
  <c r="FR63" i="3" s="1"/>
  <c r="FX63" i="3" s="1"/>
  <c r="EO63" i="3"/>
  <c r="EN63" i="3"/>
  <c r="DW63" i="3"/>
  <c r="DV63" i="3"/>
  <c r="DU63" i="3"/>
  <c r="DL63" i="3"/>
  <c r="DK63" i="3"/>
  <c r="DI63" i="3" s="1"/>
  <c r="DJ63" i="3"/>
  <c r="DC63" i="3"/>
  <c r="DB63" i="3"/>
  <c r="DA63" i="3"/>
  <c r="CY63" i="3"/>
  <c r="DH63" i="3" s="1"/>
  <c r="DQ63" i="3" s="1"/>
  <c r="CT63" i="3"/>
  <c r="CS63" i="3"/>
  <c r="CR63" i="3"/>
  <c r="CQ63" i="3"/>
  <c r="CP63" i="3"/>
  <c r="CO63" i="3"/>
  <c r="BX63" i="3"/>
  <c r="BW63" i="3"/>
  <c r="CI63" i="3" s="1"/>
  <c r="EH63" i="3" s="1"/>
  <c r="GG63" i="3" s="1"/>
  <c r="BM63" i="3"/>
  <c r="BL63" i="3"/>
  <c r="BK63" i="3"/>
  <c r="BJ63" i="3" s="1"/>
  <c r="BD63" i="3"/>
  <c r="BC63" i="3"/>
  <c r="BB63" i="3"/>
  <c r="AY63" i="3"/>
  <c r="AU63" i="3"/>
  <c r="BV63" i="3" s="1"/>
  <c r="AT63" i="3"/>
  <c r="AS63" i="3"/>
  <c r="AQ63" i="3"/>
  <c r="AP63" i="3"/>
  <c r="AO63" i="3"/>
  <c r="AK63" i="3"/>
  <c r="CJ63" i="3" s="1"/>
  <c r="EI63" i="3" s="1"/>
  <c r="GH63" i="3" s="1"/>
  <c r="AJ63" i="3"/>
  <c r="AG63" i="3"/>
  <c r="Z63" i="3"/>
  <c r="Y63" i="3"/>
  <c r="X63" i="3"/>
  <c r="W63" i="3"/>
  <c r="Q63" i="3"/>
  <c r="AI63" i="3" s="1"/>
  <c r="P63" i="3"/>
  <c r="O63" i="3"/>
  <c r="N63" i="3" s="1"/>
  <c r="M63" i="3"/>
  <c r="H63" i="3"/>
  <c r="G63" i="3"/>
  <c r="F63" i="3"/>
  <c r="D63" i="3"/>
  <c r="C63" i="3"/>
  <c r="FV62" i="3"/>
  <c r="FU62" i="3"/>
  <c r="FT62" i="3"/>
  <c r="FK62" i="3"/>
  <c r="FJ62" i="3"/>
  <c r="FH62" i="3" s="1"/>
  <c r="FI62" i="3"/>
  <c r="FB62" i="3"/>
  <c r="FA62" i="3"/>
  <c r="EZ62" i="3"/>
  <c r="EX62" i="3"/>
  <c r="FG62" i="3" s="1"/>
  <c r="FP62" i="3" s="1"/>
  <c r="ES62" i="3"/>
  <c r="ER62" i="3"/>
  <c r="FS62" i="3" s="1"/>
  <c r="EQ62" i="3"/>
  <c r="EP62" i="3"/>
  <c r="EO62" i="3"/>
  <c r="EN62" i="3"/>
  <c r="DW62" i="3"/>
  <c r="DV62" i="3"/>
  <c r="EH62" i="3" s="1"/>
  <c r="GG62" i="3" s="1"/>
  <c r="DL62" i="3"/>
  <c r="DK62" i="3"/>
  <c r="DJ62" i="3"/>
  <c r="DI62" i="3" s="1"/>
  <c r="DC62" i="3"/>
  <c r="DB62" i="3"/>
  <c r="DT62" i="3" s="1"/>
  <c r="DA62" i="3"/>
  <c r="CX62" i="3"/>
  <c r="CT62" i="3"/>
  <c r="DU62" i="3" s="1"/>
  <c r="CS62" i="3"/>
  <c r="CR62" i="3"/>
  <c r="CP62" i="3"/>
  <c r="CO62" i="3"/>
  <c r="CN62" i="3"/>
  <c r="BX62" i="3"/>
  <c r="CJ62" i="3" s="1"/>
  <c r="EI62" i="3" s="1"/>
  <c r="GH62" i="3" s="1"/>
  <c r="BW62" i="3"/>
  <c r="BV62" i="3"/>
  <c r="BT62" i="3"/>
  <c r="BR62" i="3"/>
  <c r="BM62" i="3"/>
  <c r="BL62" i="3"/>
  <c r="BJ62" i="3" s="1"/>
  <c r="BK62" i="3"/>
  <c r="BD62" i="3"/>
  <c r="BC62" i="3"/>
  <c r="BB62" i="3"/>
  <c r="BA62" i="3" s="1"/>
  <c r="AZ62" i="3"/>
  <c r="BI62" i="3" s="1"/>
  <c r="AU62" i="3"/>
  <c r="AT62" i="3"/>
  <c r="AS62" i="3"/>
  <c r="AR62" i="3"/>
  <c r="AQ62" i="3"/>
  <c r="AP62" i="3"/>
  <c r="AK62" i="3"/>
  <c r="AJ62" i="3"/>
  <c r="CI62" i="3" s="1"/>
  <c r="AH62" i="3"/>
  <c r="Z62" i="3"/>
  <c r="Y62" i="3"/>
  <c r="X62" i="3"/>
  <c r="W62" i="3" s="1"/>
  <c r="Q62" i="3"/>
  <c r="P62" i="3"/>
  <c r="N62" i="3" s="1"/>
  <c r="O62" i="3"/>
  <c r="L62" i="3"/>
  <c r="H62" i="3"/>
  <c r="AI62" i="3" s="1"/>
  <c r="CH62" i="3" s="1"/>
  <c r="EG62" i="3" s="1"/>
  <c r="GF62" i="3" s="1"/>
  <c r="G62" i="3"/>
  <c r="F62" i="3"/>
  <c r="D62" i="3"/>
  <c r="C62" i="3"/>
  <c r="B62" i="3"/>
  <c r="FV61" i="3"/>
  <c r="FU61" i="3"/>
  <c r="FK61" i="3"/>
  <c r="FK60" i="3" s="1"/>
  <c r="FJ61" i="3"/>
  <c r="FI61" i="3"/>
  <c r="FH61" i="3" s="1"/>
  <c r="FB61" i="3"/>
  <c r="FA61" i="3"/>
  <c r="EZ61" i="3"/>
  <c r="EW61" i="3"/>
  <c r="ES61" i="3"/>
  <c r="ER61" i="3"/>
  <c r="EQ61" i="3"/>
  <c r="EO61" i="3"/>
  <c r="EN61" i="3"/>
  <c r="EI61" i="3"/>
  <c r="GH61" i="3" s="1"/>
  <c r="DW61" i="3"/>
  <c r="DV61" i="3"/>
  <c r="DS61" i="3"/>
  <c r="DL61" i="3"/>
  <c r="DK61" i="3"/>
  <c r="DI61" i="3" s="1"/>
  <c r="DJ61" i="3"/>
  <c r="DC61" i="3"/>
  <c r="DB61" i="3"/>
  <c r="DA61" i="3"/>
  <c r="CZ61" i="3" s="1"/>
  <c r="CY61" i="3"/>
  <c r="DH61" i="3" s="1"/>
  <c r="CT61" i="3"/>
  <c r="CS61" i="3"/>
  <c r="CR61" i="3"/>
  <c r="CQ61" i="3"/>
  <c r="DR61" i="3" s="1"/>
  <c r="CP61" i="3"/>
  <c r="CO61" i="3"/>
  <c r="BX61" i="3"/>
  <c r="BW61" i="3"/>
  <c r="CI61" i="3" s="1"/>
  <c r="EH61" i="3" s="1"/>
  <c r="GG61" i="3" s="1"/>
  <c r="BM61" i="3"/>
  <c r="BL61" i="3"/>
  <c r="BK61" i="3"/>
  <c r="BJ61" i="3" s="1"/>
  <c r="BD61" i="3"/>
  <c r="BC61" i="3"/>
  <c r="BU61" i="3" s="1"/>
  <c r="BB61" i="3"/>
  <c r="BA61" i="3"/>
  <c r="AY61" i="3"/>
  <c r="AU61" i="3"/>
  <c r="AT61" i="3"/>
  <c r="AS61" i="3"/>
  <c r="AQ61" i="3"/>
  <c r="AP61" i="3"/>
  <c r="AO61" i="3"/>
  <c r="AK61" i="3"/>
  <c r="CJ61" i="3" s="1"/>
  <c r="AJ61" i="3"/>
  <c r="AG61" i="3"/>
  <c r="Z61" i="3"/>
  <c r="Y61" i="3"/>
  <c r="W61" i="3" s="1"/>
  <c r="X61" i="3"/>
  <c r="Q61" i="3"/>
  <c r="AI61" i="3" s="1"/>
  <c r="P61" i="3"/>
  <c r="O61" i="3"/>
  <c r="N61" i="3" s="1"/>
  <c r="M61" i="3"/>
  <c r="V61" i="3" s="1"/>
  <c r="H61" i="3"/>
  <c r="G61" i="3"/>
  <c r="F61" i="3"/>
  <c r="E61" i="3"/>
  <c r="AF61" i="3" s="1"/>
  <c r="D61" i="3"/>
  <c r="C61" i="3"/>
  <c r="FV60" i="3"/>
  <c r="FU60" i="3"/>
  <c r="FR60" i="3"/>
  <c r="FJ60" i="3"/>
  <c r="FI60" i="3"/>
  <c r="FH60" i="3"/>
  <c r="FB60" i="3"/>
  <c r="FA60" i="3"/>
  <c r="EZ60" i="3"/>
  <c r="EY60" i="3" s="1"/>
  <c r="EX60" i="3"/>
  <c r="ER60" i="3"/>
  <c r="FS60" i="3" s="1"/>
  <c r="EQ60" i="3"/>
  <c r="EP60" i="3"/>
  <c r="FQ60" i="3" s="1"/>
  <c r="EO60" i="3"/>
  <c r="EN60" i="3"/>
  <c r="DW60" i="3"/>
  <c r="DV60" i="3"/>
  <c r="DL60" i="3"/>
  <c r="DK60" i="3"/>
  <c r="DI60" i="3" s="1"/>
  <c r="DJ60" i="3"/>
  <c r="DB60" i="3"/>
  <c r="DA60" i="3"/>
  <c r="CY60" i="3"/>
  <c r="DH60" i="3" s="1"/>
  <c r="DQ60" i="3" s="1"/>
  <c r="CT60" i="3"/>
  <c r="CS60" i="3"/>
  <c r="DT60" i="3" s="1"/>
  <c r="CR60" i="3"/>
  <c r="CQ60" i="3"/>
  <c r="CP60" i="3"/>
  <c r="CO60" i="3"/>
  <c r="BX60" i="3"/>
  <c r="BW60" i="3"/>
  <c r="CI60" i="3" s="1"/>
  <c r="EH60" i="3" s="1"/>
  <c r="GG60" i="3" s="1"/>
  <c r="BM60" i="3"/>
  <c r="BL60" i="3"/>
  <c r="BK60" i="3"/>
  <c r="BJ60" i="3" s="1"/>
  <c r="BD60" i="3"/>
  <c r="BC60" i="3"/>
  <c r="BB60" i="3"/>
  <c r="AY60" i="3"/>
  <c r="AU60" i="3"/>
  <c r="BV60" i="3" s="1"/>
  <c r="AT60" i="3"/>
  <c r="AS60" i="3"/>
  <c r="AQ60" i="3"/>
  <c r="AP60" i="3"/>
  <c r="AO60" i="3"/>
  <c r="AK60" i="3"/>
  <c r="CJ60" i="3" s="1"/>
  <c r="EI60" i="3" s="1"/>
  <c r="GH60" i="3" s="1"/>
  <c r="AJ60" i="3"/>
  <c r="AG60" i="3"/>
  <c r="Z60" i="3"/>
  <c r="Y60" i="3"/>
  <c r="X60" i="3"/>
  <c r="W60" i="3"/>
  <c r="Q60" i="3"/>
  <c r="AI60" i="3" s="1"/>
  <c r="CH60" i="3" s="1"/>
  <c r="P60" i="3"/>
  <c r="O60" i="3"/>
  <c r="N60" i="3" s="1"/>
  <c r="M60" i="3"/>
  <c r="H60" i="3"/>
  <c r="G60" i="3"/>
  <c r="F60" i="3"/>
  <c r="D60" i="3"/>
  <c r="C60" i="3"/>
  <c r="FV59" i="3"/>
  <c r="FU59" i="3"/>
  <c r="FT59" i="3"/>
  <c r="FK59" i="3"/>
  <c r="FJ59" i="3"/>
  <c r="FH59" i="3" s="1"/>
  <c r="FI59" i="3"/>
  <c r="FB59" i="3"/>
  <c r="FA59" i="3"/>
  <c r="EZ59" i="3"/>
  <c r="EX59" i="3"/>
  <c r="FG59" i="3" s="1"/>
  <c r="FP59" i="3" s="1"/>
  <c r="ES59" i="3"/>
  <c r="ER59" i="3"/>
  <c r="FS59" i="3" s="1"/>
  <c r="EQ59" i="3"/>
  <c r="EP59" i="3"/>
  <c r="EO59" i="3"/>
  <c r="EN59" i="3"/>
  <c r="DW59" i="3"/>
  <c r="DV59" i="3"/>
  <c r="DL59" i="3"/>
  <c r="DL55" i="3" s="1"/>
  <c r="DK59" i="3"/>
  <c r="DJ59" i="3"/>
  <c r="DI59" i="3" s="1"/>
  <c r="DC59" i="3"/>
  <c r="DB59" i="3"/>
  <c r="DA59" i="3"/>
  <c r="CX59" i="3"/>
  <c r="CT59" i="3"/>
  <c r="DU59" i="3" s="1"/>
  <c r="CS59" i="3"/>
  <c r="CR59" i="3"/>
  <c r="CP59" i="3"/>
  <c r="CO59" i="3"/>
  <c r="CN59" i="3"/>
  <c r="CJ59" i="3"/>
  <c r="EI59" i="3" s="1"/>
  <c r="GH59" i="3" s="1"/>
  <c r="BX59" i="3"/>
  <c r="BW59" i="3"/>
  <c r="BT59" i="3"/>
  <c r="BM59" i="3"/>
  <c r="BL59" i="3"/>
  <c r="BK59" i="3"/>
  <c r="BJ59" i="3"/>
  <c r="BD59" i="3"/>
  <c r="BV59" i="3" s="1"/>
  <c r="BC59" i="3"/>
  <c r="BB59" i="3"/>
  <c r="BA59" i="3" s="1"/>
  <c r="AZ59" i="3"/>
  <c r="AU59" i="3"/>
  <c r="AT59" i="3"/>
  <c r="AS59" i="3"/>
  <c r="AQ59" i="3"/>
  <c r="AP59" i="3"/>
  <c r="AK59" i="3"/>
  <c r="AJ59" i="3"/>
  <c r="CI59" i="3" s="1"/>
  <c r="EH59" i="3" s="1"/>
  <c r="GG59" i="3" s="1"/>
  <c r="AH59" i="3"/>
  <c r="AD59" i="3"/>
  <c r="Z59" i="3"/>
  <c r="Y59" i="3"/>
  <c r="X59" i="3"/>
  <c r="W59" i="3" s="1"/>
  <c r="Q59" i="3"/>
  <c r="P59" i="3"/>
  <c r="O59" i="3"/>
  <c r="N59" i="3"/>
  <c r="L59" i="3"/>
  <c r="U59" i="3" s="1"/>
  <c r="H59" i="3"/>
  <c r="AI59" i="3" s="1"/>
  <c r="CH59" i="3" s="1"/>
  <c r="G59" i="3"/>
  <c r="F59" i="3"/>
  <c r="AG59" i="3" s="1"/>
  <c r="AM59" i="3" s="1"/>
  <c r="D59" i="3"/>
  <c r="C59" i="3"/>
  <c r="FV58" i="3"/>
  <c r="FU58" i="3"/>
  <c r="GG58" i="3" s="1"/>
  <c r="FK58" i="3"/>
  <c r="FJ58" i="3"/>
  <c r="FI58" i="3"/>
  <c r="FH58" i="3" s="1"/>
  <c r="FB58" i="3"/>
  <c r="FA58" i="3"/>
  <c r="EZ58" i="3"/>
  <c r="EW58" i="3"/>
  <c r="ES58" i="3"/>
  <c r="FT58" i="3" s="1"/>
  <c r="ER58" i="3"/>
  <c r="EQ58" i="3"/>
  <c r="EO58" i="3"/>
  <c r="EN58" i="3"/>
  <c r="EM58" i="3"/>
  <c r="EI58" i="3"/>
  <c r="GH58" i="3" s="1"/>
  <c r="DW58" i="3"/>
  <c r="DV58" i="3"/>
  <c r="DS58" i="3"/>
  <c r="DL58" i="3"/>
  <c r="DK58" i="3"/>
  <c r="DJ58" i="3"/>
  <c r="DI58" i="3"/>
  <c r="DC58" i="3"/>
  <c r="DU58" i="3" s="1"/>
  <c r="DB58" i="3"/>
  <c r="DA58" i="3"/>
  <c r="CZ58" i="3" s="1"/>
  <c r="CY58" i="3"/>
  <c r="CT58" i="3"/>
  <c r="CS58" i="3"/>
  <c r="CR58" i="3"/>
  <c r="CP58" i="3"/>
  <c r="CO58" i="3"/>
  <c r="BX58" i="3"/>
  <c r="BW58" i="3"/>
  <c r="CI58" i="3" s="1"/>
  <c r="EH58" i="3" s="1"/>
  <c r="BU58" i="3"/>
  <c r="BM58" i="3"/>
  <c r="BL58" i="3"/>
  <c r="BK58" i="3"/>
  <c r="BJ58" i="3" s="1"/>
  <c r="BD58" i="3"/>
  <c r="BC58" i="3"/>
  <c r="BB58" i="3"/>
  <c r="BA58" i="3"/>
  <c r="AY58" i="3"/>
  <c r="BH58" i="3" s="1"/>
  <c r="BQ58" i="3" s="1"/>
  <c r="AU58" i="3"/>
  <c r="BV58" i="3" s="1"/>
  <c r="AT58" i="3"/>
  <c r="AS58" i="3"/>
  <c r="AQ58" i="3"/>
  <c r="AP58" i="3"/>
  <c r="AK58" i="3"/>
  <c r="CJ58" i="3" s="1"/>
  <c r="AJ58" i="3"/>
  <c r="AI58" i="3"/>
  <c r="CH58" i="3" s="1"/>
  <c r="Z58" i="3"/>
  <c r="Y58" i="3"/>
  <c r="W58" i="3" s="1"/>
  <c r="X58" i="3"/>
  <c r="Q58" i="3"/>
  <c r="P58" i="3"/>
  <c r="O58" i="3"/>
  <c r="M58" i="3"/>
  <c r="V58" i="3" s="1"/>
  <c r="AE58" i="3" s="1"/>
  <c r="H58" i="3"/>
  <c r="G58" i="3"/>
  <c r="F58" i="3"/>
  <c r="E58" i="3"/>
  <c r="D58" i="3"/>
  <c r="C58" i="3"/>
  <c r="FV57" i="3"/>
  <c r="GH57" i="3" s="1"/>
  <c r="FU57" i="3"/>
  <c r="FR57" i="3"/>
  <c r="FK57" i="3"/>
  <c r="FJ57" i="3"/>
  <c r="FI57" i="3"/>
  <c r="FH57" i="3"/>
  <c r="FB57" i="3"/>
  <c r="FA57" i="3"/>
  <c r="EZ57" i="3"/>
  <c r="EY57" i="3" s="1"/>
  <c r="EX57" i="3"/>
  <c r="ES57" i="3"/>
  <c r="ER57" i="3"/>
  <c r="EQ57" i="3"/>
  <c r="EO57" i="3"/>
  <c r="EN57" i="3"/>
  <c r="DW57" i="3"/>
  <c r="DV57" i="3"/>
  <c r="DT57" i="3"/>
  <c r="DP57" i="3"/>
  <c r="DL57" i="3"/>
  <c r="DK57" i="3"/>
  <c r="DJ57" i="3"/>
  <c r="DI57" i="3" s="1"/>
  <c r="DC57" i="3"/>
  <c r="DB57" i="3"/>
  <c r="DA57" i="3"/>
  <c r="CZ57" i="3"/>
  <c r="CX57" i="3"/>
  <c r="DG57" i="3" s="1"/>
  <c r="CT57" i="3"/>
  <c r="CS57" i="3"/>
  <c r="CR57" i="3"/>
  <c r="DS57" i="3" s="1"/>
  <c r="DY57" i="3" s="1"/>
  <c r="CP57" i="3"/>
  <c r="CO57" i="3"/>
  <c r="CH57" i="3"/>
  <c r="BX57" i="3"/>
  <c r="CJ57" i="3" s="1"/>
  <c r="EI57" i="3" s="1"/>
  <c r="BW57" i="3"/>
  <c r="BV57" i="3"/>
  <c r="BM57" i="3"/>
  <c r="BL57" i="3"/>
  <c r="BJ57" i="3" s="1"/>
  <c r="BK57" i="3"/>
  <c r="BD57" i="3"/>
  <c r="BC57" i="3"/>
  <c r="BB57" i="3"/>
  <c r="AZ57" i="3"/>
  <c r="BI57" i="3" s="1"/>
  <c r="BR57" i="3" s="1"/>
  <c r="AU57" i="3"/>
  <c r="AT57" i="3"/>
  <c r="AS57" i="3"/>
  <c r="AR57" i="3"/>
  <c r="AQ57" i="3"/>
  <c r="AP57" i="3"/>
  <c r="AK57" i="3"/>
  <c r="AJ57" i="3"/>
  <c r="CI57" i="3" s="1"/>
  <c r="EH57" i="3" s="1"/>
  <c r="GG57" i="3" s="1"/>
  <c r="Z57" i="3"/>
  <c r="Z55" i="3" s="1"/>
  <c r="Y57" i="3"/>
  <c r="X57" i="3"/>
  <c r="W57" i="3" s="1"/>
  <c r="Q57" i="3"/>
  <c r="P57" i="3"/>
  <c r="O57" i="3"/>
  <c r="L57" i="3"/>
  <c r="H57" i="3"/>
  <c r="AI57" i="3" s="1"/>
  <c r="G57" i="3"/>
  <c r="F57" i="3"/>
  <c r="D57" i="3"/>
  <c r="C57" i="3"/>
  <c r="B57" i="3"/>
  <c r="FV56" i="3"/>
  <c r="FU56" i="3"/>
  <c r="FS56" i="3"/>
  <c r="FK56" i="3"/>
  <c r="FK55" i="3" s="1"/>
  <c r="FJ56" i="3"/>
  <c r="FI56" i="3"/>
  <c r="FH56" i="3" s="1"/>
  <c r="FB56" i="3"/>
  <c r="FA56" i="3"/>
  <c r="EZ56" i="3"/>
  <c r="EY56" i="3"/>
  <c r="EW56" i="3"/>
  <c r="FF56" i="3" s="1"/>
  <c r="ES56" i="3"/>
  <c r="ER56" i="3"/>
  <c r="EQ56" i="3"/>
  <c r="EO56" i="3"/>
  <c r="EN56" i="3"/>
  <c r="DW56" i="3"/>
  <c r="DV56" i="3"/>
  <c r="DU56" i="3"/>
  <c r="DL56" i="3"/>
  <c r="DK56" i="3"/>
  <c r="DI56" i="3" s="1"/>
  <c r="DJ56" i="3"/>
  <c r="DC56" i="3"/>
  <c r="DC55" i="3" s="1"/>
  <c r="DB56" i="3"/>
  <c r="DA56" i="3"/>
  <c r="CY56" i="3"/>
  <c r="DH56" i="3" s="1"/>
  <c r="DQ56" i="3" s="1"/>
  <c r="CT56" i="3"/>
  <c r="CS56" i="3"/>
  <c r="DT56" i="3" s="1"/>
  <c r="DZ56" i="3" s="1"/>
  <c r="CR56" i="3"/>
  <c r="CQ56" i="3"/>
  <c r="CP56" i="3"/>
  <c r="CO56" i="3"/>
  <c r="BX56" i="3"/>
  <c r="BW56" i="3"/>
  <c r="CI56" i="3" s="1"/>
  <c r="EH56" i="3" s="1"/>
  <c r="GG56" i="3" s="1"/>
  <c r="BM56" i="3"/>
  <c r="BM55" i="3" s="1"/>
  <c r="BL56" i="3"/>
  <c r="BK56" i="3"/>
  <c r="BJ56" i="3" s="1"/>
  <c r="BD56" i="3"/>
  <c r="BC56" i="3"/>
  <c r="BB56" i="3"/>
  <c r="AY56" i="3"/>
  <c r="AU56" i="3"/>
  <c r="AT56" i="3"/>
  <c r="AS56" i="3"/>
  <c r="AQ56" i="3"/>
  <c r="AP56" i="3"/>
  <c r="AO56" i="3"/>
  <c r="AK56" i="3"/>
  <c r="CJ56" i="3" s="1"/>
  <c r="EI56" i="3" s="1"/>
  <c r="GH56" i="3" s="1"/>
  <c r="AJ56" i="3"/>
  <c r="AG56" i="3"/>
  <c r="Z56" i="3"/>
  <c r="Y56" i="3"/>
  <c r="X56" i="3"/>
  <c r="W56" i="3"/>
  <c r="Q56" i="3"/>
  <c r="P56" i="3"/>
  <c r="O56" i="3"/>
  <c r="N56" i="3" s="1"/>
  <c r="M56" i="3"/>
  <c r="H56" i="3"/>
  <c r="G56" i="3"/>
  <c r="F56" i="3"/>
  <c r="D56" i="3"/>
  <c r="C56" i="3"/>
  <c r="FV55" i="3"/>
  <c r="FU55" i="3"/>
  <c r="FJ55" i="3"/>
  <c r="FH55" i="3" s="1"/>
  <c r="FI55" i="3"/>
  <c r="FA55" i="3"/>
  <c r="EZ55" i="3"/>
  <c r="EX55" i="3"/>
  <c r="FG55" i="3" s="1"/>
  <c r="FP55" i="3" s="1"/>
  <c r="ER55" i="3"/>
  <c r="FS55" i="3" s="1"/>
  <c r="EQ55" i="3"/>
  <c r="EP55" i="3"/>
  <c r="EO55" i="3"/>
  <c r="EN55" i="3"/>
  <c r="DW55" i="3"/>
  <c r="DV55" i="3"/>
  <c r="EH55" i="3" s="1"/>
  <c r="GG55" i="3" s="1"/>
  <c r="DK55" i="3"/>
  <c r="DJ55" i="3"/>
  <c r="DI55" i="3" s="1"/>
  <c r="DB55" i="3"/>
  <c r="DA55" i="3"/>
  <c r="CX55" i="3"/>
  <c r="CS55" i="3"/>
  <c r="CR55" i="3"/>
  <c r="CP55" i="3"/>
  <c r="CO55" i="3"/>
  <c r="CN55" i="3"/>
  <c r="CJ55" i="3"/>
  <c r="EI55" i="3" s="1"/>
  <c r="GH55" i="3" s="1"/>
  <c r="BX55" i="3"/>
  <c r="BW55" i="3"/>
  <c r="BT55" i="3"/>
  <c r="BL55" i="3"/>
  <c r="BK55" i="3"/>
  <c r="BJ55" i="3"/>
  <c r="BD55" i="3"/>
  <c r="BC55" i="3"/>
  <c r="BB55" i="3"/>
  <c r="BA55" i="3" s="1"/>
  <c r="AZ55" i="3"/>
  <c r="AT55" i="3"/>
  <c r="AS55" i="3"/>
  <c r="AQ55" i="3"/>
  <c r="AP55" i="3"/>
  <c r="AK55" i="3"/>
  <c r="AJ55" i="3"/>
  <c r="CI55" i="3" s="1"/>
  <c r="AH55" i="3"/>
  <c r="AD55" i="3"/>
  <c r="Y55" i="3"/>
  <c r="X55" i="3"/>
  <c r="W55" i="3" s="1"/>
  <c r="P55" i="3"/>
  <c r="O55" i="3"/>
  <c r="N55" i="3"/>
  <c r="L55" i="3"/>
  <c r="U55" i="3" s="1"/>
  <c r="H55" i="3"/>
  <c r="G55" i="3"/>
  <c r="F55" i="3"/>
  <c r="AG55" i="3" s="1"/>
  <c r="CF55" i="3" s="1"/>
  <c r="D55" i="3"/>
  <c r="C55" i="3"/>
  <c r="DW54" i="3"/>
  <c r="CO54" i="3"/>
  <c r="AU54" i="3"/>
  <c r="FV53" i="3"/>
  <c r="FV54" i="3" s="1"/>
  <c r="FU53" i="3"/>
  <c r="FT53" i="3"/>
  <c r="FK53" i="3"/>
  <c r="FJ53" i="3"/>
  <c r="FI53" i="3"/>
  <c r="FH53" i="3"/>
  <c r="FB53" i="3"/>
  <c r="FA53" i="3"/>
  <c r="EZ53" i="3"/>
  <c r="FR53" i="3" s="1"/>
  <c r="EX53" i="3"/>
  <c r="ES53" i="3"/>
  <c r="ER53" i="3"/>
  <c r="EP53" i="3" s="1"/>
  <c r="EQ53" i="3"/>
  <c r="EO53" i="3"/>
  <c r="EN53" i="3"/>
  <c r="DW53" i="3"/>
  <c r="DV53" i="3"/>
  <c r="DT53" i="3"/>
  <c r="DL53" i="3"/>
  <c r="DK53" i="3"/>
  <c r="DJ53" i="3"/>
  <c r="DC53" i="3"/>
  <c r="DB53" i="3"/>
  <c r="DA53" i="3"/>
  <c r="CZ53" i="3"/>
  <c r="CX53" i="3"/>
  <c r="CT53" i="3"/>
  <c r="CS53" i="3"/>
  <c r="CR53" i="3"/>
  <c r="CP53" i="3"/>
  <c r="CO53" i="3"/>
  <c r="CJ53" i="3"/>
  <c r="BX53" i="3"/>
  <c r="BX54" i="3" s="1"/>
  <c r="BW53" i="3"/>
  <c r="BV53" i="3"/>
  <c r="BM53" i="3"/>
  <c r="BL53" i="3"/>
  <c r="BK53" i="3"/>
  <c r="BJ53" i="3"/>
  <c r="BD53" i="3"/>
  <c r="BC53" i="3"/>
  <c r="BB53" i="3"/>
  <c r="AZ53" i="3"/>
  <c r="AU53" i="3"/>
  <c r="AT53" i="3"/>
  <c r="AS53" i="3"/>
  <c r="AQ53" i="3"/>
  <c r="AP53" i="3"/>
  <c r="AK53" i="3"/>
  <c r="AJ53" i="3"/>
  <c r="AH53" i="3"/>
  <c r="Z53" i="3"/>
  <c r="Y53" i="3"/>
  <c r="X53" i="3"/>
  <c r="Q53" i="3"/>
  <c r="P53" i="3"/>
  <c r="O53" i="3"/>
  <c r="N53" i="3"/>
  <c r="L53" i="3"/>
  <c r="H53" i="3"/>
  <c r="G53" i="3"/>
  <c r="F53" i="3"/>
  <c r="D53" i="3"/>
  <c r="C53" i="3"/>
  <c r="FV52" i="3"/>
  <c r="FU52" i="3"/>
  <c r="FU54" i="3" s="1"/>
  <c r="FS52" i="3"/>
  <c r="FK52" i="3"/>
  <c r="FK54" i="3" s="1"/>
  <c r="FJ52" i="3"/>
  <c r="FI52" i="3"/>
  <c r="FB52" i="3"/>
  <c r="FA52" i="3"/>
  <c r="FA54" i="3" s="1"/>
  <c r="EZ52" i="3"/>
  <c r="EY52" i="3"/>
  <c r="EW52" i="3"/>
  <c r="FF52" i="3" s="1"/>
  <c r="ES52" i="3"/>
  <c r="ER52" i="3"/>
  <c r="EQ52" i="3"/>
  <c r="EO52" i="3"/>
  <c r="EN52" i="3"/>
  <c r="DW52" i="3"/>
  <c r="DV52" i="3"/>
  <c r="DU52" i="3"/>
  <c r="DL52" i="3"/>
  <c r="DK52" i="3"/>
  <c r="DJ52" i="3"/>
  <c r="DC52" i="3"/>
  <c r="DC54" i="3" s="1"/>
  <c r="DB52" i="3"/>
  <c r="DA52" i="3"/>
  <c r="CY52" i="3"/>
  <c r="DH52" i="3" s="1"/>
  <c r="DQ52" i="3" s="1"/>
  <c r="CT52" i="3"/>
  <c r="CS52" i="3"/>
  <c r="DT52" i="3" s="1"/>
  <c r="CR52" i="3"/>
  <c r="CQ52" i="3"/>
  <c r="CP52" i="3"/>
  <c r="CO52" i="3"/>
  <c r="BX52" i="3"/>
  <c r="BW52" i="3"/>
  <c r="BW54" i="3" s="1"/>
  <c r="BM52" i="3"/>
  <c r="BM54" i="3" s="1"/>
  <c r="BL52" i="3"/>
  <c r="BK52" i="3"/>
  <c r="BK54" i="3" s="1"/>
  <c r="BD52" i="3"/>
  <c r="BC52" i="3"/>
  <c r="BB52" i="3"/>
  <c r="AY52" i="3"/>
  <c r="AU52" i="3"/>
  <c r="BV52" i="3" s="1"/>
  <c r="AT52" i="3"/>
  <c r="AS52" i="3"/>
  <c r="AQ52" i="3"/>
  <c r="AP52" i="3"/>
  <c r="AO52" i="3"/>
  <c r="AK52" i="3"/>
  <c r="AJ52" i="3"/>
  <c r="AG52" i="3"/>
  <c r="Z52" i="3"/>
  <c r="Y52" i="3"/>
  <c r="Y54" i="3" s="1"/>
  <c r="X52" i="3"/>
  <c r="W52" i="3"/>
  <c r="Q52" i="3"/>
  <c r="P52" i="3"/>
  <c r="O52" i="3"/>
  <c r="O54" i="3" s="1"/>
  <c r="M52" i="3"/>
  <c r="H52" i="3"/>
  <c r="G52" i="3"/>
  <c r="F52" i="3"/>
  <c r="D52" i="3"/>
  <c r="C52" i="3"/>
  <c r="FV51" i="3"/>
  <c r="FU51" i="3"/>
  <c r="FT51" i="3"/>
  <c r="FK51" i="3"/>
  <c r="FJ51" i="3"/>
  <c r="FH51" i="3" s="1"/>
  <c r="FI51" i="3"/>
  <c r="FB51" i="3"/>
  <c r="FA51" i="3"/>
  <c r="EZ51" i="3"/>
  <c r="EX51" i="3"/>
  <c r="FG51" i="3" s="1"/>
  <c r="FP51" i="3" s="1"/>
  <c r="ES51" i="3"/>
  <c r="ER51" i="3"/>
  <c r="EQ51" i="3"/>
  <c r="EP51" i="3"/>
  <c r="EO51" i="3"/>
  <c r="EN51" i="3"/>
  <c r="DW51" i="3"/>
  <c r="DV51" i="3"/>
  <c r="DL51" i="3"/>
  <c r="DK51" i="3"/>
  <c r="DJ51" i="3"/>
  <c r="DI51" i="3" s="1"/>
  <c r="DC51" i="3"/>
  <c r="DB51" i="3"/>
  <c r="DA51" i="3"/>
  <c r="CX51" i="3"/>
  <c r="CT51" i="3"/>
  <c r="DU51" i="3" s="1"/>
  <c r="CS51" i="3"/>
  <c r="CR51" i="3"/>
  <c r="CP51" i="3"/>
  <c r="CO51" i="3"/>
  <c r="CN51" i="3"/>
  <c r="BX51" i="3"/>
  <c r="CJ51" i="3" s="1"/>
  <c r="EI51" i="3" s="1"/>
  <c r="GH51" i="3" s="1"/>
  <c r="BW51" i="3"/>
  <c r="BT51" i="3"/>
  <c r="BM51" i="3"/>
  <c r="BL51" i="3"/>
  <c r="BK51" i="3"/>
  <c r="BJ51" i="3"/>
  <c r="BD51" i="3"/>
  <c r="BV51" i="3" s="1"/>
  <c r="BC51" i="3"/>
  <c r="BB51" i="3"/>
  <c r="BA51" i="3" s="1"/>
  <c r="AZ51" i="3"/>
  <c r="AU51" i="3"/>
  <c r="AT51" i="3"/>
  <c r="AS51" i="3"/>
  <c r="AQ51" i="3"/>
  <c r="AP51" i="3"/>
  <c r="AK51" i="3"/>
  <c r="AJ51" i="3"/>
  <c r="CI51" i="3" s="1"/>
  <c r="EH51" i="3" s="1"/>
  <c r="GG51" i="3" s="1"/>
  <c r="AH51" i="3"/>
  <c r="Z51" i="3"/>
  <c r="Y51" i="3"/>
  <c r="X51" i="3"/>
  <c r="W51" i="3" s="1"/>
  <c r="Q51" i="3"/>
  <c r="P51" i="3"/>
  <c r="O51" i="3"/>
  <c r="N51" i="3"/>
  <c r="L51" i="3"/>
  <c r="U51" i="3" s="1"/>
  <c r="H51" i="3"/>
  <c r="AI51" i="3" s="1"/>
  <c r="G51" i="3"/>
  <c r="F51" i="3"/>
  <c r="D51" i="3"/>
  <c r="C51" i="3"/>
  <c r="FV50" i="3"/>
  <c r="FU50" i="3"/>
  <c r="FK50" i="3"/>
  <c r="FJ50" i="3"/>
  <c r="FI50" i="3"/>
  <c r="FH50" i="3" s="1"/>
  <c r="FB50" i="3"/>
  <c r="FA50" i="3"/>
  <c r="EZ50" i="3"/>
  <c r="EW50" i="3"/>
  <c r="ES50" i="3"/>
  <c r="FT50" i="3" s="1"/>
  <c r="ER50" i="3"/>
  <c r="EQ50" i="3"/>
  <c r="EO50" i="3"/>
  <c r="EN50" i="3"/>
  <c r="EM50" i="3"/>
  <c r="DW50" i="3"/>
  <c r="DV50" i="3"/>
  <c r="DS50" i="3"/>
  <c r="DL50" i="3"/>
  <c r="DK50" i="3"/>
  <c r="DJ50" i="3"/>
  <c r="DI50" i="3"/>
  <c r="DC50" i="3"/>
  <c r="DU50" i="3" s="1"/>
  <c r="DB50" i="3"/>
  <c r="DA50" i="3"/>
  <c r="CZ50" i="3" s="1"/>
  <c r="CY50" i="3"/>
  <c r="CT50" i="3"/>
  <c r="CS50" i="3"/>
  <c r="CR50" i="3"/>
  <c r="CP50" i="3"/>
  <c r="CO50" i="3"/>
  <c r="BX50" i="3"/>
  <c r="BW50" i="3"/>
  <c r="CI50" i="3" s="1"/>
  <c r="EH50" i="3" s="1"/>
  <c r="GG50" i="3" s="1"/>
  <c r="BU50" i="3"/>
  <c r="BQ50" i="3"/>
  <c r="BM50" i="3"/>
  <c r="BL50" i="3"/>
  <c r="BK50" i="3"/>
  <c r="BJ50" i="3" s="1"/>
  <c r="BD50" i="3"/>
  <c r="BC50" i="3"/>
  <c r="BB50" i="3"/>
  <c r="BA50" i="3"/>
  <c r="AY50" i="3"/>
  <c r="BH50" i="3" s="1"/>
  <c r="AU50" i="3"/>
  <c r="BV50" i="3" s="1"/>
  <c r="AT50" i="3"/>
  <c r="AS50" i="3"/>
  <c r="BT50" i="3" s="1"/>
  <c r="BZ50" i="3" s="1"/>
  <c r="AQ50" i="3"/>
  <c r="AP50" i="3"/>
  <c r="AK50" i="3"/>
  <c r="CJ50" i="3" s="1"/>
  <c r="EI50" i="3" s="1"/>
  <c r="GH50" i="3" s="1"/>
  <c r="AJ50" i="3"/>
  <c r="AI50" i="3"/>
  <c r="Z50" i="3"/>
  <c r="Y50" i="3"/>
  <c r="W50" i="3" s="1"/>
  <c r="X50" i="3"/>
  <c r="Q50" i="3"/>
  <c r="P50" i="3"/>
  <c r="O50" i="3"/>
  <c r="M50" i="3"/>
  <c r="V50" i="3" s="1"/>
  <c r="AE50" i="3" s="1"/>
  <c r="H50" i="3"/>
  <c r="G50" i="3"/>
  <c r="AH50" i="3" s="1"/>
  <c r="F50" i="3"/>
  <c r="E50" i="3"/>
  <c r="D50" i="3"/>
  <c r="C50" i="3"/>
  <c r="FV49" i="3"/>
  <c r="FU49" i="3"/>
  <c r="FR49" i="3"/>
  <c r="FK49" i="3"/>
  <c r="FJ49" i="3"/>
  <c r="FI49" i="3"/>
  <c r="FH49" i="3"/>
  <c r="FB49" i="3"/>
  <c r="FT49" i="3" s="1"/>
  <c r="FA49" i="3"/>
  <c r="EZ49" i="3"/>
  <c r="EY49" i="3" s="1"/>
  <c r="EX49" i="3"/>
  <c r="ES49" i="3"/>
  <c r="ER49" i="3"/>
  <c r="EQ49" i="3"/>
  <c r="EO49" i="3"/>
  <c r="EN49" i="3"/>
  <c r="DW49" i="3"/>
  <c r="DV49" i="3"/>
  <c r="DT49" i="3"/>
  <c r="DL49" i="3"/>
  <c r="DK49" i="3"/>
  <c r="DJ49" i="3"/>
  <c r="DI49" i="3" s="1"/>
  <c r="DC49" i="3"/>
  <c r="DB49" i="3"/>
  <c r="DA49" i="3"/>
  <c r="CZ49" i="3"/>
  <c r="CX49" i="3"/>
  <c r="DG49" i="3" s="1"/>
  <c r="DP49" i="3" s="1"/>
  <c r="CT49" i="3"/>
  <c r="DU49" i="3" s="1"/>
  <c r="CS49" i="3"/>
  <c r="CR49" i="3"/>
  <c r="CP49" i="3"/>
  <c r="CO49" i="3"/>
  <c r="BX49" i="3"/>
  <c r="CJ49" i="3" s="1"/>
  <c r="EI49" i="3" s="1"/>
  <c r="GH49" i="3" s="1"/>
  <c r="BW49" i="3"/>
  <c r="BV49" i="3"/>
  <c r="BM49" i="3"/>
  <c r="BL49" i="3"/>
  <c r="BJ49" i="3" s="1"/>
  <c r="BK49" i="3"/>
  <c r="BD49" i="3"/>
  <c r="BC49" i="3"/>
  <c r="BB49" i="3"/>
  <c r="AZ49" i="3"/>
  <c r="BI49" i="3" s="1"/>
  <c r="BR49" i="3" s="1"/>
  <c r="AU49" i="3"/>
  <c r="AT49" i="3"/>
  <c r="BU49" i="3" s="1"/>
  <c r="AS49" i="3"/>
  <c r="AR49" i="3"/>
  <c r="AQ49" i="3"/>
  <c r="AP49" i="3"/>
  <c r="AK49" i="3"/>
  <c r="AJ49" i="3"/>
  <c r="CI49" i="3" s="1"/>
  <c r="EH49" i="3" s="1"/>
  <c r="GG49" i="3" s="1"/>
  <c r="Z49" i="3"/>
  <c r="Y49" i="3"/>
  <c r="X49" i="3"/>
  <c r="W49" i="3" s="1"/>
  <c r="Q49" i="3"/>
  <c r="P49" i="3"/>
  <c r="O49" i="3"/>
  <c r="L49" i="3"/>
  <c r="H49" i="3"/>
  <c r="AI49" i="3" s="1"/>
  <c r="CH49" i="3" s="1"/>
  <c r="EG49" i="3" s="1"/>
  <c r="GF49" i="3" s="1"/>
  <c r="G49" i="3"/>
  <c r="F49" i="3"/>
  <c r="D49" i="3"/>
  <c r="C49" i="3"/>
  <c r="B49" i="3"/>
  <c r="FV48" i="3"/>
  <c r="FU48" i="3"/>
  <c r="FS48" i="3"/>
  <c r="FO48" i="3"/>
  <c r="FK48" i="3"/>
  <c r="FJ48" i="3"/>
  <c r="FI48" i="3"/>
  <c r="FH48" i="3" s="1"/>
  <c r="FB48" i="3"/>
  <c r="FA48" i="3"/>
  <c r="EZ48" i="3"/>
  <c r="EY48" i="3"/>
  <c r="EW48" i="3"/>
  <c r="FF48" i="3" s="1"/>
  <c r="ES48" i="3"/>
  <c r="FT48" i="3" s="1"/>
  <c r="ER48" i="3"/>
  <c r="EQ48" i="3"/>
  <c r="FR48" i="3" s="1"/>
  <c r="FX48" i="3" s="1"/>
  <c r="EO48" i="3"/>
  <c r="EN48" i="3"/>
  <c r="EG48" i="3"/>
  <c r="GF48" i="3" s="1"/>
  <c r="DW48" i="3"/>
  <c r="DV48" i="3"/>
  <c r="DU48" i="3"/>
  <c r="DL48" i="3"/>
  <c r="DK48" i="3"/>
  <c r="DI48" i="3" s="1"/>
  <c r="DJ48" i="3"/>
  <c r="DC48" i="3"/>
  <c r="DB48" i="3"/>
  <c r="DA48" i="3"/>
  <c r="CY48" i="3"/>
  <c r="DH48" i="3" s="1"/>
  <c r="DQ48" i="3" s="1"/>
  <c r="CT48" i="3"/>
  <c r="CS48" i="3"/>
  <c r="CR48" i="3"/>
  <c r="CQ48" i="3"/>
  <c r="CP48" i="3"/>
  <c r="CO48" i="3"/>
  <c r="BX48" i="3"/>
  <c r="BW48" i="3"/>
  <c r="CI48" i="3" s="1"/>
  <c r="EH48" i="3" s="1"/>
  <c r="GG48" i="3" s="1"/>
  <c r="BM48" i="3"/>
  <c r="BL48" i="3"/>
  <c r="BK48" i="3"/>
  <c r="BJ48" i="3" s="1"/>
  <c r="BD48" i="3"/>
  <c r="BC48" i="3"/>
  <c r="BB48" i="3"/>
  <c r="AY48" i="3"/>
  <c r="AU48" i="3"/>
  <c r="BV48" i="3" s="1"/>
  <c r="AT48" i="3"/>
  <c r="AS48" i="3"/>
  <c r="AQ48" i="3"/>
  <c r="AP48" i="3"/>
  <c r="AO48" i="3"/>
  <c r="AK48" i="3"/>
  <c r="CJ48" i="3" s="1"/>
  <c r="EI48" i="3" s="1"/>
  <c r="GH48" i="3" s="1"/>
  <c r="AJ48" i="3"/>
  <c r="AG48" i="3"/>
  <c r="Z48" i="3"/>
  <c r="Y48" i="3"/>
  <c r="X48" i="3"/>
  <c r="W48" i="3"/>
  <c r="Q48" i="3"/>
  <c r="AI48" i="3" s="1"/>
  <c r="CH48" i="3" s="1"/>
  <c r="P48" i="3"/>
  <c r="O48" i="3"/>
  <c r="N48" i="3" s="1"/>
  <c r="M48" i="3"/>
  <c r="H48" i="3"/>
  <c r="G48" i="3"/>
  <c r="F48" i="3"/>
  <c r="D48" i="3"/>
  <c r="C48" i="3"/>
  <c r="FV47" i="3"/>
  <c r="FU47" i="3"/>
  <c r="FT47" i="3"/>
  <c r="FK47" i="3"/>
  <c r="FJ47" i="3"/>
  <c r="FI47" i="3"/>
  <c r="FB47" i="3"/>
  <c r="FA47" i="3"/>
  <c r="EZ47" i="3"/>
  <c r="EX47" i="3"/>
  <c r="FG47" i="3" s="1"/>
  <c r="EV47" i="3"/>
  <c r="ES47" i="3"/>
  <c r="ER47" i="3"/>
  <c r="EQ47" i="3"/>
  <c r="EP47" i="3"/>
  <c r="EO47" i="3"/>
  <c r="EN47" i="3"/>
  <c r="EW47" i="3" s="1"/>
  <c r="FF47" i="3" s="1"/>
  <c r="DW47" i="3"/>
  <c r="DV47" i="3"/>
  <c r="DV76" i="3" s="1"/>
  <c r="DL47" i="3"/>
  <c r="DL76" i="3" s="1"/>
  <c r="DK47" i="3"/>
  <c r="DJ47" i="3"/>
  <c r="DI47" i="3" s="1"/>
  <c r="DC47" i="3"/>
  <c r="DB47" i="3"/>
  <c r="DA47" i="3"/>
  <c r="CX47" i="3"/>
  <c r="CT47" i="3"/>
  <c r="CS47" i="3"/>
  <c r="CR47" i="3"/>
  <c r="CP47" i="3"/>
  <c r="CY47" i="3" s="1"/>
  <c r="CO47" i="3"/>
  <c r="CN47" i="3"/>
  <c r="CJ47" i="3"/>
  <c r="BX47" i="3"/>
  <c r="BX76" i="3" s="1"/>
  <c r="BW47" i="3"/>
  <c r="BT47" i="3"/>
  <c r="BM47" i="3"/>
  <c r="BL47" i="3"/>
  <c r="BK47" i="3"/>
  <c r="BJ47" i="3"/>
  <c r="BD47" i="3"/>
  <c r="BC47" i="3"/>
  <c r="BB47" i="3"/>
  <c r="BA47" i="3" s="1"/>
  <c r="AZ47" i="3"/>
  <c r="AU47" i="3"/>
  <c r="AT47" i="3"/>
  <c r="AS47" i="3"/>
  <c r="AQ47" i="3"/>
  <c r="AP47" i="3"/>
  <c r="AK47" i="3"/>
  <c r="AJ47" i="3"/>
  <c r="AH47" i="3"/>
  <c r="AD47" i="3"/>
  <c r="Z47" i="3"/>
  <c r="Y47" i="3"/>
  <c r="X47" i="3"/>
  <c r="Q47" i="3"/>
  <c r="P47" i="3"/>
  <c r="O47" i="3"/>
  <c r="N47" i="3"/>
  <c r="L47" i="3"/>
  <c r="U47" i="3" s="1"/>
  <c r="H47" i="3"/>
  <c r="AI47" i="3" s="1"/>
  <c r="G47" i="3"/>
  <c r="F47" i="3"/>
  <c r="E47" i="3" s="1"/>
  <c r="D47" i="3"/>
  <c r="C47" i="3"/>
  <c r="DD42" i="3"/>
  <c r="DC42" i="3" s="1"/>
  <c r="AB42" i="3"/>
  <c r="FX41" i="3"/>
  <c r="FV41" i="3"/>
  <c r="FU41" i="3"/>
  <c r="FT41" i="3"/>
  <c r="FS41" i="3"/>
  <c r="FR41" i="3"/>
  <c r="FP41" i="3"/>
  <c r="FO41" i="3"/>
  <c r="FN41" i="3"/>
  <c r="FK41" i="3"/>
  <c r="FH41" i="3"/>
  <c r="FB41" i="3"/>
  <c r="EY41" i="3"/>
  <c r="ES41" i="3"/>
  <c r="EP41" i="3"/>
  <c r="FQ41" i="3" s="1"/>
  <c r="FW41" i="3" s="1"/>
  <c r="DW41" i="3"/>
  <c r="DV41" i="3"/>
  <c r="DU41" i="3"/>
  <c r="DT41" i="3"/>
  <c r="DZ41" i="3" s="1"/>
  <c r="DS41" i="3"/>
  <c r="DY41" i="3" s="1"/>
  <c r="DQ41" i="3"/>
  <c r="DP41" i="3"/>
  <c r="DO41" i="3"/>
  <c r="DL41" i="3"/>
  <c r="DI41" i="3"/>
  <c r="DC41" i="3"/>
  <c r="CZ41" i="3"/>
  <c r="CT41" i="3"/>
  <c r="CQ41" i="3"/>
  <c r="CD41" i="3"/>
  <c r="EC41" i="3" s="1"/>
  <c r="BZ41" i="3"/>
  <c r="BX41" i="3"/>
  <c r="BW41" i="3"/>
  <c r="BV41" i="3"/>
  <c r="CH41" i="3" s="1"/>
  <c r="EG41" i="3" s="1"/>
  <c r="GF41" i="3" s="1"/>
  <c r="BU41" i="3"/>
  <c r="BT41" i="3"/>
  <c r="BR41" i="3"/>
  <c r="BQ41" i="3"/>
  <c r="BP41" i="3"/>
  <c r="BM41" i="3"/>
  <c r="BJ41" i="3"/>
  <c r="BD41" i="3"/>
  <c r="BA41" i="3"/>
  <c r="AU41" i="3"/>
  <c r="AR41" i="3"/>
  <c r="BS41" i="3" s="1"/>
  <c r="BY41" i="3" s="1"/>
  <c r="AK41" i="3"/>
  <c r="CJ41" i="3" s="1"/>
  <c r="EI41" i="3" s="1"/>
  <c r="GH41" i="3" s="1"/>
  <c r="AJ41" i="3"/>
  <c r="CI41" i="3" s="1"/>
  <c r="EH41" i="3" s="1"/>
  <c r="GG41" i="3" s="1"/>
  <c r="AI41" i="3"/>
  <c r="AH41" i="3"/>
  <c r="CG41" i="3" s="1"/>
  <c r="AG41" i="3"/>
  <c r="AE41" i="3"/>
  <c r="AD41" i="3"/>
  <c r="CC41" i="3" s="1"/>
  <c r="EB41" i="3" s="1"/>
  <c r="GA41" i="3" s="1"/>
  <c r="AC41" i="3"/>
  <c r="CB41" i="3" s="1"/>
  <c r="EA41" i="3" s="1"/>
  <c r="FZ41" i="3" s="1"/>
  <c r="Z41" i="3"/>
  <c r="W41" i="3"/>
  <c r="Q41" i="3"/>
  <c r="N41" i="3"/>
  <c r="H41" i="3"/>
  <c r="E41" i="3"/>
  <c r="GJ40" i="3"/>
  <c r="FX40" i="3"/>
  <c r="FM40" i="3"/>
  <c r="FD40" i="3"/>
  <c r="EU40" i="3"/>
  <c r="DN40" i="3"/>
  <c r="DE40" i="3"/>
  <c r="CV40" i="3"/>
  <c r="CP40" i="3"/>
  <c r="FG40" i="3" s="1"/>
  <c r="FE40" i="3" s="1"/>
  <c r="CN40" i="3"/>
  <c r="BO40" i="3"/>
  <c r="BJ40" i="3"/>
  <c r="BF40" i="3"/>
  <c r="AW40" i="3"/>
  <c r="AR40" i="3"/>
  <c r="AB40" i="3"/>
  <c r="S40" i="3"/>
  <c r="N40" i="3"/>
  <c r="J40" i="3"/>
  <c r="E40" i="3"/>
  <c r="D40" i="3"/>
  <c r="BI40" i="3" s="1"/>
  <c r="BG40" i="3" s="1"/>
  <c r="B40" i="3"/>
  <c r="GK39" i="3"/>
  <c r="FY39" i="3"/>
  <c r="FL39" i="3"/>
  <c r="FE39" i="3"/>
  <c r="FC39" i="3"/>
  <c r="ET39" i="3"/>
  <c r="EL39" i="3"/>
  <c r="DZ39" i="3"/>
  <c r="DM39" i="3"/>
  <c r="DD39" i="3"/>
  <c r="CU39" i="3"/>
  <c r="CT39" i="3"/>
  <c r="CO39" i="3"/>
  <c r="FF39" i="3" s="1"/>
  <c r="CN39" i="3"/>
  <c r="CM39" i="3"/>
  <c r="CA39" i="3"/>
  <c r="BN39" i="3"/>
  <c r="BE39" i="3"/>
  <c r="AV39" i="3"/>
  <c r="AN39" i="3"/>
  <c r="AA39" i="3"/>
  <c r="R39" i="3"/>
  <c r="L39" i="3"/>
  <c r="K39" i="3" s="1"/>
  <c r="I39" i="3"/>
  <c r="C39" i="3"/>
  <c r="AY39" i="3" s="1"/>
  <c r="AX39" i="3" s="1"/>
  <c r="GK38" i="3"/>
  <c r="FY38" i="3"/>
  <c r="FC38" i="3"/>
  <c r="ET38" i="3"/>
  <c r="EL38" i="3"/>
  <c r="DZ38" i="3"/>
  <c r="DV38" i="3"/>
  <c r="DM38" i="3"/>
  <c r="DD38" i="3"/>
  <c r="CU38" i="3"/>
  <c r="CM38" i="3"/>
  <c r="CA38" i="3"/>
  <c r="BN38" i="3"/>
  <c r="BE38" i="3"/>
  <c r="AV38" i="3"/>
  <c r="AN38" i="3"/>
  <c r="AA38" i="3"/>
  <c r="R38" i="3"/>
  <c r="I38" i="3"/>
  <c r="GK37" i="3"/>
  <c r="FY37" i="3"/>
  <c r="FI37" i="3"/>
  <c r="FC37" i="3"/>
  <c r="EW37" i="3"/>
  <c r="EV37" i="3" s="1"/>
  <c r="ET37" i="3"/>
  <c r="EL37" i="3"/>
  <c r="DZ37" i="3"/>
  <c r="DM37" i="3"/>
  <c r="DJ37" i="3"/>
  <c r="DD37" i="3"/>
  <c r="CX37" i="3"/>
  <c r="CW37" i="3" s="1"/>
  <c r="CU37" i="3"/>
  <c r="CR37" i="3"/>
  <c r="CO37" i="3"/>
  <c r="CO38" i="3" s="1"/>
  <c r="CM37" i="3"/>
  <c r="CA37" i="3"/>
  <c r="BN37" i="3"/>
  <c r="BH37" i="3"/>
  <c r="BG37" i="3" s="1"/>
  <c r="BE37" i="3"/>
  <c r="AY37" i="3"/>
  <c r="AX37" i="3" s="1"/>
  <c r="AV37" i="3"/>
  <c r="AP37" i="3"/>
  <c r="AO37" i="3" s="1"/>
  <c r="AN37" i="3"/>
  <c r="AA37" i="3"/>
  <c r="R37" i="3"/>
  <c r="I37" i="3"/>
  <c r="C37" i="3"/>
  <c r="U37" i="3" s="1"/>
  <c r="T37" i="3" s="1"/>
  <c r="B37" i="3"/>
  <c r="FM36" i="3"/>
  <c r="FC36" i="3"/>
  <c r="EU36" i="3"/>
  <c r="DM36" i="3"/>
  <c r="DE36" i="3"/>
  <c r="CU36" i="3"/>
  <c r="BO36" i="3"/>
  <c r="BE36" i="3"/>
  <c r="AW36" i="3"/>
  <c r="AA36" i="3"/>
  <c r="S36" i="3"/>
  <c r="I36" i="3"/>
  <c r="FV35" i="3"/>
  <c r="FM35" i="3"/>
  <c r="FM42" i="3" s="1"/>
  <c r="FL35" i="3"/>
  <c r="FL42" i="3" s="1"/>
  <c r="FK42" i="3" s="1"/>
  <c r="FJ35" i="3"/>
  <c r="FD35" i="3"/>
  <c r="FD36" i="3" s="1"/>
  <c r="FC35" i="3"/>
  <c r="FC42" i="3" s="1"/>
  <c r="FB35" i="3"/>
  <c r="FA35" i="3"/>
  <c r="EU35" i="3"/>
  <c r="EU42" i="3" s="1"/>
  <c r="ET35" i="3"/>
  <c r="ER35" i="3"/>
  <c r="FS35" i="3" s="1"/>
  <c r="DV35" i="3"/>
  <c r="DN35" i="3"/>
  <c r="DM35" i="3"/>
  <c r="DM42" i="3" s="1"/>
  <c r="DK35" i="3"/>
  <c r="DE35" i="3"/>
  <c r="DE42" i="3" s="1"/>
  <c r="DD35" i="3"/>
  <c r="DD36" i="3" s="1"/>
  <c r="DB35" i="3"/>
  <c r="CV35" i="3"/>
  <c r="CV36" i="3" s="1"/>
  <c r="CU35" i="3"/>
  <c r="CU42" i="3" s="1"/>
  <c r="CT35" i="3"/>
  <c r="CS35" i="3"/>
  <c r="BO35" i="3"/>
  <c r="BO42" i="3" s="1"/>
  <c r="BN35" i="3"/>
  <c r="BL35" i="3"/>
  <c r="BL42" i="3" s="1"/>
  <c r="BF35" i="3"/>
  <c r="BE35" i="3"/>
  <c r="BE42" i="3" s="1"/>
  <c r="BC35" i="3"/>
  <c r="AW35" i="3"/>
  <c r="AW42" i="3" s="1"/>
  <c r="AV35" i="3"/>
  <c r="AV36" i="3" s="1"/>
  <c r="AT35" i="3"/>
  <c r="AH35" i="3"/>
  <c r="AB35" i="3"/>
  <c r="AB36" i="3" s="1"/>
  <c r="AA35" i="3"/>
  <c r="AA42" i="3" s="1"/>
  <c r="Z35" i="3"/>
  <c r="Y35" i="3"/>
  <c r="S35" i="3"/>
  <c r="S42" i="3" s="1"/>
  <c r="R35" i="3"/>
  <c r="P35" i="3"/>
  <c r="P42" i="3" s="1"/>
  <c r="J35" i="3"/>
  <c r="I35" i="3"/>
  <c r="I42" i="3" s="1"/>
  <c r="G35" i="3"/>
  <c r="FV34" i="3"/>
  <c r="FU34" i="3"/>
  <c r="FS34" i="3"/>
  <c r="FY34" i="3" s="1"/>
  <c r="FR34" i="3"/>
  <c r="FQ34" i="3"/>
  <c r="FP34" i="3"/>
  <c r="FK34" i="3"/>
  <c r="FH34" i="3"/>
  <c r="FF34" i="3"/>
  <c r="FE34" i="3" s="1"/>
  <c r="FB34" i="3"/>
  <c r="EY34" i="3"/>
  <c r="ES34" i="3"/>
  <c r="FT34" i="3" s="1"/>
  <c r="EP34" i="3"/>
  <c r="DW34" i="3"/>
  <c r="DV34" i="3"/>
  <c r="DT34" i="3"/>
  <c r="DZ34" i="3" s="1"/>
  <c r="DS34" i="3"/>
  <c r="DR34" i="3"/>
  <c r="DQ34" i="3"/>
  <c r="DL34" i="3"/>
  <c r="DI34" i="3"/>
  <c r="DC34" i="3"/>
  <c r="CZ34" i="3"/>
  <c r="CT34" i="3"/>
  <c r="DU34" i="3" s="1"/>
  <c r="CQ34" i="3"/>
  <c r="CO34" i="3"/>
  <c r="CN34" i="3" s="1"/>
  <c r="BX34" i="3"/>
  <c r="BW34" i="3"/>
  <c r="BU34" i="3"/>
  <c r="CA34" i="3" s="1"/>
  <c r="BT34" i="3"/>
  <c r="BS34" i="3"/>
  <c r="BR34" i="3"/>
  <c r="BM34" i="3"/>
  <c r="BJ34" i="3"/>
  <c r="BD34" i="3"/>
  <c r="BA34" i="3"/>
  <c r="AU34" i="3"/>
  <c r="BV34" i="3" s="1"/>
  <c r="AR34" i="3"/>
  <c r="AK34" i="3"/>
  <c r="CJ34" i="3" s="1"/>
  <c r="EI34" i="3" s="1"/>
  <c r="GH34" i="3" s="1"/>
  <c r="AJ34" i="3"/>
  <c r="CI34" i="3" s="1"/>
  <c r="EH34" i="3" s="1"/>
  <c r="GG34" i="3" s="1"/>
  <c r="AH34" i="3"/>
  <c r="AN34" i="3" s="1"/>
  <c r="AG34" i="3"/>
  <c r="CF34" i="3" s="1"/>
  <c r="AF34" i="3"/>
  <c r="CE34" i="3" s="1"/>
  <c r="ED34" i="3" s="1"/>
  <c r="GC34" i="3" s="1"/>
  <c r="AE34" i="3"/>
  <c r="CD34" i="3" s="1"/>
  <c r="EC34" i="3" s="1"/>
  <c r="GB34" i="3" s="1"/>
  <c r="Z34" i="3"/>
  <c r="W34" i="3"/>
  <c r="Q34" i="3"/>
  <c r="N34" i="3"/>
  <c r="H34" i="3"/>
  <c r="AI34" i="3" s="1"/>
  <c r="CH34" i="3" s="1"/>
  <c r="EG34" i="3" s="1"/>
  <c r="GF34" i="3" s="1"/>
  <c r="E34" i="3"/>
  <c r="C34" i="3"/>
  <c r="B34" i="3" s="1"/>
  <c r="FV33" i="3"/>
  <c r="FU33" i="3"/>
  <c r="FT33" i="3"/>
  <c r="FS33" i="3"/>
  <c r="FR33" i="3"/>
  <c r="FP33" i="3"/>
  <c r="FK33" i="3"/>
  <c r="FH33" i="3"/>
  <c r="FB33" i="3"/>
  <c r="EY33" i="3"/>
  <c r="ES33" i="3"/>
  <c r="EP33" i="3"/>
  <c r="DW33" i="3"/>
  <c r="DV33" i="3"/>
  <c r="DU33" i="3"/>
  <c r="DT33" i="3"/>
  <c r="DS33" i="3"/>
  <c r="DQ33" i="3"/>
  <c r="DL33" i="3"/>
  <c r="DI33" i="3"/>
  <c r="DC33" i="3"/>
  <c r="CZ33" i="3"/>
  <c r="CT33" i="3"/>
  <c r="CQ33" i="3"/>
  <c r="CH33" i="3"/>
  <c r="EG33" i="3" s="1"/>
  <c r="GF33" i="3" s="1"/>
  <c r="BX33" i="3"/>
  <c r="BW33" i="3"/>
  <c r="BV33" i="3"/>
  <c r="BU33" i="3"/>
  <c r="BT33" i="3"/>
  <c r="BR33" i="3"/>
  <c r="BM33" i="3"/>
  <c r="BJ33" i="3"/>
  <c r="BD33" i="3"/>
  <c r="BA33" i="3"/>
  <c r="AU33" i="3"/>
  <c r="AR33" i="3"/>
  <c r="AK33" i="3"/>
  <c r="CJ33" i="3" s="1"/>
  <c r="EI33" i="3" s="1"/>
  <c r="GH33" i="3" s="1"/>
  <c r="AJ33" i="3"/>
  <c r="CI33" i="3" s="1"/>
  <c r="EH33" i="3" s="1"/>
  <c r="GG33" i="3" s="1"/>
  <c r="AI33" i="3"/>
  <c r="AH33" i="3"/>
  <c r="CG33" i="3" s="1"/>
  <c r="AG33" i="3"/>
  <c r="CF33" i="3" s="1"/>
  <c r="EE33" i="3" s="1"/>
  <c r="GD33" i="3" s="1"/>
  <c r="AE33" i="3"/>
  <c r="CD33" i="3" s="1"/>
  <c r="EC33" i="3" s="1"/>
  <c r="GB33" i="3" s="1"/>
  <c r="Z33" i="3"/>
  <c r="W33" i="3"/>
  <c r="Q33" i="3"/>
  <c r="N33" i="3"/>
  <c r="H33" i="3"/>
  <c r="E33" i="3"/>
  <c r="FY32" i="3"/>
  <c r="FV32" i="3"/>
  <c r="FU32" i="3"/>
  <c r="FS32" i="3"/>
  <c r="FP32" i="3"/>
  <c r="FK32" i="3"/>
  <c r="FI32" i="3"/>
  <c r="FH32" i="3"/>
  <c r="FB32" i="3"/>
  <c r="EZ32" i="3"/>
  <c r="EZ35" i="3" s="1"/>
  <c r="ES32" i="3"/>
  <c r="FT32" i="3" s="1"/>
  <c r="EQ32" i="3"/>
  <c r="EP32" i="3"/>
  <c r="DW32" i="3"/>
  <c r="DV32" i="3"/>
  <c r="DT32" i="3"/>
  <c r="DZ32" i="3" s="1"/>
  <c r="DQ32" i="3"/>
  <c r="DL32" i="3"/>
  <c r="DJ32" i="3"/>
  <c r="DJ35" i="3" s="1"/>
  <c r="DC32" i="3"/>
  <c r="DU32" i="3" s="1"/>
  <c r="DA32" i="3"/>
  <c r="DA35" i="3" s="1"/>
  <c r="CZ32" i="3"/>
  <c r="CT32" i="3"/>
  <c r="CR32" i="3"/>
  <c r="CG32" i="3"/>
  <c r="BX32" i="3"/>
  <c r="BW32" i="3"/>
  <c r="CI32" i="3" s="1"/>
  <c r="EH32" i="3" s="1"/>
  <c r="GG32" i="3" s="1"/>
  <c r="BU32" i="3"/>
  <c r="CA32" i="3" s="1"/>
  <c r="BR32" i="3"/>
  <c r="BM32" i="3"/>
  <c r="BK32" i="3"/>
  <c r="BJ32" i="3"/>
  <c r="BD32" i="3"/>
  <c r="BB32" i="3"/>
  <c r="BB35" i="3" s="1"/>
  <c r="AU32" i="3"/>
  <c r="BV32" i="3" s="1"/>
  <c r="AS32" i="3"/>
  <c r="AR32" i="3"/>
  <c r="AK32" i="3"/>
  <c r="CJ32" i="3" s="1"/>
  <c r="EI32" i="3" s="1"/>
  <c r="GH32" i="3" s="1"/>
  <c r="AJ32" i="3"/>
  <c r="AH32" i="3"/>
  <c r="AE32" i="3"/>
  <c r="AN32" i="3" s="1"/>
  <c r="Z32" i="3"/>
  <c r="X32" i="3"/>
  <c r="X35" i="3" s="1"/>
  <c r="Q32" i="3"/>
  <c r="AI32" i="3" s="1"/>
  <c r="CH32" i="3" s="1"/>
  <c r="EG32" i="3" s="1"/>
  <c r="GF32" i="3" s="1"/>
  <c r="O32" i="3"/>
  <c r="N32" i="3"/>
  <c r="H32" i="3"/>
  <c r="F32" i="3"/>
  <c r="E32" i="3" s="1"/>
  <c r="FV31" i="3"/>
  <c r="FV40" i="3" s="1"/>
  <c r="FU31" i="3"/>
  <c r="FT31" i="3"/>
  <c r="FT40" i="3" s="1"/>
  <c r="FS31" i="3"/>
  <c r="FR31" i="3"/>
  <c r="FX31" i="3" s="1"/>
  <c r="FO31" i="3"/>
  <c r="FK31" i="3"/>
  <c r="FK40" i="3" s="1"/>
  <c r="FH31" i="3"/>
  <c r="FH40" i="3" s="1"/>
  <c r="FB31" i="3"/>
  <c r="FB40" i="3" s="1"/>
  <c r="EY31" i="3"/>
  <c r="EY40" i="3" s="1"/>
  <c r="ES31" i="3"/>
  <c r="ES40" i="3" s="1"/>
  <c r="EP31" i="3"/>
  <c r="FQ31" i="3" s="1"/>
  <c r="DW31" i="3"/>
  <c r="DV31" i="3"/>
  <c r="DU31" i="3"/>
  <c r="DT31" i="3"/>
  <c r="DS31" i="3"/>
  <c r="DY31" i="3" s="1"/>
  <c r="DP31" i="3"/>
  <c r="DL31" i="3"/>
  <c r="DL40" i="3" s="1"/>
  <c r="DI31" i="3"/>
  <c r="DI40" i="3" s="1"/>
  <c r="DC31" i="3"/>
  <c r="DC40" i="3" s="1"/>
  <c r="CZ31" i="3"/>
  <c r="CZ40" i="3" s="1"/>
  <c r="CT31" i="3"/>
  <c r="CT40" i="3" s="1"/>
  <c r="CQ31" i="3"/>
  <c r="DR31" i="3" s="1"/>
  <c r="CJ31" i="3"/>
  <c r="CJ40" i="3" s="1"/>
  <c r="BX31" i="3"/>
  <c r="BX40" i="3" s="1"/>
  <c r="BW31" i="3"/>
  <c r="BV31" i="3"/>
  <c r="BV40" i="3" s="1"/>
  <c r="BU31" i="3"/>
  <c r="BT31" i="3"/>
  <c r="BZ31" i="3" s="1"/>
  <c r="BQ31" i="3"/>
  <c r="BM31" i="3"/>
  <c r="BM40" i="3" s="1"/>
  <c r="BJ31" i="3"/>
  <c r="BG31" i="3"/>
  <c r="BD31" i="3"/>
  <c r="BD40" i="3" s="1"/>
  <c r="BA31" i="3"/>
  <c r="AU31" i="3"/>
  <c r="AU40" i="3" s="1"/>
  <c r="AR31" i="3"/>
  <c r="BS31" i="3" s="1"/>
  <c r="BS40" i="3" s="1"/>
  <c r="AK31" i="3"/>
  <c r="AJ31" i="3"/>
  <c r="CI31" i="3" s="1"/>
  <c r="EH31" i="3" s="1"/>
  <c r="GG31" i="3" s="1"/>
  <c r="AI31" i="3"/>
  <c r="CH31" i="3" s="1"/>
  <c r="AH31" i="3"/>
  <c r="AG31" i="3"/>
  <c r="AM31" i="3" s="1"/>
  <c r="AD31" i="3"/>
  <c r="CC31" i="3" s="1"/>
  <c r="EB31" i="3" s="1"/>
  <c r="GA31" i="3" s="1"/>
  <c r="Z31" i="3"/>
  <c r="Z40" i="3" s="1"/>
  <c r="W31" i="3"/>
  <c r="Q31" i="3"/>
  <c r="Q40" i="3" s="1"/>
  <c r="N31" i="3"/>
  <c r="H31" i="3"/>
  <c r="H40" i="3" s="1"/>
  <c r="E31" i="3"/>
  <c r="AF31" i="3" s="1"/>
  <c r="FV30" i="3"/>
  <c r="FU30" i="3"/>
  <c r="FS30" i="3"/>
  <c r="FY30" i="3" s="1"/>
  <c r="FR30" i="3"/>
  <c r="FQ30" i="3"/>
  <c r="FP30" i="3"/>
  <c r="FK30" i="3"/>
  <c r="FH30" i="3"/>
  <c r="FB30" i="3"/>
  <c r="FB39" i="3" s="1"/>
  <c r="EY30" i="3"/>
  <c r="ES30" i="3"/>
  <c r="FT30" i="3" s="1"/>
  <c r="EP30" i="3"/>
  <c r="DW30" i="3"/>
  <c r="DV30" i="3"/>
  <c r="DV39" i="3" s="1"/>
  <c r="DT30" i="3"/>
  <c r="DZ30" i="3" s="1"/>
  <c r="DS30" i="3"/>
  <c r="DR30" i="3"/>
  <c r="DQ30" i="3"/>
  <c r="DL30" i="3"/>
  <c r="DI30" i="3"/>
  <c r="DC30" i="3"/>
  <c r="CZ30" i="3"/>
  <c r="CT30" i="3"/>
  <c r="DU30" i="3" s="1"/>
  <c r="CQ30" i="3"/>
  <c r="CG30" i="3"/>
  <c r="CM30" i="3" s="1"/>
  <c r="BX30" i="3"/>
  <c r="BW30" i="3"/>
  <c r="BU30" i="3"/>
  <c r="CA30" i="3" s="1"/>
  <c r="BT30" i="3"/>
  <c r="BS30" i="3"/>
  <c r="BR30" i="3"/>
  <c r="BM30" i="3"/>
  <c r="BJ30" i="3"/>
  <c r="BD30" i="3"/>
  <c r="BA30" i="3"/>
  <c r="AU30" i="3"/>
  <c r="BV30" i="3" s="1"/>
  <c r="AR30" i="3"/>
  <c r="AK30" i="3"/>
  <c r="CJ30" i="3" s="1"/>
  <c r="EI30" i="3" s="1"/>
  <c r="GH30" i="3" s="1"/>
  <c r="AJ30" i="3"/>
  <c r="CI30" i="3" s="1"/>
  <c r="EH30" i="3" s="1"/>
  <c r="GG30" i="3" s="1"/>
  <c r="AH30" i="3"/>
  <c r="AN30" i="3" s="1"/>
  <c r="AG30" i="3"/>
  <c r="CF30" i="3" s="1"/>
  <c r="AF30" i="3"/>
  <c r="CE30" i="3" s="1"/>
  <c r="AE30" i="3"/>
  <c r="CD30" i="3" s="1"/>
  <c r="EC30" i="3" s="1"/>
  <c r="GB30" i="3" s="1"/>
  <c r="Z30" i="3"/>
  <c r="Z39" i="3" s="1"/>
  <c r="W30" i="3"/>
  <c r="Q30" i="3"/>
  <c r="N30" i="3"/>
  <c r="H30" i="3"/>
  <c r="E30" i="3"/>
  <c r="FV29" i="3"/>
  <c r="FU29" i="3"/>
  <c r="FT29" i="3"/>
  <c r="FS29" i="3"/>
  <c r="FR29" i="3"/>
  <c r="FP29" i="3"/>
  <c r="FK29" i="3"/>
  <c r="FH29" i="3"/>
  <c r="FB29" i="3"/>
  <c r="FB38" i="3" s="1"/>
  <c r="EY29" i="3"/>
  <c r="ES29" i="3"/>
  <c r="EP29" i="3"/>
  <c r="DW29" i="3"/>
  <c r="DV29" i="3"/>
  <c r="DU29" i="3"/>
  <c r="DT29" i="3"/>
  <c r="DS29" i="3"/>
  <c r="DQ29" i="3"/>
  <c r="DL29" i="3"/>
  <c r="DI29" i="3"/>
  <c r="DC29" i="3"/>
  <c r="DC38" i="3" s="1"/>
  <c r="CZ29" i="3"/>
  <c r="CT29" i="3"/>
  <c r="CQ29" i="3"/>
  <c r="BX29" i="3"/>
  <c r="BW29" i="3"/>
  <c r="BV29" i="3"/>
  <c r="BU29" i="3"/>
  <c r="BT29" i="3"/>
  <c r="BR29" i="3"/>
  <c r="BM29" i="3"/>
  <c r="BJ29" i="3"/>
  <c r="BD29" i="3"/>
  <c r="BD38" i="3" s="1"/>
  <c r="BA29" i="3"/>
  <c r="AU29" i="3"/>
  <c r="AR29" i="3"/>
  <c r="AK29" i="3"/>
  <c r="CJ29" i="3" s="1"/>
  <c r="EI29" i="3" s="1"/>
  <c r="GH29" i="3" s="1"/>
  <c r="AJ29" i="3"/>
  <c r="AI29" i="3"/>
  <c r="AH29" i="3"/>
  <c r="CG29" i="3" s="1"/>
  <c r="AG29" i="3"/>
  <c r="AE29" i="3"/>
  <c r="CD29" i="3" s="1"/>
  <c r="EC29" i="3" s="1"/>
  <c r="GB29" i="3" s="1"/>
  <c r="Z29" i="3"/>
  <c r="W29" i="3"/>
  <c r="Q29" i="3"/>
  <c r="N29" i="3"/>
  <c r="H29" i="3"/>
  <c r="E29" i="3"/>
  <c r="AF29" i="3" s="1"/>
  <c r="FY28" i="3"/>
  <c r="FV28" i="3"/>
  <c r="FU28" i="3"/>
  <c r="FU37" i="3" s="1"/>
  <c r="FS28" i="3"/>
  <c r="FR28" i="3"/>
  <c r="FQ28" i="3"/>
  <c r="FP28" i="3"/>
  <c r="FK28" i="3"/>
  <c r="FH28" i="3"/>
  <c r="FH37" i="3" s="1"/>
  <c r="FB28" i="3"/>
  <c r="FB37" i="3" s="1"/>
  <c r="EY28" i="3"/>
  <c r="ES28" i="3"/>
  <c r="EP28" i="3"/>
  <c r="DZ28" i="3"/>
  <c r="DW28" i="3"/>
  <c r="DV28" i="3"/>
  <c r="DV37" i="3" s="1"/>
  <c r="DT28" i="3"/>
  <c r="DS28" i="3"/>
  <c r="DR28" i="3"/>
  <c r="DQ28" i="3"/>
  <c r="DL28" i="3"/>
  <c r="DI28" i="3"/>
  <c r="DC28" i="3"/>
  <c r="CZ28" i="3"/>
  <c r="CT28" i="3"/>
  <c r="CQ28" i="3"/>
  <c r="CA28" i="3"/>
  <c r="BX28" i="3"/>
  <c r="BW28" i="3"/>
  <c r="BW37" i="3" s="1"/>
  <c r="BU28" i="3"/>
  <c r="BT28" i="3"/>
  <c r="BS28" i="3"/>
  <c r="BR28" i="3"/>
  <c r="BM28" i="3"/>
  <c r="BJ28" i="3"/>
  <c r="BD28" i="3"/>
  <c r="BA28" i="3"/>
  <c r="AU28" i="3"/>
  <c r="AR28" i="3"/>
  <c r="AN28" i="3"/>
  <c r="AK28" i="3"/>
  <c r="CJ28" i="3" s="1"/>
  <c r="EI28" i="3" s="1"/>
  <c r="GH28" i="3" s="1"/>
  <c r="AJ28" i="3"/>
  <c r="AH28" i="3"/>
  <c r="CG28" i="3" s="1"/>
  <c r="EF28" i="3" s="1"/>
  <c r="GE28" i="3" s="1"/>
  <c r="GK28" i="3" s="1"/>
  <c r="AG28" i="3"/>
  <c r="AF28" i="3"/>
  <c r="CE28" i="3" s="1"/>
  <c r="AE28" i="3"/>
  <c r="CD28" i="3" s="1"/>
  <c r="EC28" i="3" s="1"/>
  <c r="GB28" i="3" s="1"/>
  <c r="Z28" i="3"/>
  <c r="Z37" i="3" s="1"/>
  <c r="W28" i="3"/>
  <c r="Q28" i="3"/>
  <c r="Q37" i="3" s="1"/>
  <c r="N28" i="3"/>
  <c r="H28" i="3"/>
  <c r="E28" i="3"/>
  <c r="GB23" i="3"/>
  <c r="FG23" i="3" s="1"/>
  <c r="GA23" i="3"/>
  <c r="FZ23" i="3"/>
  <c r="FV23" i="3"/>
  <c r="FV21" i="3" s="1"/>
  <c r="FV14" i="3" s="1"/>
  <c r="FV77" i="3" s="1"/>
  <c r="FU23" i="3"/>
  <c r="FR23" i="3"/>
  <c r="FK23" i="3"/>
  <c r="FJ23" i="3"/>
  <c r="FI23" i="3"/>
  <c r="FH23" i="3"/>
  <c r="FF23" i="3"/>
  <c r="FE23" i="3" s="1"/>
  <c r="FB23" i="3"/>
  <c r="FT23" i="3" s="1"/>
  <c r="FA23" i="3"/>
  <c r="EZ23" i="3"/>
  <c r="EY23" i="3" s="1"/>
  <c r="EX23" i="3"/>
  <c r="EW23" i="3"/>
  <c r="ES23" i="3"/>
  <c r="ER23" i="3"/>
  <c r="EQ23" i="3"/>
  <c r="EN23" i="3"/>
  <c r="DW23" i="3"/>
  <c r="DV23" i="3"/>
  <c r="DT23" i="3"/>
  <c r="DP23" i="3"/>
  <c r="DL23" i="3"/>
  <c r="DK23" i="3"/>
  <c r="DJ23" i="3"/>
  <c r="DH23" i="3"/>
  <c r="DG23" i="3"/>
  <c r="DF23" i="3"/>
  <c r="DC23" i="3"/>
  <c r="DB23" i="3"/>
  <c r="DA23" i="3"/>
  <c r="CZ23" i="3"/>
  <c r="CX23" i="3"/>
  <c r="CT23" i="3"/>
  <c r="DU23" i="3" s="1"/>
  <c r="CS23" i="3"/>
  <c r="CR23" i="3"/>
  <c r="CP23" i="3"/>
  <c r="CO23" i="3"/>
  <c r="BX23" i="3"/>
  <c r="CJ23" i="3" s="1"/>
  <c r="EI23" i="3" s="1"/>
  <c r="GH23" i="3" s="1"/>
  <c r="BW23" i="3"/>
  <c r="BV23" i="3"/>
  <c r="BM23" i="3"/>
  <c r="BL23" i="3"/>
  <c r="BK23" i="3"/>
  <c r="BH23" i="3"/>
  <c r="BD23" i="3"/>
  <c r="BC23" i="3"/>
  <c r="BB23" i="3"/>
  <c r="AZ23" i="3"/>
  <c r="AY23" i="3"/>
  <c r="AX23" i="3"/>
  <c r="AU23" i="3"/>
  <c r="AT23" i="3"/>
  <c r="BU23" i="3" s="1"/>
  <c r="AS23" i="3"/>
  <c r="AR23" i="3"/>
  <c r="AP23" i="3"/>
  <c r="BQ23" i="3" s="1"/>
  <c r="AK23" i="3"/>
  <c r="AJ23" i="3"/>
  <c r="Z23" i="3"/>
  <c r="Y23" i="3"/>
  <c r="X23" i="3"/>
  <c r="W23" i="3" s="1"/>
  <c r="V23" i="3"/>
  <c r="U23" i="3"/>
  <c r="Q23" i="3"/>
  <c r="P23" i="3"/>
  <c r="O23" i="3"/>
  <c r="L23" i="3"/>
  <c r="L34" i="3" s="1"/>
  <c r="K34" i="3" s="1"/>
  <c r="H23" i="3"/>
  <c r="G23" i="3"/>
  <c r="F23" i="3"/>
  <c r="D23" i="3"/>
  <c r="C23" i="3"/>
  <c r="B23" i="3"/>
  <c r="GB22" i="3"/>
  <c r="GA22" i="3"/>
  <c r="FV22" i="3"/>
  <c r="FU22" i="3"/>
  <c r="FU21" i="3" s="1"/>
  <c r="FS22" i="3"/>
  <c r="FK22" i="3"/>
  <c r="FJ22" i="3"/>
  <c r="FI22" i="3"/>
  <c r="FG22" i="3"/>
  <c r="FG21" i="3" s="1"/>
  <c r="FB22" i="3"/>
  <c r="FA22" i="3"/>
  <c r="FA21" i="3" s="1"/>
  <c r="EZ22" i="3"/>
  <c r="EY22" i="3"/>
  <c r="EX22" i="3"/>
  <c r="ES22" i="3"/>
  <c r="FT22" i="3" s="1"/>
  <c r="ER22" i="3"/>
  <c r="EQ22" i="3"/>
  <c r="FR22" i="3" s="1"/>
  <c r="EO22" i="3"/>
  <c r="DW22" i="3"/>
  <c r="DW21" i="3" s="1"/>
  <c r="DV22" i="3"/>
  <c r="DU22" i="3"/>
  <c r="DU21" i="3" s="1"/>
  <c r="DQ22" i="3"/>
  <c r="DL22" i="3"/>
  <c r="DK22" i="3"/>
  <c r="DJ22" i="3"/>
  <c r="DH22" i="3"/>
  <c r="DG22" i="3"/>
  <c r="DC22" i="3"/>
  <c r="DB22" i="3"/>
  <c r="DA22" i="3"/>
  <c r="CY22" i="3"/>
  <c r="CT22" i="3"/>
  <c r="CS22" i="3"/>
  <c r="CR22" i="3"/>
  <c r="CQ22" i="3"/>
  <c r="CP22" i="3"/>
  <c r="BX22" i="3"/>
  <c r="BW22" i="3"/>
  <c r="BW21" i="3" s="1"/>
  <c r="BM22" i="3"/>
  <c r="BL22" i="3"/>
  <c r="BK22" i="3"/>
  <c r="BJ22" i="3" s="1"/>
  <c r="BI22" i="3"/>
  <c r="BD22" i="3"/>
  <c r="BC22" i="3"/>
  <c r="BB22" i="3"/>
  <c r="AZ22" i="3"/>
  <c r="AY22" i="3"/>
  <c r="AU22" i="3"/>
  <c r="AT22" i="3"/>
  <c r="AS22" i="3"/>
  <c r="AQ22" i="3"/>
  <c r="AK22" i="3"/>
  <c r="AJ22" i="3"/>
  <c r="AG22" i="3"/>
  <c r="Z22" i="3"/>
  <c r="Y22" i="3"/>
  <c r="Y21" i="3" s="1"/>
  <c r="Y14" i="3" s="1"/>
  <c r="X22" i="3"/>
  <c r="W22" i="3"/>
  <c r="V22" i="3"/>
  <c r="Q22" i="3"/>
  <c r="AI22" i="3" s="1"/>
  <c r="P22" i="3"/>
  <c r="O22" i="3"/>
  <c r="N22" i="3" s="1"/>
  <c r="M22" i="3"/>
  <c r="H22" i="3"/>
  <c r="G22" i="3"/>
  <c r="F22" i="3"/>
  <c r="D22" i="3"/>
  <c r="C22" i="3"/>
  <c r="GB21" i="3"/>
  <c r="FT21" i="3"/>
  <c r="FK21" i="3"/>
  <c r="FJ21" i="3"/>
  <c r="FB21" i="3"/>
  <c r="EZ21" i="3"/>
  <c r="EY21" i="3" s="1"/>
  <c r="ES21" i="3"/>
  <c r="DV21" i="3"/>
  <c r="DL21" i="3"/>
  <c r="DL39" i="3" s="1"/>
  <c r="DH21" i="3"/>
  <c r="DC21" i="3"/>
  <c r="DB21" i="3"/>
  <c r="CT21" i="3"/>
  <c r="CR21" i="3"/>
  <c r="BX21" i="3"/>
  <c r="BM21" i="3"/>
  <c r="BD21" i="3"/>
  <c r="AZ21" i="3"/>
  <c r="AU21" i="3"/>
  <c r="AT21" i="3"/>
  <c r="Z21" i="3"/>
  <c r="X21" i="3"/>
  <c r="X39" i="3" s="1"/>
  <c r="Q21" i="3"/>
  <c r="H21" i="3"/>
  <c r="D21" i="3"/>
  <c r="GG20" i="3"/>
  <c r="GB20" i="3"/>
  <c r="GA20" i="3"/>
  <c r="FF20" i="3" s="1"/>
  <c r="FV20" i="3"/>
  <c r="FU20" i="3"/>
  <c r="FK20" i="3"/>
  <c r="FJ20" i="3"/>
  <c r="FI20" i="3"/>
  <c r="FH20" i="3" s="1"/>
  <c r="FG20" i="3"/>
  <c r="FB20" i="3"/>
  <c r="FA20" i="3"/>
  <c r="EZ20" i="3"/>
  <c r="EX20" i="3"/>
  <c r="EW20" i="3"/>
  <c r="EV20" i="3" s="1"/>
  <c r="ES20" i="3"/>
  <c r="ER20" i="3"/>
  <c r="EQ20" i="3"/>
  <c r="EO20" i="3"/>
  <c r="DW20" i="3"/>
  <c r="DV20" i="3"/>
  <c r="DS20" i="3"/>
  <c r="DL20" i="3"/>
  <c r="DK20" i="3"/>
  <c r="DJ20" i="3"/>
  <c r="DI20" i="3"/>
  <c r="DH20" i="3"/>
  <c r="DG20" i="3"/>
  <c r="DF20" i="3" s="1"/>
  <c r="DC20" i="3"/>
  <c r="DU20" i="3" s="1"/>
  <c r="DB20" i="3"/>
  <c r="DA20" i="3"/>
  <c r="CZ20" i="3" s="1"/>
  <c r="CY20" i="3"/>
  <c r="DQ20" i="3" s="1"/>
  <c r="CT20" i="3"/>
  <c r="CS20" i="3"/>
  <c r="CR20" i="3"/>
  <c r="CP20" i="3"/>
  <c r="CO20" i="3"/>
  <c r="BX20" i="3"/>
  <c r="BW20" i="3"/>
  <c r="CI20" i="3" s="1"/>
  <c r="EH20" i="3" s="1"/>
  <c r="BU20" i="3"/>
  <c r="BM20" i="3"/>
  <c r="BL20" i="3"/>
  <c r="BK20" i="3"/>
  <c r="BJ20" i="3" s="1"/>
  <c r="BI20" i="3"/>
  <c r="BD20" i="3"/>
  <c r="BC20" i="3"/>
  <c r="BB20" i="3"/>
  <c r="BA20" i="3"/>
  <c r="AZ20" i="3"/>
  <c r="AY20" i="3"/>
  <c r="AX20" i="3" s="1"/>
  <c r="AU20" i="3"/>
  <c r="BV20" i="3" s="1"/>
  <c r="AT20" i="3"/>
  <c r="AS20" i="3"/>
  <c r="BT20" i="3" s="1"/>
  <c r="AQ20" i="3"/>
  <c r="BR20" i="3" s="1"/>
  <c r="AK20" i="3"/>
  <c r="CJ20" i="3" s="1"/>
  <c r="EI20" i="3" s="1"/>
  <c r="GH20" i="3" s="1"/>
  <c r="AJ20" i="3"/>
  <c r="AI20" i="3"/>
  <c r="AE20" i="3"/>
  <c r="CD20" i="3" s="1"/>
  <c r="EC20" i="3" s="1"/>
  <c r="Z20" i="3"/>
  <c r="Y20" i="3"/>
  <c r="W20" i="3" s="1"/>
  <c r="X20" i="3"/>
  <c r="V20" i="3"/>
  <c r="U20" i="3"/>
  <c r="T20" i="3" s="1"/>
  <c r="Q20" i="3"/>
  <c r="P20" i="3"/>
  <c r="O20" i="3"/>
  <c r="M20" i="3"/>
  <c r="H20" i="3"/>
  <c r="G20" i="3"/>
  <c r="AH20" i="3" s="1"/>
  <c r="AN20" i="3" s="1"/>
  <c r="F20" i="3"/>
  <c r="E20" i="3"/>
  <c r="D20" i="3"/>
  <c r="C20" i="3"/>
  <c r="GB19" i="3"/>
  <c r="FG19" i="3" s="1"/>
  <c r="GA19" i="3"/>
  <c r="FZ19" i="3"/>
  <c r="FV19" i="3"/>
  <c r="FU19" i="3"/>
  <c r="FR19" i="3"/>
  <c r="FK19" i="3"/>
  <c r="FJ19" i="3"/>
  <c r="FI19" i="3"/>
  <c r="FH19" i="3"/>
  <c r="FF19" i="3"/>
  <c r="FB19" i="3"/>
  <c r="FT19" i="3" s="1"/>
  <c r="FA19" i="3"/>
  <c r="EZ19" i="3"/>
  <c r="EY19" i="3" s="1"/>
  <c r="EX19" i="3"/>
  <c r="EV19" i="3" s="1"/>
  <c r="EW19" i="3"/>
  <c r="ES19" i="3"/>
  <c r="ER19" i="3"/>
  <c r="EQ19" i="3"/>
  <c r="EN19" i="3"/>
  <c r="DW19" i="3"/>
  <c r="DV19" i="3"/>
  <c r="DT19" i="3"/>
  <c r="DP19" i="3"/>
  <c r="DL19" i="3"/>
  <c r="DK19" i="3"/>
  <c r="DJ19" i="3"/>
  <c r="DI19" i="3" s="1"/>
  <c r="DH19" i="3"/>
  <c r="DG19" i="3"/>
  <c r="DF19" i="3"/>
  <c r="DC19" i="3"/>
  <c r="DB19" i="3"/>
  <c r="DA19" i="3"/>
  <c r="CZ19" i="3"/>
  <c r="CX19" i="3"/>
  <c r="CT19" i="3"/>
  <c r="DU19" i="3" s="1"/>
  <c r="CS19" i="3"/>
  <c r="CR19" i="3"/>
  <c r="DS19" i="3" s="1"/>
  <c r="CP19" i="3"/>
  <c r="CO19" i="3"/>
  <c r="BX19" i="3"/>
  <c r="CJ19" i="3" s="1"/>
  <c r="EI19" i="3" s="1"/>
  <c r="GH19" i="3" s="1"/>
  <c r="BW19" i="3"/>
  <c r="BV19" i="3"/>
  <c r="BM19" i="3"/>
  <c r="BL19" i="3"/>
  <c r="BJ19" i="3" s="1"/>
  <c r="BK19" i="3"/>
  <c r="BH19" i="3"/>
  <c r="BD19" i="3"/>
  <c r="BC19" i="3"/>
  <c r="BB19" i="3"/>
  <c r="AZ19" i="3"/>
  <c r="AY19" i="3"/>
  <c r="AX19" i="3"/>
  <c r="AU19" i="3"/>
  <c r="AT19" i="3"/>
  <c r="BU19" i="3" s="1"/>
  <c r="AS19" i="3"/>
  <c r="AR19" i="3"/>
  <c r="AP19" i="3"/>
  <c r="AK19" i="3"/>
  <c r="AJ19" i="3"/>
  <c r="CI19" i="3" s="1"/>
  <c r="EH19" i="3" s="1"/>
  <c r="GG19" i="3" s="1"/>
  <c r="Z19" i="3"/>
  <c r="Y19" i="3"/>
  <c r="X19" i="3"/>
  <c r="W19" i="3" s="1"/>
  <c r="V19" i="3"/>
  <c r="T19" i="3" s="1"/>
  <c r="U19" i="3"/>
  <c r="Q19" i="3"/>
  <c r="P19" i="3"/>
  <c r="O19" i="3"/>
  <c r="L19" i="3"/>
  <c r="H19" i="3"/>
  <c r="G19" i="3"/>
  <c r="F19" i="3"/>
  <c r="D19" i="3"/>
  <c r="C19" i="3"/>
  <c r="B19" i="3"/>
  <c r="GB18" i="3"/>
  <c r="GA18" i="3"/>
  <c r="C18" i="3" s="1"/>
  <c r="FV18" i="3"/>
  <c r="FU18" i="3"/>
  <c r="FS18" i="3"/>
  <c r="FK18" i="3"/>
  <c r="FJ18" i="3"/>
  <c r="FI18" i="3"/>
  <c r="FH18" i="3" s="1"/>
  <c r="FG18" i="3"/>
  <c r="FB18" i="3"/>
  <c r="FA18" i="3"/>
  <c r="EZ18" i="3"/>
  <c r="EY18" i="3"/>
  <c r="EX18" i="3"/>
  <c r="ES18" i="3"/>
  <c r="FT18" i="3" s="1"/>
  <c r="ER18" i="3"/>
  <c r="EQ18" i="3"/>
  <c r="FR18" i="3" s="1"/>
  <c r="EO18" i="3"/>
  <c r="FP18" i="3" s="1"/>
  <c r="DW18" i="3"/>
  <c r="DV18" i="3"/>
  <c r="DU18" i="3"/>
  <c r="DQ18" i="3"/>
  <c r="DL18" i="3"/>
  <c r="DK18" i="3"/>
  <c r="DI18" i="3" s="1"/>
  <c r="DJ18" i="3"/>
  <c r="DH18" i="3"/>
  <c r="DG18" i="3"/>
  <c r="DF18" i="3" s="1"/>
  <c r="DC18" i="3"/>
  <c r="DB18" i="3"/>
  <c r="DA18" i="3"/>
  <c r="CY18" i="3"/>
  <c r="CT18" i="3"/>
  <c r="CS18" i="3"/>
  <c r="DT18" i="3" s="1"/>
  <c r="DZ18" i="3" s="1"/>
  <c r="CR18" i="3"/>
  <c r="CQ18" i="3"/>
  <c r="CP18" i="3"/>
  <c r="BX18" i="3"/>
  <c r="BW18" i="3"/>
  <c r="CI18" i="3" s="1"/>
  <c r="EH18" i="3" s="1"/>
  <c r="GG18" i="3" s="1"/>
  <c r="BM18" i="3"/>
  <c r="BL18" i="3"/>
  <c r="BK18" i="3"/>
  <c r="BJ18" i="3" s="1"/>
  <c r="BI18" i="3"/>
  <c r="BD18" i="3"/>
  <c r="BC18" i="3"/>
  <c r="BB18" i="3"/>
  <c r="AZ18" i="3"/>
  <c r="AY18" i="3"/>
  <c r="AX18" i="3" s="1"/>
  <c r="AU18" i="3"/>
  <c r="AT18" i="3"/>
  <c r="AS18" i="3"/>
  <c r="AQ18" i="3"/>
  <c r="BR18" i="3" s="1"/>
  <c r="AK18" i="3"/>
  <c r="CJ18" i="3" s="1"/>
  <c r="EI18" i="3" s="1"/>
  <c r="GH18" i="3" s="1"/>
  <c r="AJ18" i="3"/>
  <c r="AG18" i="3"/>
  <c r="Z18" i="3"/>
  <c r="Y18" i="3"/>
  <c r="X18" i="3"/>
  <c r="W18" i="3"/>
  <c r="V18" i="3"/>
  <c r="Q18" i="3"/>
  <c r="AI18" i="3" s="1"/>
  <c r="P18" i="3"/>
  <c r="O18" i="3"/>
  <c r="N18" i="3" s="1"/>
  <c r="M18" i="3"/>
  <c r="AE18" i="3" s="1"/>
  <c r="H18" i="3"/>
  <c r="G18" i="3"/>
  <c r="F18" i="3"/>
  <c r="D18" i="3"/>
  <c r="GB17" i="3"/>
  <c r="AZ17" i="3" s="1"/>
  <c r="AX17" i="3" s="1"/>
  <c r="GA17" i="3"/>
  <c r="FV17" i="3"/>
  <c r="FU17" i="3"/>
  <c r="FT17" i="3"/>
  <c r="FK17" i="3"/>
  <c r="FJ17" i="3"/>
  <c r="FH17" i="3" s="1"/>
  <c r="FI17" i="3"/>
  <c r="FF17" i="3"/>
  <c r="FB17" i="3"/>
  <c r="FA17" i="3"/>
  <c r="EZ17" i="3"/>
  <c r="EW17" i="3"/>
  <c r="ES17" i="3"/>
  <c r="ER17" i="3"/>
  <c r="EQ17" i="3"/>
  <c r="EP17" i="3"/>
  <c r="EN17" i="3"/>
  <c r="DW17" i="3"/>
  <c r="DV17" i="3"/>
  <c r="EH17" i="3" s="1"/>
  <c r="GG17" i="3" s="1"/>
  <c r="DL17" i="3"/>
  <c r="DK17" i="3"/>
  <c r="DJ17" i="3"/>
  <c r="DI17" i="3" s="1"/>
  <c r="DH17" i="3"/>
  <c r="DF17" i="3" s="1"/>
  <c r="DG17" i="3"/>
  <c r="DC17" i="3"/>
  <c r="DB17" i="3"/>
  <c r="DA17" i="3"/>
  <c r="CX17" i="3"/>
  <c r="CT17" i="3"/>
  <c r="CS17" i="3"/>
  <c r="CR17" i="3"/>
  <c r="CO17" i="3"/>
  <c r="CJ17" i="3"/>
  <c r="EI17" i="3" s="1"/>
  <c r="GH17" i="3" s="1"/>
  <c r="BX17" i="3"/>
  <c r="BW17" i="3"/>
  <c r="BT17" i="3"/>
  <c r="BM17" i="3"/>
  <c r="BL17" i="3"/>
  <c r="BK17" i="3"/>
  <c r="BJ17" i="3"/>
  <c r="BH17" i="3"/>
  <c r="BD17" i="3"/>
  <c r="BV17" i="3" s="1"/>
  <c r="BC17" i="3"/>
  <c r="BB17" i="3"/>
  <c r="BA17" i="3" s="1"/>
  <c r="AY17" i="3"/>
  <c r="AU17" i="3"/>
  <c r="AT17" i="3"/>
  <c r="BU17" i="3" s="1"/>
  <c r="AS17" i="3"/>
  <c r="AR17" i="3"/>
  <c r="AP17" i="3"/>
  <c r="AK17" i="3"/>
  <c r="AJ17" i="3"/>
  <c r="CI17" i="3" s="1"/>
  <c r="Z17" i="3"/>
  <c r="Y17" i="3"/>
  <c r="X17" i="3"/>
  <c r="W17" i="3" s="1"/>
  <c r="V17" i="3"/>
  <c r="T17" i="3" s="1"/>
  <c r="U17" i="3"/>
  <c r="Q17" i="3"/>
  <c r="P17" i="3"/>
  <c r="AH17" i="3" s="1"/>
  <c r="O17" i="3"/>
  <c r="L17" i="3"/>
  <c r="H17" i="3"/>
  <c r="AI17" i="3" s="1"/>
  <c r="G17" i="3"/>
  <c r="F17" i="3"/>
  <c r="D17" i="3"/>
  <c r="C17" i="3"/>
  <c r="GB16" i="3"/>
  <c r="GA16" i="3"/>
  <c r="CO16" i="3" s="1"/>
  <c r="FV16" i="3"/>
  <c r="FU16" i="3"/>
  <c r="FU14" i="3" s="1"/>
  <c r="FU77" i="3" s="1"/>
  <c r="FT77" i="3" s="1"/>
  <c r="FS16" i="3"/>
  <c r="FK16" i="3"/>
  <c r="FJ16" i="3"/>
  <c r="FJ40" i="3" s="1"/>
  <c r="FI16" i="3"/>
  <c r="FH16" i="3" s="1"/>
  <c r="FG16" i="3"/>
  <c r="FG31" i="3" s="1"/>
  <c r="FG35" i="3" s="1"/>
  <c r="FB16" i="3"/>
  <c r="FA16" i="3"/>
  <c r="FA40" i="3" s="1"/>
  <c r="EZ16" i="3"/>
  <c r="EY16" i="3"/>
  <c r="EX16" i="3"/>
  <c r="ES16" i="3"/>
  <c r="FT16" i="3" s="1"/>
  <c r="ER16" i="3"/>
  <c r="ER40" i="3" s="1"/>
  <c r="EQ16" i="3"/>
  <c r="EO16" i="3"/>
  <c r="DW16" i="3"/>
  <c r="DW14" i="3" s="1"/>
  <c r="DW77" i="3" s="1"/>
  <c r="DV16" i="3"/>
  <c r="DQ16" i="3"/>
  <c r="DL16" i="3"/>
  <c r="DK16" i="3"/>
  <c r="DK40" i="3" s="1"/>
  <c r="DJ16" i="3"/>
  <c r="DI16" i="3"/>
  <c r="DH16" i="3"/>
  <c r="DC16" i="3"/>
  <c r="DU16" i="3" s="1"/>
  <c r="DB16" i="3"/>
  <c r="DB40" i="3" s="1"/>
  <c r="DA16" i="3"/>
  <c r="CZ16" i="3" s="1"/>
  <c r="CY16" i="3"/>
  <c r="CT16" i="3"/>
  <c r="CS16" i="3"/>
  <c r="CR16" i="3"/>
  <c r="CQ16" i="3"/>
  <c r="CP16" i="3"/>
  <c r="CP31" i="3" s="1"/>
  <c r="CN31" i="3" s="1"/>
  <c r="BX16" i="3"/>
  <c r="BW16" i="3"/>
  <c r="CI16" i="3" s="1"/>
  <c r="EH16" i="3" s="1"/>
  <c r="GG16" i="3" s="1"/>
  <c r="BU16" i="3"/>
  <c r="BM16" i="3"/>
  <c r="BM39" i="3" s="1"/>
  <c r="BL16" i="3"/>
  <c r="BL40" i="3" s="1"/>
  <c r="BK16" i="3"/>
  <c r="BJ16" i="3" s="1"/>
  <c r="BI16" i="3"/>
  <c r="BI31" i="3" s="1"/>
  <c r="BI35" i="3" s="1"/>
  <c r="BD16" i="3"/>
  <c r="BC16" i="3"/>
  <c r="BC40" i="3" s="1"/>
  <c r="BB16" i="3"/>
  <c r="BA16" i="3"/>
  <c r="AZ16" i="3"/>
  <c r="AU16" i="3"/>
  <c r="AT16" i="3"/>
  <c r="AT40" i="3" s="1"/>
  <c r="AS16" i="3"/>
  <c r="AQ16" i="3"/>
  <c r="AK16" i="3"/>
  <c r="CJ16" i="3" s="1"/>
  <c r="EI16" i="3" s="1"/>
  <c r="GH16" i="3" s="1"/>
  <c r="AJ16" i="3"/>
  <c r="AG16" i="3"/>
  <c r="Z16" i="3"/>
  <c r="Y16" i="3"/>
  <c r="X16" i="3"/>
  <c r="V16" i="3"/>
  <c r="U16" i="3"/>
  <c r="Q16" i="3"/>
  <c r="AI16" i="3" s="1"/>
  <c r="P16" i="3"/>
  <c r="P40" i="3" s="1"/>
  <c r="O16" i="3"/>
  <c r="N16" i="3" s="1"/>
  <c r="M16" i="3"/>
  <c r="H16" i="3"/>
  <c r="G16" i="3"/>
  <c r="F16" i="3"/>
  <c r="E16" i="3"/>
  <c r="D16" i="3"/>
  <c r="D31" i="3" s="1"/>
  <c r="GB15" i="3"/>
  <c r="EX15" i="3" s="1"/>
  <c r="GA15" i="3"/>
  <c r="FV15" i="3"/>
  <c r="FL15" i="3"/>
  <c r="FU15" i="3" s="1"/>
  <c r="FU38" i="3" s="1"/>
  <c r="FK15" i="3"/>
  <c r="FJ15" i="3"/>
  <c r="FI15" i="3"/>
  <c r="FH15" i="3" s="1"/>
  <c r="FF15" i="3"/>
  <c r="FB15" i="3"/>
  <c r="FA15" i="3"/>
  <c r="EZ15" i="3"/>
  <c r="EZ38" i="3" s="1"/>
  <c r="EY15" i="3"/>
  <c r="EW15" i="3"/>
  <c r="ES15" i="3"/>
  <c r="FT15" i="3" s="1"/>
  <c r="ER15" i="3"/>
  <c r="EQ15" i="3"/>
  <c r="EO15" i="3"/>
  <c r="EM15" i="3" s="1"/>
  <c r="EN15" i="3"/>
  <c r="DW15" i="3"/>
  <c r="DV15" i="3"/>
  <c r="DU15" i="3"/>
  <c r="DL15" i="3"/>
  <c r="DK15" i="3"/>
  <c r="DT15" i="3" s="1"/>
  <c r="DJ15" i="3"/>
  <c r="DG15" i="3"/>
  <c r="DC15" i="3"/>
  <c r="DB15" i="3"/>
  <c r="DA15" i="3"/>
  <c r="CX15" i="3"/>
  <c r="CT15" i="3"/>
  <c r="CS15" i="3"/>
  <c r="CR15" i="3"/>
  <c r="CR38" i="3" s="1"/>
  <c r="CQ15" i="3"/>
  <c r="CP15" i="3"/>
  <c r="CO15" i="3"/>
  <c r="CN15" i="3" s="1"/>
  <c r="BX15" i="3"/>
  <c r="BW15" i="3"/>
  <c r="BM15" i="3"/>
  <c r="BV15" i="3" s="1"/>
  <c r="BL15" i="3"/>
  <c r="BK15" i="3"/>
  <c r="BK37" i="3" s="1"/>
  <c r="BI15" i="3"/>
  <c r="BH15" i="3"/>
  <c r="BD15" i="3"/>
  <c r="BC15" i="3"/>
  <c r="BU15" i="3" s="1"/>
  <c r="BB15" i="3"/>
  <c r="BA15" i="3" s="1"/>
  <c r="AY15" i="3"/>
  <c r="AU15" i="3"/>
  <c r="AT15" i="3"/>
  <c r="AS15" i="3"/>
  <c r="AP15" i="3"/>
  <c r="AK15" i="3"/>
  <c r="CJ15" i="3" s="1"/>
  <c r="EI15" i="3" s="1"/>
  <c r="GH15" i="3" s="1"/>
  <c r="AJ15" i="3"/>
  <c r="AG15" i="3"/>
  <c r="Z15" i="3"/>
  <c r="Y15" i="3"/>
  <c r="X15" i="3"/>
  <c r="W15" i="3"/>
  <c r="W37" i="3" s="1"/>
  <c r="V15" i="3"/>
  <c r="U15" i="3"/>
  <c r="T15" i="3" s="1"/>
  <c r="Q15" i="3"/>
  <c r="P15" i="3"/>
  <c r="O15" i="3"/>
  <c r="N15" i="3" s="1"/>
  <c r="M15" i="3"/>
  <c r="L15" i="3"/>
  <c r="H15" i="3"/>
  <c r="G15" i="3"/>
  <c r="AH15" i="3" s="1"/>
  <c r="F15" i="3"/>
  <c r="E15" i="3" s="1"/>
  <c r="E37" i="3" s="1"/>
  <c r="C15" i="3"/>
  <c r="GB14" i="3"/>
  <c r="GB77" i="3" s="1"/>
  <c r="FK14" i="3"/>
  <c r="FJ14" i="3"/>
  <c r="FJ77" i="3" s="1"/>
  <c r="FB14" i="3"/>
  <c r="FA14" i="3"/>
  <c r="FA77" i="3" s="1"/>
  <c r="EZ14" i="3"/>
  <c r="ES14" i="3"/>
  <c r="DV14" i="3"/>
  <c r="DL14" i="3"/>
  <c r="DC14" i="3"/>
  <c r="DB14" i="3"/>
  <c r="DB77" i="3" s="1"/>
  <c r="CT14" i="3"/>
  <c r="CR14" i="3"/>
  <c r="BX14" i="3"/>
  <c r="BX77" i="3" s="1"/>
  <c r="BM14" i="3"/>
  <c r="BD14" i="3"/>
  <c r="AU14" i="3"/>
  <c r="AT14" i="3"/>
  <c r="AT77" i="3" s="1"/>
  <c r="Z14" i="3"/>
  <c r="X14" i="3"/>
  <c r="Q14" i="3"/>
  <c r="H14" i="3"/>
  <c r="FK13" i="3"/>
  <c r="DL13" i="3"/>
  <c r="DC13" i="3"/>
  <c r="BD13" i="3"/>
  <c r="AU13" i="3"/>
  <c r="H13" i="3"/>
  <c r="FK12" i="3"/>
  <c r="FB12" i="3"/>
  <c r="FB13" i="3" s="1"/>
  <c r="ES12" i="3"/>
  <c r="DL12" i="3"/>
  <c r="DC12" i="3"/>
  <c r="CT12" i="3"/>
  <c r="CT13" i="3" s="1"/>
  <c r="BM12" i="3"/>
  <c r="BD12" i="3"/>
  <c r="AU12" i="3"/>
  <c r="Z12" i="3"/>
  <c r="Z13" i="3" s="1"/>
  <c r="Q12" i="3"/>
  <c r="H12" i="3"/>
  <c r="GA11" i="3"/>
  <c r="FK11" i="3"/>
  <c r="FI11" i="3"/>
  <c r="FB11" i="3"/>
  <c r="ES11" i="3"/>
  <c r="DL11" i="3"/>
  <c r="DK11" i="3"/>
  <c r="DG11" i="3"/>
  <c r="DC11" i="3"/>
  <c r="DA11" i="3"/>
  <c r="CT11" i="3"/>
  <c r="BW11" i="3"/>
  <c r="BM11" i="3"/>
  <c r="BD11" i="3"/>
  <c r="BC11" i="3"/>
  <c r="AY11" i="3"/>
  <c r="AU11" i="3"/>
  <c r="AS11" i="3"/>
  <c r="AK11" i="3"/>
  <c r="Z11" i="3"/>
  <c r="Q11" i="3"/>
  <c r="H11" i="3"/>
  <c r="G11" i="3"/>
  <c r="C11" i="3"/>
  <c r="GB10" i="3"/>
  <c r="GA10" i="3"/>
  <c r="FJ10" i="3"/>
  <c r="FI10" i="3"/>
  <c r="EZ10" i="3"/>
  <c r="ES10" i="3"/>
  <c r="DV10" i="3"/>
  <c r="DL10" i="3"/>
  <c r="DK10" i="3"/>
  <c r="DH10" i="3"/>
  <c r="DG10" i="3"/>
  <c r="DB10" i="3"/>
  <c r="DA10" i="3"/>
  <c r="CR10" i="3"/>
  <c r="BX10" i="3"/>
  <c r="BW10" i="3"/>
  <c r="BM10" i="3"/>
  <c r="BD10" i="3"/>
  <c r="BC10" i="3"/>
  <c r="AZ10" i="3"/>
  <c r="AY10" i="3"/>
  <c r="AT10" i="3"/>
  <c r="AS10" i="3"/>
  <c r="AK10" i="3"/>
  <c r="X10" i="3"/>
  <c r="Q10" i="3"/>
  <c r="H10" i="3"/>
  <c r="G10" i="3"/>
  <c r="D10" i="3"/>
  <c r="C10" i="3"/>
  <c r="GB9" i="3"/>
  <c r="EO9" i="3" s="1"/>
  <c r="EO11" i="3" s="1"/>
  <c r="GA9" i="3"/>
  <c r="FV9" i="3"/>
  <c r="FU9" i="3"/>
  <c r="FU10" i="3" s="1"/>
  <c r="FK9" i="3"/>
  <c r="FJ9" i="3"/>
  <c r="FH9" i="3" s="1"/>
  <c r="FI9" i="3"/>
  <c r="FG9" i="3"/>
  <c r="FG10" i="3" s="1"/>
  <c r="FF9" i="3"/>
  <c r="FE9" i="3" s="1"/>
  <c r="FB9" i="3"/>
  <c r="FA9" i="3"/>
  <c r="FA10" i="3" s="1"/>
  <c r="EZ9" i="3"/>
  <c r="EW9" i="3"/>
  <c r="ES9" i="3"/>
  <c r="ER9" i="3"/>
  <c r="ER10" i="3" s="1"/>
  <c r="EQ9" i="3"/>
  <c r="EN9" i="3"/>
  <c r="DW9" i="3"/>
  <c r="DW10" i="3" s="1"/>
  <c r="DV9" i="3"/>
  <c r="DV11" i="3" s="1"/>
  <c r="DV12" i="3" s="1"/>
  <c r="DV13" i="3" s="1"/>
  <c r="DS9" i="3"/>
  <c r="DL9" i="3"/>
  <c r="DK9" i="3"/>
  <c r="DJ9" i="3"/>
  <c r="DI9" i="3"/>
  <c r="DH9" i="3"/>
  <c r="DF9" i="3" s="1"/>
  <c r="DG9" i="3"/>
  <c r="DC9" i="3"/>
  <c r="DC10" i="3" s="1"/>
  <c r="DB9" i="3"/>
  <c r="DB11" i="3" s="1"/>
  <c r="DB12" i="3" s="1"/>
  <c r="DB13" i="3" s="1"/>
  <c r="DA9" i="3"/>
  <c r="CY9" i="3"/>
  <c r="CY10" i="3" s="1"/>
  <c r="CX9" i="3"/>
  <c r="CT9" i="3"/>
  <c r="CS9" i="3"/>
  <c r="CR9" i="3"/>
  <c r="CQ9" i="3" s="1"/>
  <c r="CO9" i="3"/>
  <c r="BX9" i="3"/>
  <c r="CJ9" i="3" s="1"/>
  <c r="EI9" i="3" s="1"/>
  <c r="BW9" i="3"/>
  <c r="BU9" i="3"/>
  <c r="BQ9" i="3"/>
  <c r="BM9" i="3"/>
  <c r="BL9" i="3"/>
  <c r="BK9" i="3"/>
  <c r="BH9" i="3"/>
  <c r="BD9" i="3"/>
  <c r="BC9" i="3"/>
  <c r="BB9" i="3"/>
  <c r="BA9" i="3"/>
  <c r="AZ9" i="3"/>
  <c r="AZ11" i="3" s="1"/>
  <c r="AY9" i="3"/>
  <c r="AU9" i="3"/>
  <c r="AT9" i="3"/>
  <c r="AT11" i="3" s="1"/>
  <c r="AT12" i="3" s="1"/>
  <c r="AT13" i="3" s="1"/>
  <c r="AS9" i="3"/>
  <c r="AQ9" i="3"/>
  <c r="AP9" i="3"/>
  <c r="AK9" i="3"/>
  <c r="AJ9" i="3"/>
  <c r="AJ10" i="3" s="1"/>
  <c r="AI9" i="3"/>
  <c r="Z9" i="3"/>
  <c r="Y9" i="3"/>
  <c r="X9" i="3"/>
  <c r="U9" i="3"/>
  <c r="Q9" i="3"/>
  <c r="P9" i="3"/>
  <c r="P10" i="3" s="1"/>
  <c r="O9" i="3"/>
  <c r="L9" i="3"/>
  <c r="L10" i="3" s="1"/>
  <c r="H9" i="3"/>
  <c r="G9" i="3"/>
  <c r="F9" i="3"/>
  <c r="F10" i="3" s="1"/>
  <c r="E9" i="3"/>
  <c r="D9" i="3"/>
  <c r="D11" i="3" s="1"/>
  <c r="C9" i="3"/>
  <c r="GB8" i="3"/>
  <c r="GB11" i="3" s="1"/>
  <c r="GA8" i="3"/>
  <c r="FF8" i="3" s="1"/>
  <c r="FF10" i="3" s="1"/>
  <c r="FZ8" i="3"/>
  <c r="FV8" i="3"/>
  <c r="FV11" i="3" s="1"/>
  <c r="FV12" i="3" s="1"/>
  <c r="FV13" i="3" s="1"/>
  <c r="FU8" i="3"/>
  <c r="FR8" i="3"/>
  <c r="FK8" i="3"/>
  <c r="FJ8" i="3"/>
  <c r="FJ11" i="3" s="1"/>
  <c r="FJ12" i="3" s="1"/>
  <c r="FJ13" i="3" s="1"/>
  <c r="FI8" i="3"/>
  <c r="FH8" i="3"/>
  <c r="FG8" i="3"/>
  <c r="FG11" i="3" s="1"/>
  <c r="FB8" i="3"/>
  <c r="FA8" i="3"/>
  <c r="FA11" i="3" s="1"/>
  <c r="FA12" i="3" s="1"/>
  <c r="FA13" i="3" s="1"/>
  <c r="EZ8" i="3"/>
  <c r="EX8" i="3"/>
  <c r="EW8" i="3"/>
  <c r="ES8" i="3"/>
  <c r="FT8" i="3" s="1"/>
  <c r="ER8" i="3"/>
  <c r="EQ8" i="3"/>
  <c r="EQ11" i="3" s="1"/>
  <c r="EO8" i="3"/>
  <c r="EN8" i="3"/>
  <c r="DW8" i="3"/>
  <c r="DW11" i="3" s="1"/>
  <c r="DW12" i="3" s="1"/>
  <c r="DW13" i="3" s="1"/>
  <c r="DV8" i="3"/>
  <c r="DT8" i="3"/>
  <c r="DL8" i="3"/>
  <c r="DK8" i="3"/>
  <c r="DJ8" i="3"/>
  <c r="DH8" i="3"/>
  <c r="DG8" i="3"/>
  <c r="DF8" i="3"/>
  <c r="DC8" i="3"/>
  <c r="DB8" i="3"/>
  <c r="DA8" i="3"/>
  <c r="CZ8" i="3"/>
  <c r="CY8" i="3"/>
  <c r="CT8" i="3"/>
  <c r="DU8" i="3" s="1"/>
  <c r="CS8" i="3"/>
  <c r="CS11" i="3" s="1"/>
  <c r="CR8" i="3"/>
  <c r="CP8" i="3"/>
  <c r="CO8" i="3"/>
  <c r="CO11" i="3" s="1"/>
  <c r="CH8" i="3"/>
  <c r="BX8" i="3"/>
  <c r="BW8" i="3"/>
  <c r="BV8" i="3"/>
  <c r="BR8" i="3"/>
  <c r="BM8" i="3"/>
  <c r="BL8" i="3"/>
  <c r="BK8" i="3"/>
  <c r="BI8" i="3"/>
  <c r="BH8" i="3"/>
  <c r="BD8" i="3"/>
  <c r="BC8" i="3"/>
  <c r="BB8" i="3"/>
  <c r="AZ8" i="3"/>
  <c r="AY8" i="3"/>
  <c r="AX8" i="3"/>
  <c r="AU8" i="3"/>
  <c r="AT8" i="3"/>
  <c r="AS8" i="3"/>
  <c r="AR8" i="3"/>
  <c r="AQ8" i="3"/>
  <c r="AQ11" i="3" s="1"/>
  <c r="AK8" i="3"/>
  <c r="CJ8" i="3" s="1"/>
  <c r="AJ8" i="3"/>
  <c r="Z8" i="3"/>
  <c r="AI8" i="3" s="1"/>
  <c r="AI11" i="3" s="1"/>
  <c r="Y8" i="3"/>
  <c r="Y11" i="3" s="1"/>
  <c r="Y12" i="3" s="1"/>
  <c r="Y13" i="3" s="1"/>
  <c r="X8" i="3"/>
  <c r="V8" i="3"/>
  <c r="U8" i="3"/>
  <c r="Q8" i="3"/>
  <c r="P8" i="3"/>
  <c r="P11" i="3" s="1"/>
  <c r="O8" i="3"/>
  <c r="O11" i="3" s="1"/>
  <c r="M8" i="3"/>
  <c r="L8" i="3"/>
  <c r="H8" i="3"/>
  <c r="G8" i="3"/>
  <c r="AH8" i="3" s="1"/>
  <c r="F8" i="3"/>
  <c r="D8" i="3"/>
  <c r="C8" i="3"/>
  <c r="B8" i="3"/>
  <c r="GH9" i="3" l="1"/>
  <c r="CG8" i="3"/>
  <c r="BB11" i="3"/>
  <c r="BA8" i="3"/>
  <c r="AD9" i="3"/>
  <c r="T9" i="3"/>
  <c r="T10" i="3" s="1"/>
  <c r="U10" i="3"/>
  <c r="EN10" i="3"/>
  <c r="AX11" i="3"/>
  <c r="EP15" i="3"/>
  <c r="EQ38" i="3"/>
  <c r="FR15" i="3"/>
  <c r="EQ37" i="3"/>
  <c r="AD8" i="3"/>
  <c r="AJ11" i="3"/>
  <c r="CI8" i="3"/>
  <c r="BK11" i="3"/>
  <c r="DQ8" i="3"/>
  <c r="CY11" i="3"/>
  <c r="DJ11" i="3"/>
  <c r="DS8" i="3"/>
  <c r="DI8" i="3"/>
  <c r="DI10" i="3" s="1"/>
  <c r="DT11" i="3"/>
  <c r="FP8" i="3"/>
  <c r="EW11" i="3"/>
  <c r="FU11" i="3"/>
  <c r="FU12" i="3" s="1"/>
  <c r="FU13" i="3" s="1"/>
  <c r="GB12" i="3"/>
  <c r="GB13" i="3" s="1"/>
  <c r="N9" i="3"/>
  <c r="O10" i="3"/>
  <c r="W9" i="3"/>
  <c r="W10" i="3" s="1"/>
  <c r="AI10" i="3"/>
  <c r="CH9" i="3"/>
  <c r="AO9" i="3"/>
  <c r="AU10" i="3"/>
  <c r="BV9" i="3"/>
  <c r="BV10" i="3" s="1"/>
  <c r="BB10" i="3"/>
  <c r="BH10" i="3"/>
  <c r="CO10" i="3"/>
  <c r="DP9" i="3"/>
  <c r="CW9" i="3"/>
  <c r="DJ10" i="3"/>
  <c r="DY9" i="3"/>
  <c r="EP9" i="3"/>
  <c r="EQ10" i="3"/>
  <c r="FR9" i="3"/>
  <c r="EY9" i="3"/>
  <c r="CJ10" i="3"/>
  <c r="DK12" i="3"/>
  <c r="DK13" i="3" s="1"/>
  <c r="CG15" i="3"/>
  <c r="BW14" i="3"/>
  <c r="BW38" i="3"/>
  <c r="CI15" i="3"/>
  <c r="EH15" i="3" s="1"/>
  <c r="GG15" i="3" s="1"/>
  <c r="Y40" i="3"/>
  <c r="W16" i="3"/>
  <c r="W40" i="3"/>
  <c r="FG14" i="3"/>
  <c r="FG77" i="3" s="1"/>
  <c r="W38" i="3"/>
  <c r="DJ42" i="3"/>
  <c r="DI35" i="3"/>
  <c r="AE8" i="3"/>
  <c r="BA10" i="3"/>
  <c r="CT10" i="3"/>
  <c r="EW10" i="3"/>
  <c r="X77" i="3"/>
  <c r="W14" i="3"/>
  <c r="AR15" i="3"/>
  <c r="AS37" i="3"/>
  <c r="AS38" i="3"/>
  <c r="BT15" i="3"/>
  <c r="BT8" i="3"/>
  <c r="CH11" i="3"/>
  <c r="EG8" i="3"/>
  <c r="AH9" i="3"/>
  <c r="Y10" i="3"/>
  <c r="AQ10" i="3"/>
  <c r="BU10" i="3"/>
  <c r="EO10" i="3"/>
  <c r="BW12" i="3"/>
  <c r="BW13" i="3" s="1"/>
  <c r="FH11" i="3"/>
  <c r="ES13" i="3"/>
  <c r="FT14" i="3"/>
  <c r="DP15" i="3"/>
  <c r="M31" i="3"/>
  <c r="AE16" i="3"/>
  <c r="T16" i="3"/>
  <c r="CN16" i="3"/>
  <c r="CO30" i="3"/>
  <c r="Y77" i="3"/>
  <c r="Y36" i="3"/>
  <c r="BB42" i="3"/>
  <c r="BA35" i="3"/>
  <c r="N11" i="3"/>
  <c r="EN11" i="3"/>
  <c r="EM8" i="3"/>
  <c r="FO8" i="3"/>
  <c r="FE8" i="3"/>
  <c r="FE10" i="3" s="1"/>
  <c r="FF11" i="3"/>
  <c r="FT9" i="3"/>
  <c r="FT10" i="3" s="1"/>
  <c r="FK10" i="3"/>
  <c r="BM13" i="3"/>
  <c r="B18" i="3"/>
  <c r="ED28" i="3"/>
  <c r="L11" i="3"/>
  <c r="K8" i="3"/>
  <c r="EI8" i="3"/>
  <c r="CJ11" i="3"/>
  <c r="BL11" i="3"/>
  <c r="BU8" i="3"/>
  <c r="FG12" i="3"/>
  <c r="FG13" i="3" s="1"/>
  <c r="BT9" i="3"/>
  <c r="BJ9" i="3"/>
  <c r="BK10" i="3"/>
  <c r="AR11" i="3"/>
  <c r="CZ11" i="3"/>
  <c r="F11" i="3"/>
  <c r="E8" i="3"/>
  <c r="AG8" i="3"/>
  <c r="U11" i="3"/>
  <c r="AN8" i="3"/>
  <c r="BH11" i="3"/>
  <c r="BG8" i="3"/>
  <c r="ER11" i="3"/>
  <c r="FS8" i="3"/>
  <c r="E10" i="3"/>
  <c r="Z10" i="3"/>
  <c r="BL10" i="3"/>
  <c r="CS10" i="3"/>
  <c r="DT9" i="3"/>
  <c r="DR9" i="3" s="1"/>
  <c r="DF10" i="3"/>
  <c r="EM9" i="3"/>
  <c r="EM10" i="3" s="1"/>
  <c r="FB10" i="3"/>
  <c r="FH10" i="3"/>
  <c r="FV10" i="3"/>
  <c r="B11" i="3"/>
  <c r="FZ11" i="3"/>
  <c r="Q13" i="3"/>
  <c r="CR77" i="3"/>
  <c r="DV77" i="3"/>
  <c r="DU77" i="3" s="1"/>
  <c r="DU14" i="3"/>
  <c r="EZ77" i="3"/>
  <c r="EY77" i="3" s="1"/>
  <c r="EY14" i="3"/>
  <c r="C28" i="3"/>
  <c r="AD15" i="3"/>
  <c r="AM15" i="3" s="1"/>
  <c r="K15" i="3"/>
  <c r="Q38" i="3"/>
  <c r="AI15" i="3"/>
  <c r="CH15" i="3" s="1"/>
  <c r="EG15" i="3" s="1"/>
  <c r="GF15" i="3" s="1"/>
  <c r="AF15" i="3"/>
  <c r="CF15" i="3"/>
  <c r="AY28" i="3"/>
  <c r="BQ15" i="3"/>
  <c r="BG15" i="3"/>
  <c r="DA38" i="3"/>
  <c r="DA37" i="3"/>
  <c r="CZ15" i="3"/>
  <c r="CZ37" i="3" s="1"/>
  <c r="DS15" i="3"/>
  <c r="DI15" i="3"/>
  <c r="AF16" i="3"/>
  <c r="CG17" i="3"/>
  <c r="FG42" i="3"/>
  <c r="FG36" i="3"/>
  <c r="DT17" i="3"/>
  <c r="CZ17" i="3"/>
  <c r="FE17" i="3"/>
  <c r="AE19" i="3"/>
  <c r="CD19" i="3" s="1"/>
  <c r="EP20" i="3"/>
  <c r="FR20" i="3"/>
  <c r="FE20" i="3"/>
  <c r="AR22" i="3"/>
  <c r="AS21" i="3"/>
  <c r="BT22" i="3"/>
  <c r="BA23" i="3"/>
  <c r="BT23" i="3"/>
  <c r="BB21" i="3"/>
  <c r="CN23" i="3"/>
  <c r="CP21" i="3"/>
  <c r="CP14" i="3" s="1"/>
  <c r="CP77" i="3" s="1"/>
  <c r="DI23" i="3"/>
  <c r="DJ21" i="3"/>
  <c r="EV23" i="3"/>
  <c r="EX21" i="3"/>
  <c r="EX14" i="3" s="1"/>
  <c r="EX77" i="3" s="1"/>
  <c r="AI28" i="3"/>
  <c r="H37" i="3"/>
  <c r="BJ37" i="3"/>
  <c r="DI37" i="3"/>
  <c r="EP37" i="3"/>
  <c r="BT38" i="3"/>
  <c r="DS38" i="3"/>
  <c r="FR38" i="3"/>
  <c r="ED30" i="3"/>
  <c r="FT39" i="3"/>
  <c r="F35" i="3"/>
  <c r="BF42" i="3"/>
  <c r="BX42" i="3" s="1"/>
  <c r="BX35" i="3"/>
  <c r="BX36" i="3" s="1"/>
  <c r="BD35" i="3"/>
  <c r="BD36" i="3" s="1"/>
  <c r="BF36" i="3"/>
  <c r="DN42" i="3"/>
  <c r="DL35" i="3"/>
  <c r="DL36" i="3" s="1"/>
  <c r="DN36" i="3"/>
  <c r="AF47" i="3"/>
  <c r="AT76" i="3"/>
  <c r="AR47" i="3"/>
  <c r="BS47" i="3" s="1"/>
  <c r="BU47" i="3"/>
  <c r="AD51" i="3"/>
  <c r="DH11" i="3"/>
  <c r="DF11" i="3" s="1"/>
  <c r="EZ11" i="3"/>
  <c r="D15" i="3"/>
  <c r="X38" i="3"/>
  <c r="X37" i="3"/>
  <c r="AP28" i="3"/>
  <c r="AZ15" i="3"/>
  <c r="AZ14" i="3" s="1"/>
  <c r="AZ77" i="3" s="1"/>
  <c r="BJ15" i="3"/>
  <c r="CX28" i="3"/>
  <c r="DH15" i="3"/>
  <c r="DH14" i="3" s="1"/>
  <c r="DH77" i="3" s="1"/>
  <c r="FS15" i="3"/>
  <c r="FZ15" i="3"/>
  <c r="C16" i="3"/>
  <c r="G40" i="3"/>
  <c r="AH16" i="3"/>
  <c r="AF40" i="3" s="1"/>
  <c r="BV16" i="3"/>
  <c r="BV39" i="3" s="1"/>
  <c r="BI42" i="3"/>
  <c r="DG16" i="3"/>
  <c r="DS16" i="3"/>
  <c r="FP16" i="3"/>
  <c r="FY16" i="3" s="1"/>
  <c r="EW16" i="3"/>
  <c r="AG17" i="3"/>
  <c r="E17" i="3"/>
  <c r="N17" i="3"/>
  <c r="DU17" i="3"/>
  <c r="FS17" i="3"/>
  <c r="EY17" i="3"/>
  <c r="FR17" i="3"/>
  <c r="AR18" i="3"/>
  <c r="BT18" i="3"/>
  <c r="CF18" i="3" s="1"/>
  <c r="E19" i="3"/>
  <c r="AG19" i="3"/>
  <c r="BQ19" i="3"/>
  <c r="BA19" i="3"/>
  <c r="BT19" i="3"/>
  <c r="CN19" i="3"/>
  <c r="CW19" i="3"/>
  <c r="FE19" i="3"/>
  <c r="CH20" i="3"/>
  <c r="EG20" i="3" s="1"/>
  <c r="CA20" i="3"/>
  <c r="AE22" i="3"/>
  <c r="AK21" i="3"/>
  <c r="AK14" i="3" s="1"/>
  <c r="AK77" i="3" s="1"/>
  <c r="AK84" i="3" s="1"/>
  <c r="CJ22" i="3"/>
  <c r="CI22" i="3"/>
  <c r="DG33" i="3"/>
  <c r="DF22" i="3"/>
  <c r="DG21" i="3"/>
  <c r="FH22" i="3"/>
  <c r="FI21" i="3"/>
  <c r="FZ22" i="3"/>
  <c r="EN22" i="3"/>
  <c r="BH22" i="3"/>
  <c r="L22" i="3"/>
  <c r="GA21" i="3"/>
  <c r="EW22" i="3"/>
  <c r="CO22" i="3"/>
  <c r="U22" i="3"/>
  <c r="FF22" i="3"/>
  <c r="CX22" i="3"/>
  <c r="AP22" i="3"/>
  <c r="AH23" i="3"/>
  <c r="N23" i="3"/>
  <c r="P21" i="3"/>
  <c r="P14" i="3" s="1"/>
  <c r="P77" i="3" s="1"/>
  <c r="AJ21" i="3"/>
  <c r="CI23" i="3"/>
  <c r="EH23" i="3" s="1"/>
  <c r="GG23" i="3" s="1"/>
  <c r="BJ23" i="3"/>
  <c r="BL21" i="3"/>
  <c r="BL14" i="3" s="1"/>
  <c r="BL77" i="3" s="1"/>
  <c r="DS23" i="3"/>
  <c r="EP23" i="3"/>
  <c r="ER21" i="3"/>
  <c r="ER14" i="3" s="1"/>
  <c r="ER77" i="3" s="1"/>
  <c r="FS23" i="3"/>
  <c r="N37" i="3"/>
  <c r="AJ37" i="3"/>
  <c r="BV28" i="3"/>
  <c r="BV37" i="3" s="1"/>
  <c r="AU37" i="3"/>
  <c r="BM37" i="3"/>
  <c r="DU28" i="3"/>
  <c r="DU37" i="3" s="1"/>
  <c r="CT37" i="3"/>
  <c r="DL37" i="3"/>
  <c r="FT28" i="3"/>
  <c r="FT37" i="3" s="1"/>
  <c r="ES37" i="3"/>
  <c r="FK37" i="3"/>
  <c r="H38" i="3"/>
  <c r="Z38" i="3"/>
  <c r="AR38" i="3"/>
  <c r="BS29" i="3"/>
  <c r="BJ38" i="3"/>
  <c r="CA29" i="3"/>
  <c r="CQ38" i="3"/>
  <c r="DR29" i="3"/>
  <c r="DI38" i="3"/>
  <c r="DZ29" i="3"/>
  <c r="EP38" i="3"/>
  <c r="FQ29" i="3"/>
  <c r="FH38" i="3"/>
  <c r="FY29" i="3"/>
  <c r="EE30" i="3"/>
  <c r="AK40" i="3"/>
  <c r="FQ40" i="3"/>
  <c r="CR39" i="3"/>
  <c r="DA42" i="3"/>
  <c r="CZ35" i="3"/>
  <c r="AF33" i="3"/>
  <c r="EF33" i="3"/>
  <c r="CM33" i="3"/>
  <c r="CG34" i="3"/>
  <c r="AT42" i="3"/>
  <c r="BU35" i="3"/>
  <c r="AT36" i="3"/>
  <c r="CT36" i="3"/>
  <c r="DB42" i="3"/>
  <c r="DT35" i="3"/>
  <c r="DB36" i="3"/>
  <c r="ET42" i="3"/>
  <c r="FU35" i="3"/>
  <c r="FU36" i="3" s="1"/>
  <c r="ES35" i="3"/>
  <c r="ET36" i="3"/>
  <c r="FB36" i="3"/>
  <c r="FJ42" i="3"/>
  <c r="FJ36" i="3"/>
  <c r="BK38" i="3"/>
  <c r="DJ38" i="3"/>
  <c r="FI38" i="3"/>
  <c r="F39" i="3"/>
  <c r="BA40" i="3"/>
  <c r="EI47" i="3"/>
  <c r="CR76" i="3"/>
  <c r="CQ47" i="3"/>
  <c r="DR47" i="3" s="1"/>
  <c r="DS47" i="3"/>
  <c r="FG49" i="3"/>
  <c r="FP49" i="3" s="1"/>
  <c r="N50" i="3"/>
  <c r="AF50" i="3" s="1"/>
  <c r="AG50" i="3"/>
  <c r="EO54" i="3"/>
  <c r="EX52" i="3"/>
  <c r="FG52" i="3" s="1"/>
  <c r="FE52" i="3" s="1"/>
  <c r="EM52" i="3"/>
  <c r="FO52" i="3"/>
  <c r="CY64" i="3"/>
  <c r="DH64" i="3" s="1"/>
  <c r="CN64" i="3"/>
  <c r="DP64" i="3"/>
  <c r="DF64" i="3"/>
  <c r="AE17" i="3"/>
  <c r="E18" i="3"/>
  <c r="AH18" i="3"/>
  <c r="FQ18" i="3"/>
  <c r="AD19" i="3"/>
  <c r="FO19" i="3"/>
  <c r="N20" i="3"/>
  <c r="AG20" i="3"/>
  <c r="CN20" i="3"/>
  <c r="C33" i="3"/>
  <c r="B22" i="3"/>
  <c r="C21" i="3"/>
  <c r="AD22" i="3"/>
  <c r="DK21" i="3"/>
  <c r="DK14" i="3" s="1"/>
  <c r="DI22" i="3"/>
  <c r="E23" i="3"/>
  <c r="F21" i="3"/>
  <c r="AG23" i="3"/>
  <c r="T23" i="3"/>
  <c r="V21" i="3"/>
  <c r="V14" i="3" s="1"/>
  <c r="V77" i="3" s="1"/>
  <c r="AR37" i="3"/>
  <c r="CQ37" i="3"/>
  <c r="AF38" i="3"/>
  <c r="CE29" i="3"/>
  <c r="EF29" i="3"/>
  <c r="CM29" i="3"/>
  <c r="BW39" i="3"/>
  <c r="DU39" i="3"/>
  <c r="EF30" i="3"/>
  <c r="DW40" i="3"/>
  <c r="AS39" i="3"/>
  <c r="ES39" i="3"/>
  <c r="M51" i="3"/>
  <c r="V51" i="3" s="1"/>
  <c r="T51" i="3" s="1"/>
  <c r="B51" i="3"/>
  <c r="EY59" i="3"/>
  <c r="FR59" i="3"/>
  <c r="W8" i="3"/>
  <c r="CQ8" i="3"/>
  <c r="CQ10" i="3" s="1"/>
  <c r="EY8" i="3"/>
  <c r="B9" i="3"/>
  <c r="V9" i="3"/>
  <c r="V10" i="3" s="1"/>
  <c r="AR9" i="3"/>
  <c r="AR10" i="3" s="1"/>
  <c r="AX9" i="3"/>
  <c r="AX10" i="3" s="1"/>
  <c r="CP9" i="3"/>
  <c r="CZ9" i="3"/>
  <c r="CZ10" i="3" s="1"/>
  <c r="EX9" i="3"/>
  <c r="EX10" i="3" s="1"/>
  <c r="FZ9" i="3"/>
  <c r="FZ10" i="3" s="1"/>
  <c r="X11" i="3"/>
  <c r="BX11" i="3"/>
  <c r="BX12" i="3" s="1"/>
  <c r="BX13" i="3" s="1"/>
  <c r="CR11" i="3"/>
  <c r="N8" i="3"/>
  <c r="T8" i="3"/>
  <c r="AP8" i="3"/>
  <c r="BJ8" i="3"/>
  <c r="CN8" i="3"/>
  <c r="CX8" i="3"/>
  <c r="EP8" i="3"/>
  <c r="EV8" i="3"/>
  <c r="M9" i="3"/>
  <c r="AG9" i="3"/>
  <c r="BI9" i="3"/>
  <c r="CI9" i="3"/>
  <c r="DU9" i="3"/>
  <c r="DU10" i="3" s="1"/>
  <c r="FO9" i="3"/>
  <c r="FS9" i="3"/>
  <c r="O38" i="3"/>
  <c r="O37" i="3"/>
  <c r="U28" i="3"/>
  <c r="AQ15" i="3"/>
  <c r="CO29" i="3"/>
  <c r="CO28" i="3"/>
  <c r="CY15" i="3"/>
  <c r="EN29" i="3"/>
  <c r="FG15" i="3"/>
  <c r="D35" i="3"/>
  <c r="AQ31" i="3"/>
  <c r="BR16" i="3"/>
  <c r="CA16" i="3" s="1"/>
  <c r="AY16" i="3"/>
  <c r="CS40" i="3"/>
  <c r="DT16" i="3"/>
  <c r="DZ16" i="3" s="1"/>
  <c r="EP16" i="3"/>
  <c r="FR16" i="3"/>
  <c r="EX31" i="3"/>
  <c r="B17" i="3"/>
  <c r="AO17" i="3"/>
  <c r="BQ17" i="3"/>
  <c r="CW17" i="3"/>
  <c r="DP17" i="3"/>
  <c r="FO17" i="3"/>
  <c r="EO17" i="3"/>
  <c r="BI17" i="3"/>
  <c r="BG17" i="3" s="1"/>
  <c r="M17" i="3"/>
  <c r="K17" i="3" s="1"/>
  <c r="FZ17" i="3"/>
  <c r="EX17" i="3"/>
  <c r="EV17" i="3" s="1"/>
  <c r="CP17" i="3"/>
  <c r="FG17" i="3"/>
  <c r="CY17" i="3"/>
  <c r="AQ17" i="3"/>
  <c r="CD18" i="3"/>
  <c r="EC18" i="3" s="1"/>
  <c r="FY18" i="3"/>
  <c r="FZ18" i="3"/>
  <c r="EN18" i="3"/>
  <c r="BH18" i="3"/>
  <c r="BG18" i="3" s="1"/>
  <c r="L18" i="3"/>
  <c r="K18" i="3" s="1"/>
  <c r="EW18" i="3"/>
  <c r="EV18" i="3" s="1"/>
  <c r="CO18" i="3"/>
  <c r="U18" i="3"/>
  <c r="T18" i="3" s="1"/>
  <c r="FF18" i="3"/>
  <c r="FE18" i="3" s="1"/>
  <c r="CX18" i="3"/>
  <c r="CW18" i="3" s="1"/>
  <c r="AP18" i="3"/>
  <c r="AH19" i="3"/>
  <c r="N19" i="3"/>
  <c r="DR19" i="3"/>
  <c r="DY19" i="3"/>
  <c r="EP19" i="3"/>
  <c r="FS19" i="3"/>
  <c r="BS20" i="3"/>
  <c r="CG20" i="3"/>
  <c r="FT20" i="3"/>
  <c r="FS20" i="3"/>
  <c r="EY20" i="3"/>
  <c r="W21" i="3"/>
  <c r="W39" i="3" s="1"/>
  <c r="BV22" i="3"/>
  <c r="BV21" i="3" s="1"/>
  <c r="BC21" i="3"/>
  <c r="BC14" i="3" s="1"/>
  <c r="BC12" i="3" s="1"/>
  <c r="BC13" i="3" s="1"/>
  <c r="BU22" i="3"/>
  <c r="BA22" i="3"/>
  <c r="DT22" i="3"/>
  <c r="CZ22" i="3"/>
  <c r="DA21" i="3"/>
  <c r="DS22" i="3"/>
  <c r="FP22" i="3"/>
  <c r="AI23" i="3"/>
  <c r="CH23" i="3" s="1"/>
  <c r="EG23" i="3" s="1"/>
  <c r="GF23" i="3" s="1"/>
  <c r="AF37" i="3"/>
  <c r="BA37" i="3"/>
  <c r="CI28" i="3"/>
  <c r="EY37" i="3"/>
  <c r="N38" i="3"/>
  <c r="AJ38" i="3"/>
  <c r="AU38" i="3"/>
  <c r="BM38" i="3"/>
  <c r="BV38" i="3"/>
  <c r="CT38" i="3"/>
  <c r="DL38" i="3"/>
  <c r="DU38" i="3"/>
  <c r="ES38" i="3"/>
  <c r="FK38" i="3"/>
  <c r="FT38" i="3"/>
  <c r="Q39" i="3"/>
  <c r="FK39" i="3"/>
  <c r="B31" i="3"/>
  <c r="DU40" i="3"/>
  <c r="FE31" i="3"/>
  <c r="X42" i="3"/>
  <c r="X36" i="3"/>
  <c r="W35" i="3"/>
  <c r="W36" i="3" s="1"/>
  <c r="AG32" i="3"/>
  <c r="BA32" i="3"/>
  <c r="BB39" i="3"/>
  <c r="EF32" i="3"/>
  <c r="EZ36" i="3"/>
  <c r="EY35" i="3"/>
  <c r="EY36" i="3" s="1"/>
  <c r="BS33" i="3"/>
  <c r="CA33" i="3"/>
  <c r="DR33" i="3"/>
  <c r="DZ33" i="3"/>
  <c r="FQ33" i="3"/>
  <c r="FY33" i="3"/>
  <c r="EE34" i="3"/>
  <c r="AY34" i="3"/>
  <c r="AX34" i="3" s="1"/>
  <c r="R42" i="3"/>
  <c r="Q42" i="3" s="1"/>
  <c r="Q35" i="3"/>
  <c r="Q36" i="3" s="1"/>
  <c r="AJ35" i="3"/>
  <c r="R36" i="3"/>
  <c r="Z36" i="3"/>
  <c r="CG35" i="3"/>
  <c r="DV36" i="3"/>
  <c r="FV36" i="3"/>
  <c r="FA36" i="3"/>
  <c r="FE47" i="3"/>
  <c r="BR48" i="3"/>
  <c r="BH48" i="3"/>
  <c r="BQ48" i="3"/>
  <c r="AH49" i="3"/>
  <c r="N49" i="3"/>
  <c r="AN50" i="3"/>
  <c r="DG51" i="3"/>
  <c r="CW51" i="3"/>
  <c r="DP51" i="3"/>
  <c r="CZ52" i="3"/>
  <c r="DS52" i="3"/>
  <c r="DA54" i="3"/>
  <c r="AR55" i="3"/>
  <c r="BS55" i="3" s="1"/>
  <c r="BU55" i="3"/>
  <c r="F38" i="3"/>
  <c r="F37" i="3"/>
  <c r="L28" i="3"/>
  <c r="BB38" i="3"/>
  <c r="BB37" i="3"/>
  <c r="BH28" i="3"/>
  <c r="EW28" i="3"/>
  <c r="EV15" i="3"/>
  <c r="BT16" i="3"/>
  <c r="CF16" i="3" s="1"/>
  <c r="AR16" i="3"/>
  <c r="FF16" i="3"/>
  <c r="CX16" i="3"/>
  <c r="AP16" i="3"/>
  <c r="FZ16" i="3"/>
  <c r="EN16" i="3"/>
  <c r="BH16" i="3"/>
  <c r="L16" i="3"/>
  <c r="CH17" i="3"/>
  <c r="EG17" i="3" s="1"/>
  <c r="GF17" i="3" s="1"/>
  <c r="AD17" i="3"/>
  <c r="BS17" i="3"/>
  <c r="BZ17" i="3"/>
  <c r="CQ17" i="3"/>
  <c r="DS17" i="3"/>
  <c r="BV18" i="3"/>
  <c r="CH18" i="3" s="1"/>
  <c r="EG18" i="3" s="1"/>
  <c r="GF18" i="3" s="1"/>
  <c r="BU18" i="3"/>
  <c r="CA18" i="3" s="1"/>
  <c r="BA18" i="3"/>
  <c r="CZ18" i="3"/>
  <c r="DS18" i="3"/>
  <c r="AI19" i="3"/>
  <c r="CH19" i="3" s="1"/>
  <c r="EG19" i="3" s="1"/>
  <c r="GF19" i="3" s="1"/>
  <c r="FQ19" i="3"/>
  <c r="FX19" i="3"/>
  <c r="CQ20" i="3"/>
  <c r="DT20" i="3"/>
  <c r="DZ20" i="3" s="1"/>
  <c r="FP20" i="3"/>
  <c r="G21" i="3"/>
  <c r="G14" i="3" s="1"/>
  <c r="G12" i="3" s="1"/>
  <c r="G13" i="3" s="1"/>
  <c r="E22" i="3"/>
  <c r="AH22" i="3"/>
  <c r="AF22" i="3" s="1"/>
  <c r="AG21" i="3"/>
  <c r="AG39" i="3" s="1"/>
  <c r="CF22" i="3"/>
  <c r="BR22" i="3"/>
  <c r="AY33" i="3"/>
  <c r="AX22" i="3"/>
  <c r="AX21" i="3" s="1"/>
  <c r="AY21" i="3"/>
  <c r="AY14" i="3" s="1"/>
  <c r="FQ22" i="3"/>
  <c r="FR21" i="3"/>
  <c r="AD23" i="3"/>
  <c r="FO23" i="3"/>
  <c r="FX23" i="3" s="1"/>
  <c r="AG37" i="3"/>
  <c r="BD37" i="3"/>
  <c r="CM28" i="3"/>
  <c r="DC37" i="3"/>
  <c r="EL28" i="3"/>
  <c r="AG38" i="3"/>
  <c r="BA38" i="3"/>
  <c r="CH29" i="3"/>
  <c r="CZ38" i="3"/>
  <c r="EY38" i="3"/>
  <c r="H39" i="3"/>
  <c r="BD39" i="3"/>
  <c r="DC39" i="3"/>
  <c r="CE31" i="3"/>
  <c r="EG31" i="3"/>
  <c r="CH40" i="3"/>
  <c r="CF31" i="3"/>
  <c r="EI31" i="3"/>
  <c r="O39" i="3"/>
  <c r="BS32" i="3"/>
  <c r="DJ39" i="3"/>
  <c r="DI32" i="3"/>
  <c r="EQ39" i="3"/>
  <c r="J42" i="3"/>
  <c r="AK42" i="3" s="1"/>
  <c r="CJ42" i="3" s="1"/>
  <c r="AK35" i="3"/>
  <c r="H35" i="3"/>
  <c r="J36" i="3"/>
  <c r="BD42" i="3"/>
  <c r="BN42" i="3"/>
  <c r="BM42" i="3" s="1"/>
  <c r="BM35" i="3"/>
  <c r="BM36" i="3" s="1"/>
  <c r="BN36" i="3"/>
  <c r="CP35" i="3"/>
  <c r="DL42" i="3"/>
  <c r="FF38" i="3"/>
  <c r="FE38" i="3" s="1"/>
  <c r="EN38" i="3"/>
  <c r="EM38" i="3" s="1"/>
  <c r="DG38" i="3"/>
  <c r="DF38" i="3" s="1"/>
  <c r="CN38" i="3"/>
  <c r="E38" i="3"/>
  <c r="CX38" i="3"/>
  <c r="CW38" i="3" s="1"/>
  <c r="EW38" i="3"/>
  <c r="EV38" i="3" s="1"/>
  <c r="AU39" i="3"/>
  <c r="CF41" i="3"/>
  <c r="AM41" i="3"/>
  <c r="GB41" i="3"/>
  <c r="EZ42" i="3"/>
  <c r="DV78" i="3"/>
  <c r="E48" i="3"/>
  <c r="AF48" i="3" s="1"/>
  <c r="AH48" i="3"/>
  <c r="CH50" i="3"/>
  <c r="EG50" i="3" s="1"/>
  <c r="GF50" i="3" s="1"/>
  <c r="CG50" i="3"/>
  <c r="FF50" i="3"/>
  <c r="FO50" i="3"/>
  <c r="DZ52" i="3"/>
  <c r="FO15" i="3"/>
  <c r="EM17" i="3"/>
  <c r="EP18" i="3"/>
  <c r="M19" i="3"/>
  <c r="K19" i="3" s="1"/>
  <c r="AO19" i="3"/>
  <c r="BI19" i="3"/>
  <c r="BG19" i="3" s="1"/>
  <c r="CQ19" i="3"/>
  <c r="EO19" i="3"/>
  <c r="FP19" i="3" s="1"/>
  <c r="B20" i="3"/>
  <c r="L20" i="3"/>
  <c r="K20" i="3" s="1"/>
  <c r="AR20" i="3"/>
  <c r="BH20" i="3"/>
  <c r="BG20" i="3" s="1"/>
  <c r="EN20" i="3"/>
  <c r="FZ20" i="3"/>
  <c r="O21" i="3"/>
  <c r="BK21" i="3"/>
  <c r="BK39" i="3" s="1"/>
  <c r="CS21" i="3"/>
  <c r="CS14" i="3" s="1"/>
  <c r="CS12" i="3" s="1"/>
  <c r="CS13" i="3" s="1"/>
  <c r="EQ21" i="3"/>
  <c r="EP22" i="3"/>
  <c r="M23" i="3"/>
  <c r="M21" i="3" s="1"/>
  <c r="M14" i="3" s="1"/>
  <c r="M77" i="3" s="1"/>
  <c r="BI23" i="3"/>
  <c r="BI21" i="3" s="1"/>
  <c r="BI14" i="3" s="1"/>
  <c r="CQ23" i="3"/>
  <c r="EO23" i="3"/>
  <c r="FP23" i="3" s="1"/>
  <c r="CF28" i="3"/>
  <c r="AN29" i="3"/>
  <c r="CI29" i="3"/>
  <c r="AI30" i="3"/>
  <c r="AH40" i="3"/>
  <c r="BU40" i="3"/>
  <c r="CG31" i="3"/>
  <c r="FS40" i="3"/>
  <c r="W32" i="3"/>
  <c r="AF32" i="3" s="1"/>
  <c r="CD32" i="3"/>
  <c r="EC32" i="3" s="1"/>
  <c r="GB32" i="3" s="1"/>
  <c r="CQ32" i="3"/>
  <c r="DR32" i="3" s="1"/>
  <c r="EY32" i="3"/>
  <c r="EY39" i="3" s="1"/>
  <c r="FR32" i="3"/>
  <c r="AN33" i="3"/>
  <c r="G42" i="3"/>
  <c r="O35" i="3"/>
  <c r="Z42" i="3"/>
  <c r="AU35" i="3"/>
  <c r="BC42" i="3"/>
  <c r="BK35" i="3"/>
  <c r="BW35" i="3"/>
  <c r="BW36" i="3" s="1"/>
  <c r="DV42" i="3"/>
  <c r="DC35" i="3"/>
  <c r="DC36" i="3" s="1"/>
  <c r="DK42" i="3"/>
  <c r="DW35" i="3"/>
  <c r="DW36" i="3" s="1"/>
  <c r="EQ35" i="3"/>
  <c r="FV42" i="3"/>
  <c r="FK35" i="3"/>
  <c r="FK36" i="3" s="1"/>
  <c r="L37" i="3"/>
  <c r="K37" i="3" s="1"/>
  <c r="CN37" i="3"/>
  <c r="B39" i="3"/>
  <c r="AP39" i="3"/>
  <c r="BH39" i="3"/>
  <c r="BG39" i="3" s="1"/>
  <c r="DA39" i="3"/>
  <c r="DG39" i="3"/>
  <c r="EN39" i="3"/>
  <c r="EM39" i="3" s="1"/>
  <c r="EZ39" i="3"/>
  <c r="AI40" i="3"/>
  <c r="CQ40" i="3"/>
  <c r="EP40" i="3"/>
  <c r="EF41" i="3"/>
  <c r="CM41" i="3"/>
  <c r="AV42" i="3"/>
  <c r="FD42" i="3"/>
  <c r="FB42" i="3" s="1"/>
  <c r="X76" i="3"/>
  <c r="W47" i="3"/>
  <c r="CG47" i="3"/>
  <c r="AP76" i="3"/>
  <c r="AY47" i="3"/>
  <c r="AO47" i="3"/>
  <c r="BD76" i="3"/>
  <c r="BV47" i="3"/>
  <c r="CH47" i="3" s="1"/>
  <c r="EG47" i="3" s="1"/>
  <c r="GF47" i="3" s="1"/>
  <c r="BX78" i="3"/>
  <c r="DB76" i="3"/>
  <c r="DT47" i="3"/>
  <c r="CZ47" i="3"/>
  <c r="FP47" i="3"/>
  <c r="L48" i="3"/>
  <c r="B48" i="3"/>
  <c r="AR48" i="3"/>
  <c r="BT48" i="3"/>
  <c r="BZ48" i="3" s="1"/>
  <c r="AZ50" i="3"/>
  <c r="BI50" i="3" s="1"/>
  <c r="BG50" i="3" s="1"/>
  <c r="AO50" i="3"/>
  <c r="BR50" i="3"/>
  <c r="CD50" i="3" s="1"/>
  <c r="CQ50" i="3"/>
  <c r="DR50" i="3" s="1"/>
  <c r="DT50" i="3"/>
  <c r="EP50" i="3"/>
  <c r="FR50" i="3"/>
  <c r="FX50" i="3" s="1"/>
  <c r="AG51" i="3"/>
  <c r="AR51" i="3"/>
  <c r="BS51" i="3" s="1"/>
  <c r="BU51" i="3"/>
  <c r="CQ51" i="3"/>
  <c r="DR51" i="3" s="1"/>
  <c r="DS51" i="3"/>
  <c r="DY51" i="3" s="1"/>
  <c r="G54" i="3"/>
  <c r="E52" i="3"/>
  <c r="AF52" i="3" s="1"/>
  <c r="AH52" i="3"/>
  <c r="BH52" i="3"/>
  <c r="AX52" i="3"/>
  <c r="BQ52" i="3"/>
  <c r="DI52" i="3"/>
  <c r="DK54" i="3"/>
  <c r="FR52" i="3"/>
  <c r="FX52" i="3" s="1"/>
  <c r="D54" i="3"/>
  <c r="M53" i="3"/>
  <c r="B53" i="3"/>
  <c r="U53" i="3"/>
  <c r="K53" i="3"/>
  <c r="AD53" i="3"/>
  <c r="AH54" i="3"/>
  <c r="CY53" i="3"/>
  <c r="CP54" i="3"/>
  <c r="CN53" i="3"/>
  <c r="DG53" i="3"/>
  <c r="DP53" i="3" s="1"/>
  <c r="CW53" i="3"/>
  <c r="DT54" i="3"/>
  <c r="EP54" i="3"/>
  <c r="BV56" i="3"/>
  <c r="E57" i="3"/>
  <c r="AG57" i="3"/>
  <c r="EW57" i="3"/>
  <c r="EM57" i="3"/>
  <c r="FT57" i="3"/>
  <c r="FB55" i="3"/>
  <c r="EG59" i="3"/>
  <c r="GF59" i="3" s="1"/>
  <c r="FY59" i="3"/>
  <c r="DP68" i="3"/>
  <c r="CW68" i="3"/>
  <c r="DG68" i="3"/>
  <c r="DF68" i="3" s="1"/>
  <c r="FF28" i="3"/>
  <c r="CF29" i="3"/>
  <c r="FU39" i="3"/>
  <c r="DS32" i="3"/>
  <c r="CR35" i="3"/>
  <c r="BT37" i="3"/>
  <c r="DG37" i="3"/>
  <c r="DF37" i="3" s="1"/>
  <c r="DS37" i="3"/>
  <c r="EN37" i="3"/>
  <c r="EM37" i="3" s="1"/>
  <c r="EZ37" i="3"/>
  <c r="FF37" i="3"/>
  <c r="FE37" i="3" s="1"/>
  <c r="FL37" i="3"/>
  <c r="FR37" i="3"/>
  <c r="FL38" i="3"/>
  <c r="U39" i="3"/>
  <c r="U30" i="3" s="1"/>
  <c r="T30" i="3" s="1"/>
  <c r="FY41" i="3"/>
  <c r="AJ42" i="3"/>
  <c r="CV42" i="3"/>
  <c r="DW42" i="3" s="1"/>
  <c r="ER42" i="3"/>
  <c r="BI47" i="3"/>
  <c r="BR47" i="3"/>
  <c r="DL89" i="3"/>
  <c r="DL78" i="3"/>
  <c r="EZ76" i="3"/>
  <c r="EY47" i="3"/>
  <c r="FQ47" i="3" s="1"/>
  <c r="FW47" i="3" s="1"/>
  <c r="FR47" i="3"/>
  <c r="V48" i="3"/>
  <c r="AE48" i="3"/>
  <c r="BU48" i="3"/>
  <c r="CA48" i="3" s="1"/>
  <c r="BA48" i="3"/>
  <c r="AE49" i="3"/>
  <c r="CD49" i="3" s="1"/>
  <c r="U49" i="3"/>
  <c r="K49" i="3"/>
  <c r="AD49" i="3"/>
  <c r="CA49" i="3"/>
  <c r="BA49" i="3"/>
  <c r="BS49" i="3" s="1"/>
  <c r="BT49" i="3"/>
  <c r="CY49" i="3"/>
  <c r="DH49" i="3" s="1"/>
  <c r="DF49" i="3" s="1"/>
  <c r="CN49" i="3"/>
  <c r="DQ49" i="3"/>
  <c r="DZ49" i="3" s="1"/>
  <c r="EP49" i="3"/>
  <c r="FQ49" i="3" s="1"/>
  <c r="FS49" i="3"/>
  <c r="CX50" i="3"/>
  <c r="CN50" i="3"/>
  <c r="FS50" i="3"/>
  <c r="EY50" i="3"/>
  <c r="CG51" i="3"/>
  <c r="AY51" i="3"/>
  <c r="AO51" i="3"/>
  <c r="DT51" i="3"/>
  <c r="CZ51" i="3"/>
  <c r="L52" i="3"/>
  <c r="L54" i="3" s="1"/>
  <c r="B52" i="3"/>
  <c r="C54" i="3"/>
  <c r="Q54" i="3"/>
  <c r="AI52" i="3"/>
  <c r="CH52" i="3" s="1"/>
  <c r="EG52" i="3" s="1"/>
  <c r="AK54" i="3"/>
  <c r="CJ52" i="3"/>
  <c r="EI52" i="3" s="1"/>
  <c r="GH52" i="3" s="1"/>
  <c r="AS54" i="3"/>
  <c r="AR52" i="3"/>
  <c r="BT52" i="3"/>
  <c r="BZ52" i="3" s="1"/>
  <c r="CI52" i="3"/>
  <c r="EH52" i="3" s="1"/>
  <c r="GG52" i="3" s="1"/>
  <c r="DR52" i="3"/>
  <c r="FI54" i="3"/>
  <c r="FH52" i="3"/>
  <c r="AZ54" i="3"/>
  <c r="BI53" i="3"/>
  <c r="BR53" i="3"/>
  <c r="EX56" i="3"/>
  <c r="FG56" i="3" s="1"/>
  <c r="EM56" i="3"/>
  <c r="FP56" i="3"/>
  <c r="FO56" i="3"/>
  <c r="FE56" i="3"/>
  <c r="DC60" i="3"/>
  <c r="DU60" i="3" s="1"/>
  <c r="DU61" i="3"/>
  <c r="AQ19" i="3"/>
  <c r="BR19" i="3" s="1"/>
  <c r="CA19" i="3" s="1"/>
  <c r="CY19" i="3"/>
  <c r="DQ19" i="3" s="1"/>
  <c r="AP20" i="3"/>
  <c r="CX20" i="3"/>
  <c r="CW20" i="3" s="1"/>
  <c r="AQ23" i="3"/>
  <c r="BR23" i="3" s="1"/>
  <c r="CA23" i="3" s="1"/>
  <c r="CY23" i="3"/>
  <c r="DQ23" i="3" s="1"/>
  <c r="FR39" i="3"/>
  <c r="BT32" i="3"/>
  <c r="Y42" i="3"/>
  <c r="AS35" i="3"/>
  <c r="CS42" i="3"/>
  <c r="FA42" i="3"/>
  <c r="FI35" i="3"/>
  <c r="ER36" i="3"/>
  <c r="FL36" i="3"/>
  <c r="C38" i="3"/>
  <c r="C29" i="3" s="1"/>
  <c r="CX39" i="3"/>
  <c r="EW39" i="3"/>
  <c r="AF41" i="3"/>
  <c r="CA41" i="3"/>
  <c r="DR41" i="3"/>
  <c r="DX41" i="3" s="1"/>
  <c r="D76" i="3"/>
  <c r="M47" i="3"/>
  <c r="B47" i="3"/>
  <c r="DG47" i="3"/>
  <c r="DP47" i="3" s="1"/>
  <c r="CW47" i="3"/>
  <c r="DH47" i="3"/>
  <c r="DQ47" i="3" s="1"/>
  <c r="FJ76" i="3"/>
  <c r="FH47" i="3"/>
  <c r="CF48" i="3"/>
  <c r="DT48" i="3"/>
  <c r="DZ48" i="3" s="1"/>
  <c r="CZ48" i="3"/>
  <c r="DR48" i="3" s="1"/>
  <c r="DS48" i="3"/>
  <c r="EX48" i="3"/>
  <c r="FG48" i="3" s="1"/>
  <c r="FE48" i="3" s="1"/>
  <c r="EM48" i="3"/>
  <c r="E49" i="3"/>
  <c r="AF49" i="3" s="1"/>
  <c r="AG49" i="3"/>
  <c r="DS49" i="3"/>
  <c r="DY49" i="3" s="1"/>
  <c r="EW49" i="3"/>
  <c r="EM49" i="3"/>
  <c r="DH50" i="3"/>
  <c r="DQ50" i="3" s="1"/>
  <c r="CH51" i="3"/>
  <c r="EG51" i="3" s="1"/>
  <c r="GF51" i="3" s="1"/>
  <c r="BI51" i="3"/>
  <c r="BR51" i="3"/>
  <c r="FS51" i="3"/>
  <c r="FY51" i="3" s="1"/>
  <c r="EY51" i="3"/>
  <c r="FQ51" i="3" s="1"/>
  <c r="FR51" i="3"/>
  <c r="V52" i="3"/>
  <c r="AE52" i="3"/>
  <c r="BC54" i="3"/>
  <c r="BU52" i="3"/>
  <c r="BA52" i="3"/>
  <c r="ES54" i="3"/>
  <c r="FT52" i="3"/>
  <c r="FT54" i="3" s="1"/>
  <c r="BV54" i="3"/>
  <c r="CJ54" i="3"/>
  <c r="EI53" i="3"/>
  <c r="DG55" i="3"/>
  <c r="DP55" i="3"/>
  <c r="CZ56" i="3"/>
  <c r="DS56" i="3"/>
  <c r="DH58" i="3"/>
  <c r="DQ58" i="3"/>
  <c r="BI59" i="3"/>
  <c r="BR59" i="3"/>
  <c r="V60" i="3"/>
  <c r="AE60" i="3"/>
  <c r="BU60" i="3"/>
  <c r="BA60" i="3"/>
  <c r="V63" i="3"/>
  <c r="AE63" i="3" s="1"/>
  <c r="BU63" i="3"/>
  <c r="BA63" i="3"/>
  <c r="V40" i="3"/>
  <c r="T40" i="3" s="1"/>
  <c r="AZ40" i="3"/>
  <c r="AX40" i="3" s="1"/>
  <c r="DH40" i="3"/>
  <c r="DF40" i="3" s="1"/>
  <c r="EX40" i="3"/>
  <c r="EV40" i="3" s="1"/>
  <c r="K47" i="3"/>
  <c r="O76" i="3"/>
  <c r="Y76" i="3"/>
  <c r="AQ76" i="3"/>
  <c r="BK76" i="3"/>
  <c r="CO76" i="3"/>
  <c r="CS76" i="3"/>
  <c r="DW76" i="3"/>
  <c r="DW78" i="3" s="1"/>
  <c r="EM47" i="3"/>
  <c r="FN47" i="3" s="1"/>
  <c r="EQ76" i="3"/>
  <c r="FA76" i="3"/>
  <c r="FK76" i="3"/>
  <c r="FU76" i="3"/>
  <c r="AZ48" i="3"/>
  <c r="BI48" i="3" s="1"/>
  <c r="CN48" i="3"/>
  <c r="CX48" i="3"/>
  <c r="EP48" i="3"/>
  <c r="FQ48" i="3" s="1"/>
  <c r="EV48" i="3"/>
  <c r="M49" i="3"/>
  <c r="V49" i="3" s="1"/>
  <c r="AO49" i="3"/>
  <c r="AY49" i="3"/>
  <c r="CQ49" i="3"/>
  <c r="DR49" i="3" s="1"/>
  <c r="B50" i="3"/>
  <c r="L50" i="3"/>
  <c r="AR50" i="3"/>
  <c r="BS50" i="3" s="1"/>
  <c r="AX50" i="3"/>
  <c r="EX50" i="3"/>
  <c r="FG50" i="3" s="1"/>
  <c r="FG76" i="3" s="1"/>
  <c r="E51" i="3"/>
  <c r="AF51" i="3" s="1"/>
  <c r="K51" i="3"/>
  <c r="CY51" i="3"/>
  <c r="DH51" i="3" s="1"/>
  <c r="EM51" i="3"/>
  <c r="EW51" i="3"/>
  <c r="N52" i="3"/>
  <c r="AZ52" i="3"/>
  <c r="BI52" i="3" s="1"/>
  <c r="BJ52" i="3"/>
  <c r="CN52" i="3"/>
  <c r="CX52" i="3"/>
  <c r="CX54" i="3" s="1"/>
  <c r="EP52" i="3"/>
  <c r="EV52" i="3"/>
  <c r="E53" i="3"/>
  <c r="F54" i="3"/>
  <c r="AG53" i="3"/>
  <c r="N54" i="3"/>
  <c r="Z54" i="3"/>
  <c r="AJ54" i="3"/>
  <c r="CI53" i="3"/>
  <c r="AP54" i="3"/>
  <c r="AY53" i="3"/>
  <c r="AO53" i="3"/>
  <c r="AT54" i="3"/>
  <c r="BU53" i="3"/>
  <c r="CG53" i="3" s="1"/>
  <c r="BA53" i="3"/>
  <c r="BA54" i="3" s="1"/>
  <c r="BB54" i="3"/>
  <c r="BJ54" i="3"/>
  <c r="CR54" i="3"/>
  <c r="DS53" i="3"/>
  <c r="CQ53" i="3"/>
  <c r="CZ54" i="3"/>
  <c r="DL54" i="3"/>
  <c r="DV54" i="3"/>
  <c r="FB54" i="3"/>
  <c r="FJ54" i="3"/>
  <c r="EQ54" i="3"/>
  <c r="M55" i="3"/>
  <c r="V55" i="3" s="1"/>
  <c r="T55" i="3" s="1"/>
  <c r="B55" i="3"/>
  <c r="AE55" i="3"/>
  <c r="CG55" i="3"/>
  <c r="AY55" i="3"/>
  <c r="AO55" i="3"/>
  <c r="BI55" i="3"/>
  <c r="BR55" i="3" s="1"/>
  <c r="EY55" i="3"/>
  <c r="FQ55" i="3" s="1"/>
  <c r="FR55" i="3"/>
  <c r="E56" i="3"/>
  <c r="AF56" i="3" s="1"/>
  <c r="AH56" i="3"/>
  <c r="BH56" i="3"/>
  <c r="BQ56" i="3"/>
  <c r="FR56" i="3"/>
  <c r="FX56" i="3" s="1"/>
  <c r="AH57" i="3"/>
  <c r="N57" i="3"/>
  <c r="FG57" i="3"/>
  <c r="FP57" i="3" s="1"/>
  <c r="AH58" i="3"/>
  <c r="N58" i="3"/>
  <c r="AF58" i="3" s="1"/>
  <c r="AG58" i="3"/>
  <c r="EG58" i="3"/>
  <c r="GF58" i="3" s="1"/>
  <c r="FP58" i="3"/>
  <c r="FF58" i="3"/>
  <c r="FO58" i="3" s="1"/>
  <c r="M59" i="3"/>
  <c r="V59" i="3" s="1"/>
  <c r="T59" i="3" s="1"/>
  <c r="B59" i="3"/>
  <c r="CF59" i="3"/>
  <c r="DG59" i="3"/>
  <c r="DP59" i="3"/>
  <c r="DZ60" i="3"/>
  <c r="CZ60" i="3"/>
  <c r="DS60" i="3"/>
  <c r="EY61" i="3"/>
  <c r="FS61" i="3"/>
  <c r="EY62" i="3"/>
  <c r="FR62" i="3"/>
  <c r="BA64" i="3"/>
  <c r="BS64" i="3" s="1"/>
  <c r="BT64" i="3"/>
  <c r="EI65" i="3"/>
  <c r="GH65" i="3" s="1"/>
  <c r="CX65" i="3"/>
  <c r="CN65" i="3"/>
  <c r="FS65" i="3"/>
  <c r="EY65" i="3"/>
  <c r="DT66" i="3"/>
  <c r="CZ66" i="3"/>
  <c r="BH67" i="3"/>
  <c r="BQ67" i="3" s="1"/>
  <c r="AH68" i="3"/>
  <c r="N68" i="3"/>
  <c r="AR72" i="3"/>
  <c r="BS72" i="3" s="1"/>
  <c r="BT72" i="3"/>
  <c r="CF72" i="3" s="1"/>
  <c r="F76" i="3"/>
  <c r="L76" i="3"/>
  <c r="P76" i="3"/>
  <c r="Z76" i="3"/>
  <c r="AJ76" i="3"/>
  <c r="BB76" i="3"/>
  <c r="BL76" i="3"/>
  <c r="CP76" i="3"/>
  <c r="DJ76" i="3"/>
  <c r="EN76" i="3"/>
  <c r="ER76" i="3"/>
  <c r="FB76" i="3"/>
  <c r="FV76" i="3"/>
  <c r="FV78" i="3" s="1"/>
  <c r="FG53" i="3"/>
  <c r="AQ54" i="3"/>
  <c r="CS54" i="3"/>
  <c r="AM55" i="3"/>
  <c r="CQ55" i="3"/>
  <c r="DR55" i="3" s="1"/>
  <c r="DS55" i="3"/>
  <c r="DT55" i="3"/>
  <c r="CZ55" i="3"/>
  <c r="FY55" i="3"/>
  <c r="L56" i="3"/>
  <c r="B56" i="3"/>
  <c r="Q55" i="3"/>
  <c r="AI55" i="3" s="1"/>
  <c r="CH55" i="3" s="1"/>
  <c r="EG55" i="3" s="1"/>
  <c r="GF55" i="3" s="1"/>
  <c r="AI56" i="3"/>
  <c r="CH56" i="3" s="1"/>
  <c r="EG56" i="3" s="1"/>
  <c r="AR56" i="3"/>
  <c r="BT56" i="3"/>
  <c r="BZ56" i="3" s="1"/>
  <c r="DR56" i="3"/>
  <c r="FY56" i="3"/>
  <c r="CT55" i="3"/>
  <c r="DU55" i="3" s="1"/>
  <c r="DU57" i="3"/>
  <c r="EG57" i="3" s="1"/>
  <c r="GF57" i="3" s="1"/>
  <c r="AZ58" i="3"/>
  <c r="BI58" i="3" s="1"/>
  <c r="AO58" i="3"/>
  <c r="CQ58" i="3"/>
  <c r="DR58" i="3" s="1"/>
  <c r="DT58" i="3"/>
  <c r="DZ58" i="3" s="1"/>
  <c r="EP58" i="3"/>
  <c r="FR58" i="3"/>
  <c r="AR59" i="3"/>
  <c r="BS59" i="3" s="1"/>
  <c r="BU59" i="3"/>
  <c r="CA59" i="3" s="1"/>
  <c r="CQ59" i="3"/>
  <c r="DS59" i="3"/>
  <c r="FQ59" i="3"/>
  <c r="E60" i="3"/>
  <c r="AF60" i="3" s="1"/>
  <c r="AH60" i="3"/>
  <c r="BH60" i="3"/>
  <c r="BT61" i="3"/>
  <c r="AR61" i="3"/>
  <c r="BS61" i="3" s="1"/>
  <c r="FT61" i="3"/>
  <c r="ES60" i="3"/>
  <c r="FT60" i="3" s="1"/>
  <c r="FY62" i="3"/>
  <c r="CA64" i="3"/>
  <c r="E67" i="3"/>
  <c r="AF67" i="3" s="1"/>
  <c r="AH67" i="3"/>
  <c r="DQ75" i="3"/>
  <c r="CE80" i="3"/>
  <c r="M40" i="3"/>
  <c r="K40" i="3" s="1"/>
  <c r="AQ40" i="3"/>
  <c r="AO40" i="3" s="1"/>
  <c r="CY40" i="3"/>
  <c r="CW40" i="3" s="1"/>
  <c r="EO40" i="3"/>
  <c r="EM40" i="3" s="1"/>
  <c r="AN41" i="3"/>
  <c r="C76" i="3"/>
  <c r="G76" i="3"/>
  <c r="AG47" i="3"/>
  <c r="AK76" i="3"/>
  <c r="AS76" i="3"/>
  <c r="BC76" i="3"/>
  <c r="BW76" i="3"/>
  <c r="CI47" i="3"/>
  <c r="DA76" i="3"/>
  <c r="DK76" i="3"/>
  <c r="DU47" i="3"/>
  <c r="EO76" i="3"/>
  <c r="ES76" i="3"/>
  <c r="FI76" i="3"/>
  <c r="FO47" i="3"/>
  <c r="FS47" i="3"/>
  <c r="H54" i="3"/>
  <c r="AI53" i="3"/>
  <c r="P54" i="3"/>
  <c r="X54" i="3"/>
  <c r="W53" i="3"/>
  <c r="W54" i="3" s="1"/>
  <c r="AR53" i="3"/>
  <c r="BD54" i="3"/>
  <c r="BL54" i="3"/>
  <c r="BT53" i="3"/>
  <c r="CT54" i="3"/>
  <c r="DU53" i="3"/>
  <c r="DU54" i="3" s="1"/>
  <c r="DB54" i="3"/>
  <c r="DI53" i="3"/>
  <c r="DI54" i="3" s="1"/>
  <c r="DJ54" i="3"/>
  <c r="EW53" i="3"/>
  <c r="EM53" i="3"/>
  <c r="EN54" i="3"/>
  <c r="ER54" i="3"/>
  <c r="FS53" i="3"/>
  <c r="EZ54" i="3"/>
  <c r="EY53" i="3"/>
  <c r="EY54" i="3" s="1"/>
  <c r="FH54" i="3"/>
  <c r="V56" i="3"/>
  <c r="AE56" i="3" s="1"/>
  <c r="BU56" i="3"/>
  <c r="BA56" i="3"/>
  <c r="ES55" i="3"/>
  <c r="FT55" i="3" s="1"/>
  <c r="FT56" i="3"/>
  <c r="U57" i="3"/>
  <c r="T57" i="3" s="1"/>
  <c r="AD57" i="3"/>
  <c r="BU57" i="3"/>
  <c r="CA57" i="3" s="1"/>
  <c r="BA57" i="3"/>
  <c r="BS57" i="3" s="1"/>
  <c r="BT57" i="3"/>
  <c r="CY57" i="3"/>
  <c r="DH57" i="3" s="1"/>
  <c r="DF57" i="3" s="1"/>
  <c r="CN57" i="3"/>
  <c r="DO57" i="3" s="1"/>
  <c r="EP57" i="3"/>
  <c r="FQ57" i="3" s="1"/>
  <c r="FS57" i="3"/>
  <c r="BT58" i="3"/>
  <c r="BZ58" i="3" s="1"/>
  <c r="BG58" i="3"/>
  <c r="CX58" i="3"/>
  <c r="CN58" i="3"/>
  <c r="FS58" i="3"/>
  <c r="EY58" i="3"/>
  <c r="CG59" i="3"/>
  <c r="AY59" i="3"/>
  <c r="AO59" i="3"/>
  <c r="DT59" i="3"/>
  <c r="CZ59" i="3"/>
  <c r="L60" i="3"/>
  <c r="B60" i="3"/>
  <c r="EG60" i="3"/>
  <c r="GF60" i="3" s="1"/>
  <c r="AR60" i="3"/>
  <c r="BS60" i="3" s="1"/>
  <c r="BT60" i="3"/>
  <c r="DR60" i="3"/>
  <c r="FG60" i="3"/>
  <c r="FP60" i="3" s="1"/>
  <c r="FY60" i="3" s="1"/>
  <c r="CH61" i="3"/>
  <c r="EG61" i="3" s="1"/>
  <c r="GF61" i="3" s="1"/>
  <c r="CF61" i="3"/>
  <c r="U64" i="3"/>
  <c r="EP64" i="3"/>
  <c r="FQ64" i="3" s="1"/>
  <c r="FS64" i="3"/>
  <c r="DG69" i="3"/>
  <c r="DF69" i="3" s="1"/>
  <c r="CW69" i="3"/>
  <c r="DO69" i="3" s="1"/>
  <c r="AO70" i="3"/>
  <c r="AY70" i="3"/>
  <c r="BQ71" i="3"/>
  <c r="E55" i="3"/>
  <c r="AF55" i="3" s="1"/>
  <c r="K55" i="3"/>
  <c r="AU55" i="3"/>
  <c r="BV55" i="3" s="1"/>
  <c r="CY55" i="3"/>
  <c r="DH55" i="3" s="1"/>
  <c r="EM55" i="3"/>
  <c r="EW55" i="3"/>
  <c r="AZ56" i="3"/>
  <c r="BI56" i="3" s="1"/>
  <c r="CN56" i="3"/>
  <c r="CX56" i="3"/>
  <c r="EP56" i="3"/>
  <c r="FQ56" i="3" s="1"/>
  <c r="EV56" i="3"/>
  <c r="M57" i="3"/>
  <c r="V57" i="3" s="1"/>
  <c r="AO57" i="3"/>
  <c r="AY57" i="3"/>
  <c r="CQ57" i="3"/>
  <c r="DR57" i="3" s="1"/>
  <c r="DX57" i="3" s="1"/>
  <c r="CW57" i="3"/>
  <c r="B58" i="3"/>
  <c r="L58" i="3"/>
  <c r="AR58" i="3"/>
  <c r="BS58" i="3" s="1"/>
  <c r="EX58" i="3"/>
  <c r="FG58" i="3" s="1"/>
  <c r="E59" i="3"/>
  <c r="AF59" i="3" s="1"/>
  <c r="K59" i="3"/>
  <c r="CY59" i="3"/>
  <c r="DH59" i="3" s="1"/>
  <c r="EM59" i="3"/>
  <c r="EW59" i="3"/>
  <c r="AZ60" i="3"/>
  <c r="BI60" i="3" s="1"/>
  <c r="CN60" i="3"/>
  <c r="CX60" i="3"/>
  <c r="FP61" i="3"/>
  <c r="EX61" i="3"/>
  <c r="FG61" i="3" s="1"/>
  <c r="FF61" i="3"/>
  <c r="FE61" i="3" s="1"/>
  <c r="BS62" i="3"/>
  <c r="DT63" i="3"/>
  <c r="DZ63" i="3" s="1"/>
  <c r="CZ63" i="3"/>
  <c r="DS63" i="3"/>
  <c r="EX63" i="3"/>
  <c r="FG63" i="3" s="1"/>
  <c r="FE63" i="3" s="1"/>
  <c r="EM63" i="3"/>
  <c r="FN63" i="3" s="1"/>
  <c r="E64" i="3"/>
  <c r="AF64" i="3" s="1"/>
  <c r="AG64" i="3"/>
  <c r="DS64" i="3"/>
  <c r="DY64" i="3" s="1"/>
  <c r="EW64" i="3"/>
  <c r="EM64" i="3"/>
  <c r="DH65" i="3"/>
  <c r="DQ65" i="3"/>
  <c r="AD66" i="3"/>
  <c r="AR66" i="3"/>
  <c r="BS66" i="3" s="1"/>
  <c r="BU66" i="3"/>
  <c r="L67" i="3"/>
  <c r="B67" i="3"/>
  <c r="Q66" i="3"/>
  <c r="Q76" i="3" s="1"/>
  <c r="AI67" i="3"/>
  <c r="CH67" i="3" s="1"/>
  <c r="EG67" i="3" s="1"/>
  <c r="AR67" i="3"/>
  <c r="BT67" i="3"/>
  <c r="DC66" i="3"/>
  <c r="DC76" i="3" s="1"/>
  <c r="CH68" i="3"/>
  <c r="EG68" i="3" s="1"/>
  <c r="GF68" i="3" s="1"/>
  <c r="BT68" i="3"/>
  <c r="DS68" i="3"/>
  <c r="DY68" i="3" s="1"/>
  <c r="CQ68" i="3"/>
  <c r="DR68" i="3" s="1"/>
  <c r="FQ69" i="3"/>
  <c r="T71" i="3"/>
  <c r="CD72" i="3"/>
  <c r="EC72" i="3" s="1"/>
  <c r="CD73" i="3"/>
  <c r="U73" i="3"/>
  <c r="T73" i="3" s="1"/>
  <c r="K73" i="3"/>
  <c r="AC73" i="3" s="1"/>
  <c r="CB73" i="3" s="1"/>
  <c r="DP74" i="3"/>
  <c r="AZ75" i="3"/>
  <c r="AO75" i="3"/>
  <c r="EW60" i="3"/>
  <c r="EM60" i="3"/>
  <c r="L61" i="3"/>
  <c r="B61" i="3"/>
  <c r="AH61" i="3"/>
  <c r="BV61" i="3"/>
  <c r="CX61" i="3"/>
  <c r="CN61" i="3"/>
  <c r="DT61" i="3"/>
  <c r="EP61" i="3"/>
  <c r="FQ61" i="3" s="1"/>
  <c r="FR61" i="3"/>
  <c r="M62" i="3"/>
  <c r="V62" i="3" s="1"/>
  <c r="U62" i="3"/>
  <c r="CG62" i="3"/>
  <c r="DQ62" i="3"/>
  <c r="DZ62" i="3" s="1"/>
  <c r="CY62" i="3"/>
  <c r="DH62" i="3" s="1"/>
  <c r="DG62" i="3"/>
  <c r="FQ62" i="3"/>
  <c r="E63" i="3"/>
  <c r="AF63" i="3" s="1"/>
  <c r="AH63" i="3"/>
  <c r="BH63" i="3"/>
  <c r="BG63" i="3" s="1"/>
  <c r="AH64" i="3"/>
  <c r="N64" i="3"/>
  <c r="FG64" i="3"/>
  <c r="FP64" i="3" s="1"/>
  <c r="AN65" i="3"/>
  <c r="N65" i="3"/>
  <c r="AF65" i="3" s="1"/>
  <c r="AG65" i="3"/>
  <c r="EG65" i="3"/>
  <c r="GF65" i="3" s="1"/>
  <c r="CG65" i="3"/>
  <c r="FF65" i="3"/>
  <c r="FE65" i="3" s="1"/>
  <c r="FO65" i="3"/>
  <c r="M66" i="3"/>
  <c r="V66" i="3" s="1"/>
  <c r="T66" i="3" s="1"/>
  <c r="B66" i="3"/>
  <c r="AY66" i="3"/>
  <c r="AO66" i="3"/>
  <c r="BI66" i="3"/>
  <c r="BR66" i="3"/>
  <c r="CF66" i="3"/>
  <c r="DG66" i="3"/>
  <c r="DF66" i="3" s="1"/>
  <c r="DP66" i="3"/>
  <c r="V67" i="3"/>
  <c r="AE67" i="3" s="1"/>
  <c r="BU67" i="3"/>
  <c r="BA67" i="3"/>
  <c r="ES66" i="3"/>
  <c r="FT66" i="3" s="1"/>
  <c r="FT67" i="3"/>
  <c r="U68" i="3"/>
  <c r="T68" i="3" s="1"/>
  <c r="AD68" i="3"/>
  <c r="CC68" i="3" s="1"/>
  <c r="EB68" i="3" s="1"/>
  <c r="DO68" i="3"/>
  <c r="FY68" i="3"/>
  <c r="K69" i="3"/>
  <c r="U69" i="3"/>
  <c r="T69" i="3" s="1"/>
  <c r="DZ69" i="3"/>
  <c r="E70" i="3"/>
  <c r="AF70" i="3" s="1"/>
  <c r="AH70" i="3"/>
  <c r="FY73" i="3"/>
  <c r="L79" i="3"/>
  <c r="B79" i="3"/>
  <c r="AE61" i="3"/>
  <c r="AZ61" i="3"/>
  <c r="BI61" i="3" s="1"/>
  <c r="BR61" i="3"/>
  <c r="CA61" i="3" s="1"/>
  <c r="BH61" i="3"/>
  <c r="AX61" i="3"/>
  <c r="DQ61" i="3"/>
  <c r="EM61" i="3"/>
  <c r="AG62" i="3"/>
  <c r="E62" i="3"/>
  <c r="AF62" i="3" s="1"/>
  <c r="AY62" i="3"/>
  <c r="AO62" i="3"/>
  <c r="BU62" i="3"/>
  <c r="CA62" i="3" s="1"/>
  <c r="CQ62" i="3"/>
  <c r="DR62" i="3" s="1"/>
  <c r="DS62" i="3"/>
  <c r="CZ62" i="3"/>
  <c r="L63" i="3"/>
  <c r="B63" i="3"/>
  <c r="CH63" i="3"/>
  <c r="EG63" i="3" s="1"/>
  <c r="GF63" i="3" s="1"/>
  <c r="AR63" i="3"/>
  <c r="BS63" i="3" s="1"/>
  <c r="BT63" i="3"/>
  <c r="DR63" i="3"/>
  <c r="AZ65" i="3"/>
  <c r="BI65" i="3" s="1"/>
  <c r="BG65" i="3" s="1"/>
  <c r="AO65" i="3"/>
  <c r="CQ65" i="3"/>
  <c r="DR65" i="3" s="1"/>
  <c r="DT65" i="3"/>
  <c r="DZ65" i="3" s="1"/>
  <c r="EP65" i="3"/>
  <c r="FR65" i="3"/>
  <c r="CQ66" i="3"/>
  <c r="DR66" i="3" s="1"/>
  <c r="DS66" i="3"/>
  <c r="EY66" i="3"/>
  <c r="FQ66" i="3" s="1"/>
  <c r="FR66" i="3"/>
  <c r="BM66" i="3"/>
  <c r="BM76" i="3" s="1"/>
  <c r="DT67" i="3"/>
  <c r="DZ67" i="3" s="1"/>
  <c r="CZ67" i="3"/>
  <c r="DR67" i="3" s="1"/>
  <c r="DS67" i="3"/>
  <c r="EX67" i="3"/>
  <c r="FG67" i="3" s="1"/>
  <c r="FE67" i="3" s="1"/>
  <c r="EM67" i="3"/>
  <c r="E68" i="3"/>
  <c r="AF68" i="3" s="1"/>
  <c r="AG68" i="3"/>
  <c r="BR68" i="3"/>
  <c r="FG68" i="3"/>
  <c r="FP68" i="3"/>
  <c r="AG69" i="3"/>
  <c r="E69" i="3"/>
  <c r="AF69" i="3" s="1"/>
  <c r="EP70" i="3"/>
  <c r="FQ70" i="3" s="1"/>
  <c r="FS70" i="3"/>
  <c r="AZ71" i="3"/>
  <c r="AO71" i="3"/>
  <c r="AN73" i="3"/>
  <c r="AN74" i="3"/>
  <c r="EM62" i="3"/>
  <c r="EW62" i="3"/>
  <c r="AZ63" i="3"/>
  <c r="BI63" i="3" s="1"/>
  <c r="CN63" i="3"/>
  <c r="CX63" i="3"/>
  <c r="EP63" i="3"/>
  <c r="FQ63" i="3" s="1"/>
  <c r="EV63" i="3"/>
  <c r="M64" i="3"/>
  <c r="V64" i="3" s="1"/>
  <c r="AO64" i="3"/>
  <c r="AY64" i="3"/>
  <c r="CQ64" i="3"/>
  <c r="DR64" i="3" s="1"/>
  <c r="CW64" i="3"/>
  <c r="B65" i="3"/>
  <c r="L65" i="3"/>
  <c r="AR65" i="3"/>
  <c r="BS65" i="3" s="1"/>
  <c r="AX65" i="3"/>
  <c r="EX65" i="3"/>
  <c r="FG65" i="3" s="1"/>
  <c r="E66" i="3"/>
  <c r="AF66" i="3" s="1"/>
  <c r="K66" i="3"/>
  <c r="AU66" i="3"/>
  <c r="BV66" i="3" s="1"/>
  <c r="CY66" i="3"/>
  <c r="DH66" i="3" s="1"/>
  <c r="EM66" i="3"/>
  <c r="EW66" i="3"/>
  <c r="AZ67" i="3"/>
  <c r="BI67" i="3" s="1"/>
  <c r="CN67" i="3"/>
  <c r="CX67" i="3"/>
  <c r="EP67" i="3"/>
  <c r="FQ67" i="3" s="1"/>
  <c r="EV67" i="3"/>
  <c r="M68" i="3"/>
  <c r="V68" i="3" s="1"/>
  <c r="AO68" i="3"/>
  <c r="BP68" i="3" s="1"/>
  <c r="BY68" i="3" s="1"/>
  <c r="AH69" i="3"/>
  <c r="CQ69" i="3"/>
  <c r="DR69" i="3" s="1"/>
  <c r="EV69" i="3"/>
  <c r="L70" i="3"/>
  <c r="B70" i="3"/>
  <c r="AI70" i="3"/>
  <c r="CH70" i="3" s="1"/>
  <c r="EG70" i="3" s="1"/>
  <c r="CJ70" i="3"/>
  <c r="EI70" i="3" s="1"/>
  <c r="GH70" i="3" s="1"/>
  <c r="BR70" i="3"/>
  <c r="BT70" i="3"/>
  <c r="CF70" i="3" s="1"/>
  <c r="DS70" i="3"/>
  <c r="DY70" i="3" s="1"/>
  <c r="EW70" i="3"/>
  <c r="EM70" i="3"/>
  <c r="FT70" i="3"/>
  <c r="K71" i="3"/>
  <c r="BJ71" i="3"/>
  <c r="BS71" i="3" s="1"/>
  <c r="CE71" i="3" s="1"/>
  <c r="DU71" i="3"/>
  <c r="FN71" i="3"/>
  <c r="FW71" i="3" s="1"/>
  <c r="FR71" i="3"/>
  <c r="FX71" i="3" s="1"/>
  <c r="BU72" i="3"/>
  <c r="CA72" i="3" s="1"/>
  <c r="DT72" i="3"/>
  <c r="DZ72" i="3" s="1"/>
  <c r="FR72" i="3"/>
  <c r="FX72" i="3" s="1"/>
  <c r="E73" i="3"/>
  <c r="AF73" i="3" s="1"/>
  <c r="AG73" i="3"/>
  <c r="DT73" i="3"/>
  <c r="CQ73" i="3"/>
  <c r="DR73" i="3" s="1"/>
  <c r="AE74" i="3"/>
  <c r="CD74" i="3" s="1"/>
  <c r="B74" i="3"/>
  <c r="M74" i="3"/>
  <c r="V74" i="3" s="1"/>
  <c r="U74" i="3"/>
  <c r="T74" i="3" s="1"/>
  <c r="K74" i="3"/>
  <c r="AD74" i="3"/>
  <c r="CC74" i="3" s="1"/>
  <c r="EB74" i="3" s="1"/>
  <c r="FS74" i="3"/>
  <c r="EP74" i="3"/>
  <c r="FQ74" i="3" s="1"/>
  <c r="T75" i="3"/>
  <c r="BS75" i="3"/>
  <c r="CE75" i="3" s="1"/>
  <c r="BQ75" i="3"/>
  <c r="EP75" i="3"/>
  <c r="FQ75" i="3" s="1"/>
  <c r="FR75" i="3"/>
  <c r="EE80" i="3"/>
  <c r="BQ68" i="3"/>
  <c r="BU68" i="3"/>
  <c r="CA68" i="3" s="1"/>
  <c r="EW68" i="3"/>
  <c r="EM68" i="3"/>
  <c r="AZ69" i="3"/>
  <c r="AO69" i="3"/>
  <c r="FN69" i="3"/>
  <c r="FR69" i="3"/>
  <c r="FX69" i="3" s="1"/>
  <c r="M70" i="3"/>
  <c r="V70" i="3" s="1"/>
  <c r="EX70" i="3"/>
  <c r="FG70" i="3" s="1"/>
  <c r="AG71" i="3"/>
  <c r="CH71" i="3"/>
  <c r="BT71" i="3"/>
  <c r="EI71" i="3"/>
  <c r="GH71" i="3" s="1"/>
  <c r="DQ71" i="3"/>
  <c r="DZ71" i="3" s="1"/>
  <c r="DG71" i="3"/>
  <c r="DF71" i="3" s="1"/>
  <c r="CW71" i="3"/>
  <c r="DO71" i="3" s="1"/>
  <c r="E72" i="3"/>
  <c r="AF72" i="3" s="1"/>
  <c r="AH72" i="3"/>
  <c r="BQ72" i="3"/>
  <c r="BV72" i="3"/>
  <c r="CG73" i="3"/>
  <c r="CX73" i="3"/>
  <c r="CN73" i="3"/>
  <c r="FO73" i="3"/>
  <c r="EV73" i="3"/>
  <c r="FN73" i="3" s="1"/>
  <c r="FF73" i="3"/>
  <c r="FE73" i="3" s="1"/>
  <c r="BZ74" i="3"/>
  <c r="EW74" i="3"/>
  <c r="EM74" i="3"/>
  <c r="CH75" i="3"/>
  <c r="EG75" i="3" s="1"/>
  <c r="GF75" i="3" s="1"/>
  <c r="DT75" i="3"/>
  <c r="DZ75" i="3" s="1"/>
  <c r="CQ75" i="3"/>
  <c r="DR75" i="3" s="1"/>
  <c r="FY75" i="3"/>
  <c r="BR80" i="3"/>
  <c r="CA80" i="3" s="1"/>
  <c r="AZ80" i="3"/>
  <c r="BI80" i="3" s="1"/>
  <c r="CP80" i="3" s="1"/>
  <c r="BS69" i="3"/>
  <c r="BJ69" i="3"/>
  <c r="DP69" i="3"/>
  <c r="DY69" i="3" s="1"/>
  <c r="DU69" i="3"/>
  <c r="EG69" i="3" s="1"/>
  <c r="GF69" i="3" s="1"/>
  <c r="FO69" i="3"/>
  <c r="FS69" i="3"/>
  <c r="FY69" i="3" s="1"/>
  <c r="BU70" i="3"/>
  <c r="CY70" i="3"/>
  <c r="CN70" i="3"/>
  <c r="AD71" i="3"/>
  <c r="CC71" i="3" s="1"/>
  <c r="AH71" i="3"/>
  <c r="CQ71" i="3"/>
  <c r="DR71" i="3" s="1"/>
  <c r="DX71" i="3" s="1"/>
  <c r="L72" i="3"/>
  <c r="B72" i="3"/>
  <c r="AI72" i="3"/>
  <c r="CH72" i="3" s="1"/>
  <c r="EG72" i="3" s="1"/>
  <c r="GF72" i="3" s="1"/>
  <c r="BR72" i="3"/>
  <c r="BH72" i="3"/>
  <c r="BG72" i="3" s="1"/>
  <c r="AX72" i="3"/>
  <c r="BP72" i="3" s="1"/>
  <c r="DR72" i="3"/>
  <c r="DX72" i="3" s="1"/>
  <c r="EX72" i="3"/>
  <c r="EM72" i="3"/>
  <c r="AD73" i="3"/>
  <c r="CC73" i="3" s="1"/>
  <c r="CH73" i="3"/>
  <c r="EG73" i="3" s="1"/>
  <c r="GF73" i="3" s="1"/>
  <c r="DH73" i="3"/>
  <c r="DQ73" i="3" s="1"/>
  <c r="FR73" i="3"/>
  <c r="EP73" i="3"/>
  <c r="FQ73" i="3" s="1"/>
  <c r="CY74" i="3"/>
  <c r="CN74" i="3"/>
  <c r="FP74" i="3"/>
  <c r="AG75" i="3"/>
  <c r="CX75" i="3"/>
  <c r="CN75" i="3"/>
  <c r="FF75" i="3"/>
  <c r="EV75" i="3"/>
  <c r="CF79" i="3"/>
  <c r="ED79" i="3"/>
  <c r="BU73" i="3"/>
  <c r="DS73" i="3"/>
  <c r="AN79" i="3"/>
  <c r="CG79" i="3"/>
  <c r="DU79" i="3"/>
  <c r="CG80" i="3"/>
  <c r="BQ74" i="3"/>
  <c r="BU74" i="3"/>
  <c r="CA74" i="3" s="1"/>
  <c r="DS74" i="3"/>
  <c r="DY74" i="3" s="1"/>
  <c r="BT75" i="3"/>
  <c r="BZ75" i="3" s="1"/>
  <c r="FT75" i="3"/>
  <c r="H89" i="3"/>
  <c r="H78" i="3"/>
  <c r="AQ79" i="3"/>
  <c r="U80" i="3"/>
  <c r="K80" i="3"/>
  <c r="AD80" i="3"/>
  <c r="BR73" i="3"/>
  <c r="BV73" i="3"/>
  <c r="AI74" i="3"/>
  <c r="CH74" i="3" s="1"/>
  <c r="EG74" i="3" s="1"/>
  <c r="GF74" i="3" s="1"/>
  <c r="AG74" i="3"/>
  <c r="BA74" i="3"/>
  <c r="BS74" i="3" s="1"/>
  <c r="AD75" i="3"/>
  <c r="CC75" i="3" s="1"/>
  <c r="AH75" i="3"/>
  <c r="FP75" i="3"/>
  <c r="CH79" i="3"/>
  <c r="EG79" i="3" s="1"/>
  <c r="AE80" i="3"/>
  <c r="EH80" i="3"/>
  <c r="GG80" i="3" s="1"/>
  <c r="BV81" i="3"/>
  <c r="FT81" i="3"/>
  <c r="FT79" i="3"/>
  <c r="AI81" i="3"/>
  <c r="CH81" i="3" s="1"/>
  <c r="EG81" i="3" s="1"/>
  <c r="GF81" i="3" s="1"/>
  <c r="CH83" i="3"/>
  <c r="AC87" i="3"/>
  <c r="AL87" i="3" s="1"/>
  <c r="K87" i="3"/>
  <c r="T87" i="3" s="1"/>
  <c r="AO87" i="3" s="1"/>
  <c r="CI83" i="3"/>
  <c r="DU84" i="3"/>
  <c r="FV84" i="3"/>
  <c r="K86" i="3"/>
  <c r="B85" i="3"/>
  <c r="AC88" i="3"/>
  <c r="K88" i="3"/>
  <c r="T88" i="3" s="1"/>
  <c r="AO88" i="3" s="1"/>
  <c r="Q84" i="3"/>
  <c r="BM84" i="3"/>
  <c r="ES84" i="3"/>
  <c r="ED86" i="3"/>
  <c r="CE85" i="3"/>
  <c r="FE86" i="3"/>
  <c r="EV85" i="3"/>
  <c r="ED87" i="3"/>
  <c r="FW87" i="3"/>
  <c r="ED88" i="3"/>
  <c r="FW88" i="3"/>
  <c r="H84" i="3"/>
  <c r="BD84" i="3"/>
  <c r="BX84" i="3"/>
  <c r="CJ83" i="3"/>
  <c r="DL84" i="3"/>
  <c r="DV84" i="3"/>
  <c r="FT83" i="3"/>
  <c r="FT84" i="3" s="1"/>
  <c r="AI85" i="3"/>
  <c r="CH86" i="3"/>
  <c r="AU84" i="3"/>
  <c r="DC84" i="3"/>
  <c r="DW84" i="3"/>
  <c r="FK84" i="3"/>
  <c r="FU84" i="3"/>
  <c r="CW86" i="3"/>
  <c r="CN85" i="3"/>
  <c r="DO87" i="3"/>
  <c r="DX87" i="3" s="1"/>
  <c r="CW87" i="3"/>
  <c r="DF87" i="3" s="1"/>
  <c r="DO88" i="3"/>
  <c r="DX88" i="3" s="1"/>
  <c r="CW88" i="3"/>
  <c r="DF88" i="3" s="1"/>
  <c r="Q89" i="3" l="1"/>
  <c r="Q78" i="3"/>
  <c r="EF53" i="3"/>
  <c r="BI77" i="3"/>
  <c r="BI36" i="3"/>
  <c r="EE16" i="3"/>
  <c r="CE16" i="3"/>
  <c r="EE18" i="3"/>
  <c r="DR10" i="3"/>
  <c r="BY74" i="3"/>
  <c r="CE74" i="3"/>
  <c r="FN75" i="3"/>
  <c r="FW75" i="3" s="1"/>
  <c r="EE70" i="3"/>
  <c r="CE65" i="3"/>
  <c r="CE58" i="3"/>
  <c r="DQ21" i="3"/>
  <c r="DQ14" i="3" s="1"/>
  <c r="DQ77" i="3" s="1"/>
  <c r="DZ23" i="3"/>
  <c r="DO23" i="3"/>
  <c r="DZ19" i="3"/>
  <c r="DO19" i="3"/>
  <c r="CE32" i="3"/>
  <c r="EC50" i="3"/>
  <c r="GB50" i="3" s="1"/>
  <c r="DC89" i="3"/>
  <c r="DC78" i="3"/>
  <c r="FG78" i="3"/>
  <c r="AD70" i="3"/>
  <c r="BM89" i="3"/>
  <c r="BM78" i="3"/>
  <c r="CD67" i="3"/>
  <c r="EC67" i="3" s="1"/>
  <c r="GB67" i="3" s="1"/>
  <c r="BQ59" i="3"/>
  <c r="ED75" i="3"/>
  <c r="ED71" i="3"/>
  <c r="DP58" i="3"/>
  <c r="DY58" i="3" s="1"/>
  <c r="EE72" i="3"/>
  <c r="B29" i="3"/>
  <c r="CE50" i="3"/>
  <c r="EW33" i="3"/>
  <c r="EV22" i="3"/>
  <c r="EW21" i="3"/>
  <c r="CW85" i="3"/>
  <c r="DF86" i="3"/>
  <c r="DF85" i="3" s="1"/>
  <c r="CH85" i="3"/>
  <c r="EG86" i="3"/>
  <c r="CW75" i="3"/>
  <c r="DG75" i="3"/>
  <c r="DF75" i="3" s="1"/>
  <c r="DH70" i="3"/>
  <c r="DF70" i="3" s="1"/>
  <c r="DQ70" i="3"/>
  <c r="DZ70" i="3" s="1"/>
  <c r="CW70" i="3"/>
  <c r="CE72" i="3"/>
  <c r="AC74" i="3"/>
  <c r="CG69" i="3"/>
  <c r="AN69" i="3"/>
  <c r="FN67" i="3"/>
  <c r="CG64" i="3"/>
  <c r="AN64" i="3"/>
  <c r="T62" i="3"/>
  <c r="AD62" i="3"/>
  <c r="U61" i="3"/>
  <c r="T61" i="3" s="1"/>
  <c r="K61" i="3"/>
  <c r="GM61" i="3" s="1"/>
  <c r="EC73" i="3"/>
  <c r="GB73" i="3" s="1"/>
  <c r="T64" i="3"/>
  <c r="EF59" i="3"/>
  <c r="CI76" i="3"/>
  <c r="EH47" i="3"/>
  <c r="ED80" i="3"/>
  <c r="BG60" i="3"/>
  <c r="U56" i="3"/>
  <c r="T56" i="3" s="1"/>
  <c r="K56" i="3"/>
  <c r="GM56" i="3" s="1"/>
  <c r="FG54" i="3"/>
  <c r="FP53" i="3"/>
  <c r="Z89" i="3"/>
  <c r="Z78" i="3"/>
  <c r="EE59" i="3"/>
  <c r="AX56" i="3"/>
  <c r="DG48" i="3"/>
  <c r="DF48" i="3" s="1"/>
  <c r="CW48" i="3"/>
  <c r="BK81" i="3"/>
  <c r="BJ76" i="3"/>
  <c r="FF49" i="3"/>
  <c r="FO49" i="3" s="1"/>
  <c r="EV49" i="3"/>
  <c r="EE48" i="3"/>
  <c r="CX76" i="3"/>
  <c r="DG50" i="3"/>
  <c r="DF50" i="3" s="1"/>
  <c r="DO50" i="3" s="1"/>
  <c r="DX50" i="3" s="1"/>
  <c r="CW50" i="3"/>
  <c r="AZ76" i="3"/>
  <c r="FE28" i="3"/>
  <c r="AM57" i="3"/>
  <c r="CF57" i="3"/>
  <c r="AU36" i="3"/>
  <c r="BV35" i="3"/>
  <c r="CH30" i="3"/>
  <c r="FO20" i="3"/>
  <c r="FN20" i="3" s="1"/>
  <c r="EM20" i="3"/>
  <c r="CC23" i="3"/>
  <c r="FQ21" i="3"/>
  <c r="FR14" i="3"/>
  <c r="DY17" i="3"/>
  <c r="DR17" i="3"/>
  <c r="FE16" i="3"/>
  <c r="FF30" i="3"/>
  <c r="FE30" i="3" s="1"/>
  <c r="K28" i="3"/>
  <c r="CG19" i="3"/>
  <c r="AN19" i="3"/>
  <c r="AQ35" i="3"/>
  <c r="AO31" i="3"/>
  <c r="CR12" i="3"/>
  <c r="CQ11" i="3"/>
  <c r="CC22" i="3"/>
  <c r="AC22" i="3"/>
  <c r="AD21" i="3"/>
  <c r="CM34" i="3"/>
  <c r="EF34" i="3"/>
  <c r="EN33" i="3"/>
  <c r="EM22" i="3"/>
  <c r="EN21" i="3"/>
  <c r="FO22" i="3"/>
  <c r="FH21" i="3"/>
  <c r="FH39" i="3" s="1"/>
  <c r="FI14" i="3"/>
  <c r="EV16" i="3"/>
  <c r="EW30" i="3"/>
  <c r="EV30" i="3" s="1"/>
  <c r="CE47" i="3"/>
  <c r="F42" i="3"/>
  <c r="AG35" i="3"/>
  <c r="E35" i="3"/>
  <c r="FQ20" i="3"/>
  <c r="EE15" i="3"/>
  <c r="CE15" i="3"/>
  <c r="CE37" i="3" s="1"/>
  <c r="AD28" i="3"/>
  <c r="B28" i="3"/>
  <c r="FY8" i="3"/>
  <c r="FS11" i="3"/>
  <c r="AM8" i="3"/>
  <c r="CF8" i="3"/>
  <c r="AG11" i="3"/>
  <c r="AF8" i="3"/>
  <c r="AD18" i="3"/>
  <c r="AK12" i="3"/>
  <c r="AK13" i="3" s="1"/>
  <c r="M35" i="3"/>
  <c r="K31" i="3"/>
  <c r="DG29" i="3"/>
  <c r="DF29" i="3" s="1"/>
  <c r="FX9" i="3"/>
  <c r="FR10" i="3"/>
  <c r="FQ9" i="3"/>
  <c r="DO9" i="3"/>
  <c r="BJ11" i="3"/>
  <c r="FR11" i="3"/>
  <c r="EF8" i="3"/>
  <c r="DO86" i="3"/>
  <c r="EI83" i="3"/>
  <c r="FE85" i="3"/>
  <c r="FN86" i="3"/>
  <c r="EH83" i="3"/>
  <c r="AP80" i="3"/>
  <c r="T80" i="3"/>
  <c r="AC80" i="3" s="1"/>
  <c r="AC75" i="3"/>
  <c r="FE75" i="3"/>
  <c r="FO75" i="3"/>
  <c r="FX75" i="3" s="1"/>
  <c r="CF75" i="3"/>
  <c r="AM75" i="3"/>
  <c r="DH74" i="3"/>
  <c r="CW74" i="3"/>
  <c r="AN71" i="3"/>
  <c r="CG71" i="3"/>
  <c r="EV74" i="3"/>
  <c r="FF74" i="3"/>
  <c r="FE74" i="3" s="1"/>
  <c r="FN74" i="3" s="1"/>
  <c r="FW74" i="3" s="1"/>
  <c r="AC71" i="3"/>
  <c r="FP70" i="3"/>
  <c r="AE70" i="3"/>
  <c r="CD70" i="3" s="1"/>
  <c r="EC70" i="3" s="1"/>
  <c r="GB70" i="3" s="1"/>
  <c r="BI69" i="3"/>
  <c r="AX69" i="3"/>
  <c r="AL73" i="3"/>
  <c r="CE73" i="3"/>
  <c r="DP71" i="3"/>
  <c r="DY71" i="3" s="1"/>
  <c r="AD69" i="3"/>
  <c r="CC69" i="3" s="1"/>
  <c r="EB69" i="3" s="1"/>
  <c r="GA69" i="3" s="1"/>
  <c r="FW67" i="3"/>
  <c r="FF66" i="3"/>
  <c r="FE66" i="3" s="1"/>
  <c r="EV66" i="3"/>
  <c r="FY70" i="3"/>
  <c r="AM69" i="3"/>
  <c r="CF69" i="3"/>
  <c r="AM68" i="3"/>
  <c r="CF68" i="3"/>
  <c r="FX66" i="3"/>
  <c r="AM66" i="3"/>
  <c r="U63" i="3"/>
  <c r="T63" i="3" s="1"/>
  <c r="AC63" i="3" s="1"/>
  <c r="K63" i="3"/>
  <c r="GM63" i="3" s="1"/>
  <c r="CE62" i="3"/>
  <c r="U79" i="3"/>
  <c r="K79" i="3"/>
  <c r="K68" i="3"/>
  <c r="CW66" i="3"/>
  <c r="DO66" i="3" s="1"/>
  <c r="AE66" i="3"/>
  <c r="EV65" i="3"/>
  <c r="FN65" i="3" s="1"/>
  <c r="EF65" i="3"/>
  <c r="BR63" i="3"/>
  <c r="CD63" i="3" s="1"/>
  <c r="EC63" i="3" s="1"/>
  <c r="GB63" i="3" s="1"/>
  <c r="CW62" i="3"/>
  <c r="AE62" i="3"/>
  <c r="DZ61" i="3"/>
  <c r="AD61" i="3"/>
  <c r="EV60" i="3"/>
  <c r="FF60" i="3"/>
  <c r="FE60" i="3" s="1"/>
  <c r="FW69" i="3"/>
  <c r="BZ68" i="3"/>
  <c r="DU66" i="3"/>
  <c r="AI66" i="3"/>
  <c r="CH66" i="3" s="1"/>
  <c r="CF64" i="3"/>
  <c r="EV61" i="3"/>
  <c r="FN61" i="3" s="1"/>
  <c r="FW61" i="3" s="1"/>
  <c r="FF59" i="3"/>
  <c r="EV59" i="3"/>
  <c r="CE59" i="3"/>
  <c r="K58" i="3"/>
  <c r="U58" i="3"/>
  <c r="T58" i="3" s="1"/>
  <c r="AC58" i="3" s="1"/>
  <c r="BH57" i="3"/>
  <c r="BG57" i="3" s="1"/>
  <c r="AX57" i="3"/>
  <c r="FF55" i="3"/>
  <c r="EV55" i="3"/>
  <c r="BH70" i="3"/>
  <c r="BG70" i="3" s="1"/>
  <c r="AX70" i="3"/>
  <c r="AE64" i="3"/>
  <c r="CD64" i="3" s="1"/>
  <c r="EE61" i="3"/>
  <c r="U60" i="3"/>
  <c r="K60" i="3"/>
  <c r="DQ57" i="3"/>
  <c r="DZ57" i="3" s="1"/>
  <c r="K57" i="3"/>
  <c r="AR54" i="3"/>
  <c r="BS53" i="3"/>
  <c r="CH53" i="3"/>
  <c r="AI54" i="3"/>
  <c r="FI81" i="3"/>
  <c r="FH76" i="3"/>
  <c r="BW78" i="3"/>
  <c r="BV76" i="3"/>
  <c r="AK78" i="3"/>
  <c r="B76" i="3"/>
  <c r="C81" i="3"/>
  <c r="BR60" i="3"/>
  <c r="CD60" i="3" s="1"/>
  <c r="EC60" i="3" s="1"/>
  <c r="GB60" i="3" s="1"/>
  <c r="DY59" i="3"/>
  <c r="DY55" i="3"/>
  <c r="EM76" i="3"/>
  <c r="BL81" i="3"/>
  <c r="BL78" i="3"/>
  <c r="P81" i="3"/>
  <c r="P78" i="3"/>
  <c r="BY72" i="3"/>
  <c r="FY65" i="3"/>
  <c r="DG65" i="3"/>
  <c r="CW65" i="3"/>
  <c r="CW59" i="3"/>
  <c r="AN58" i="3"/>
  <c r="CG58" i="3"/>
  <c r="BG56" i="3"/>
  <c r="BH55" i="3"/>
  <c r="AX55" i="3"/>
  <c r="AC55" i="3"/>
  <c r="DR53" i="3"/>
  <c r="CQ54" i="3"/>
  <c r="AO54" i="3"/>
  <c r="CI54" i="3"/>
  <c r="EH53" i="3"/>
  <c r="AM53" i="3"/>
  <c r="CF53" i="3"/>
  <c r="AG54" i="3"/>
  <c r="FQ52" i="3"/>
  <c r="CW49" i="3"/>
  <c r="DO48" i="3"/>
  <c r="DX48" i="3" s="1"/>
  <c r="FA81" i="3"/>
  <c r="FA78" i="3"/>
  <c r="AU76" i="3"/>
  <c r="CW55" i="3"/>
  <c r="EI54" i="3"/>
  <c r="GH53" i="3"/>
  <c r="GH54" i="3" s="1"/>
  <c r="CA50" i="3"/>
  <c r="FP48" i="3"/>
  <c r="FY48" i="3" s="1"/>
  <c r="CY76" i="3"/>
  <c r="CW39" i="3"/>
  <c r="CX34" i="3"/>
  <c r="BL36" i="3"/>
  <c r="AO20" i="3"/>
  <c r="GM20" i="3" s="1"/>
  <c r="BQ20" i="3"/>
  <c r="FN56" i="3"/>
  <c r="FW56" i="3" s="1"/>
  <c r="BI54" i="3"/>
  <c r="BS52" i="3"/>
  <c r="GF52" i="3"/>
  <c r="EF51" i="3"/>
  <c r="DO49" i="3"/>
  <c r="T49" i="3"/>
  <c r="EN28" i="3"/>
  <c r="FO66" i="3"/>
  <c r="AF57" i="3"/>
  <c r="DH53" i="3"/>
  <c r="CY54" i="3"/>
  <c r="V53" i="3"/>
  <c r="M54" i="3"/>
  <c r="BG52" i="3"/>
  <c r="BP52" i="3" s="1"/>
  <c r="CA51" i="3"/>
  <c r="FQ50" i="3"/>
  <c r="BP50" i="3"/>
  <c r="AP34" i="3"/>
  <c r="AO39" i="3"/>
  <c r="EQ82" i="3"/>
  <c r="EQ42" i="3"/>
  <c r="EP35" i="3"/>
  <c r="FR35" i="3"/>
  <c r="BK82" i="3"/>
  <c r="BK42" i="3"/>
  <c r="BJ42" i="3" s="1"/>
  <c r="BJ35" i="3"/>
  <c r="DT40" i="3"/>
  <c r="CI38" i="3"/>
  <c r="EH29" i="3"/>
  <c r="AQ21" i="3"/>
  <c r="AQ14" i="3" s="1"/>
  <c r="EV50" i="3"/>
  <c r="DU76" i="3"/>
  <c r="CP42" i="3"/>
  <c r="CP36" i="3"/>
  <c r="EI42" i="3"/>
  <c r="GH42" i="3" s="1"/>
  <c r="EI40" i="3"/>
  <c r="GH31" i="3"/>
  <c r="GH40" i="3" s="1"/>
  <c r="EG40" i="3"/>
  <c r="GF31" i="3"/>
  <c r="GF40" i="3" s="1"/>
  <c r="CH38" i="3"/>
  <c r="EG29" i="3"/>
  <c r="K23" i="3"/>
  <c r="GM23" i="3" s="1"/>
  <c r="BR21" i="3"/>
  <c r="CA55" i="3"/>
  <c r="DF51" i="3"/>
  <c r="DO51" i="3" s="1"/>
  <c r="DX51" i="3" s="1"/>
  <c r="EF35" i="3"/>
  <c r="W42" i="3"/>
  <c r="FP21" i="3"/>
  <c r="FP14" i="3" s="1"/>
  <c r="FP77" i="3" s="1"/>
  <c r="CZ21" i="3"/>
  <c r="CZ39" i="3" s="1"/>
  <c r="DA14" i="3"/>
  <c r="BU21" i="3"/>
  <c r="BU14" i="3" s="1"/>
  <c r="BU77" i="3" s="1"/>
  <c r="CA22" i="3"/>
  <c r="CA21" i="3" s="1"/>
  <c r="DX19" i="3"/>
  <c r="BQ18" i="3"/>
  <c r="BP18" i="3" s="1"/>
  <c r="AO18" i="3"/>
  <c r="DP18" i="3"/>
  <c r="DO18" i="3" s="1"/>
  <c r="CN18" i="3"/>
  <c r="EM18" i="3"/>
  <c r="FO18" i="3"/>
  <c r="BR17" i="3"/>
  <c r="CA17" i="3" s="1"/>
  <c r="BY17" i="3" s="1"/>
  <c r="FP17" i="3"/>
  <c r="FQ16" i="3"/>
  <c r="DQ15" i="3"/>
  <c r="DZ15" i="3" s="1"/>
  <c r="CW15" i="3"/>
  <c r="T28" i="3"/>
  <c r="FS10" i="3"/>
  <c r="BI10" i="3"/>
  <c r="BI11" i="3"/>
  <c r="BI12" i="3" s="1"/>
  <c r="BI13" i="3" s="1"/>
  <c r="BG9" i="3"/>
  <c r="BG10" i="3" s="1"/>
  <c r="BQ8" i="3"/>
  <c r="AP11" i="3"/>
  <c r="AO8" i="3"/>
  <c r="GM8" i="3" s="1"/>
  <c r="AP10" i="3"/>
  <c r="AE51" i="3"/>
  <c r="EL30" i="3"/>
  <c r="GE30" i="3"/>
  <c r="GK30" i="3" s="1"/>
  <c r="B21" i="3"/>
  <c r="C14" i="3"/>
  <c r="DR20" i="3"/>
  <c r="CR78" i="3"/>
  <c r="CQ76" i="3"/>
  <c r="CR81" i="3"/>
  <c r="FU42" i="3"/>
  <c r="ES42" i="3"/>
  <c r="FT42" i="3" s="1"/>
  <c r="BU36" i="3"/>
  <c r="CE33" i="3"/>
  <c r="GD30" i="3"/>
  <c r="DR38" i="3"/>
  <c r="FF33" i="3"/>
  <c r="FE22" i="3"/>
  <c r="FF21" i="3"/>
  <c r="FZ21" i="3"/>
  <c r="GA14" i="3"/>
  <c r="CY21" i="3"/>
  <c r="CY14" i="3" s="1"/>
  <c r="CY77" i="3" s="1"/>
  <c r="CD22" i="3"/>
  <c r="GF20" i="3"/>
  <c r="BP19" i="3"/>
  <c r="FY17" i="3"/>
  <c r="EO31" i="3"/>
  <c r="CY31" i="3"/>
  <c r="V31" i="3"/>
  <c r="CW28" i="3"/>
  <c r="BQ28" i="3"/>
  <c r="AO28" i="3"/>
  <c r="BP28" i="3" s="1"/>
  <c r="AE15" i="3"/>
  <c r="D14" i="3"/>
  <c r="BU76" i="3"/>
  <c r="CA47" i="3"/>
  <c r="GC30" i="3"/>
  <c r="DI21" i="3"/>
  <c r="DI39" i="3" s="1"/>
  <c r="DJ14" i="3"/>
  <c r="BP23" i="3"/>
  <c r="AI21" i="3"/>
  <c r="AI39" i="3" s="1"/>
  <c r="AN17" i="3"/>
  <c r="AX15" i="3"/>
  <c r="AZ12" i="3"/>
  <c r="AZ13" i="3" s="1"/>
  <c r="ER12" i="3"/>
  <c r="ER13" i="3" s="1"/>
  <c r="BJ10" i="3"/>
  <c r="EP11" i="3"/>
  <c r="CJ12" i="3"/>
  <c r="CJ13" i="3" s="1"/>
  <c r="GC28" i="3"/>
  <c r="GM18" i="3"/>
  <c r="FN8" i="3"/>
  <c r="FO11" i="3"/>
  <c r="DF15" i="3"/>
  <c r="AH10" i="3"/>
  <c r="CG9" i="3"/>
  <c r="BT11" i="3"/>
  <c r="BS8" i="3"/>
  <c r="BZ8" i="3"/>
  <c r="CD8" i="3"/>
  <c r="CM8" i="3" s="1"/>
  <c r="DI42" i="3"/>
  <c r="BW77" i="3"/>
  <c r="BV14" i="3"/>
  <c r="AO10" i="3"/>
  <c r="EH8" i="3"/>
  <c r="CI11" i="3"/>
  <c r="FQ15" i="3"/>
  <c r="FQ37" i="3" s="1"/>
  <c r="FX15" i="3"/>
  <c r="AC9" i="3"/>
  <c r="AC10" i="3" s="1"/>
  <c r="AD10" i="3"/>
  <c r="CC9" i="3"/>
  <c r="FT11" i="3"/>
  <c r="FT12" i="3" s="1"/>
  <c r="FT13" i="3" s="1"/>
  <c r="BA11" i="3"/>
  <c r="DU11" i="3"/>
  <c r="DU12" i="3" s="1"/>
  <c r="DU13" i="3" s="1"/>
  <c r="P12" i="3"/>
  <c r="P13" i="3" s="1"/>
  <c r="GC86" i="3"/>
  <c r="ED85" i="3"/>
  <c r="CM80" i="3"/>
  <c r="EF80" i="3"/>
  <c r="AM73" i="3"/>
  <c r="CF73" i="3"/>
  <c r="FF70" i="3"/>
  <c r="FE70" i="3" s="1"/>
  <c r="EV70" i="3"/>
  <c r="U70" i="3"/>
  <c r="T70" i="3" s="1"/>
  <c r="K70" i="3"/>
  <c r="AC70" i="3" s="1"/>
  <c r="CE69" i="3"/>
  <c r="AL69" i="3"/>
  <c r="DX66" i="3"/>
  <c r="BZ63" i="3"/>
  <c r="DG61" i="3"/>
  <c r="DF61" i="3" s="1"/>
  <c r="CW61" i="3"/>
  <c r="BI75" i="3"/>
  <c r="BG75" i="3" s="1"/>
  <c r="BP75" i="3" s="1"/>
  <c r="BY75" i="3" s="1"/>
  <c r="AX75" i="3"/>
  <c r="GM75" i="3" s="1"/>
  <c r="GF67" i="3"/>
  <c r="G81" i="3"/>
  <c r="ER81" i="3"/>
  <c r="ER78" i="3"/>
  <c r="BZ72" i="3"/>
  <c r="CG57" i="3"/>
  <c r="FK89" i="3"/>
  <c r="FK78" i="3"/>
  <c r="O81" i="3"/>
  <c r="N76" i="3"/>
  <c r="D81" i="3"/>
  <c r="DZ51" i="3"/>
  <c r="X78" i="3"/>
  <c r="W76" i="3"/>
  <c r="X81" i="3"/>
  <c r="CM50" i="3"/>
  <c r="EF50" i="3"/>
  <c r="G77" i="3"/>
  <c r="G78" i="3" s="1"/>
  <c r="G36" i="3"/>
  <c r="BZ16" i="3"/>
  <c r="BY16" i="3" s="1"/>
  <c r="BS16" i="3"/>
  <c r="EX35" i="3"/>
  <c r="EV31" i="3"/>
  <c r="BR15" i="3"/>
  <c r="CA15" i="3" s="1"/>
  <c r="AO15" i="3"/>
  <c r="FY23" i="3"/>
  <c r="FW23" i="3" s="1"/>
  <c r="DF16" i="3"/>
  <c r="DG30" i="3"/>
  <c r="DF30" i="3" s="1"/>
  <c r="GC87" i="3"/>
  <c r="EG83" i="3"/>
  <c r="DP75" i="3"/>
  <c r="DY75" i="3" s="1"/>
  <c r="FW73" i="3"/>
  <c r="CW73" i="3"/>
  <c r="DG73" i="3"/>
  <c r="DF73" i="3" s="1"/>
  <c r="FY74" i="3"/>
  <c r="GF70" i="3"/>
  <c r="FN66" i="3"/>
  <c r="FW66" i="3" s="1"/>
  <c r="FW63" i="3"/>
  <c r="CE68" i="3"/>
  <c r="FX65" i="3"/>
  <c r="BR65" i="3"/>
  <c r="AM62" i="3"/>
  <c r="CF62" i="3"/>
  <c r="CD61" i="3"/>
  <c r="EC61" i="3" s="1"/>
  <c r="GB61" i="3" s="1"/>
  <c r="CG70" i="3"/>
  <c r="AN70" i="3"/>
  <c r="BH66" i="3"/>
  <c r="AX66" i="3"/>
  <c r="AC66" i="3"/>
  <c r="BQ63" i="3"/>
  <c r="AN63" i="3"/>
  <c r="CG63" i="3"/>
  <c r="DF62" i="3"/>
  <c r="DP62" i="3"/>
  <c r="EF62" i="3"/>
  <c r="DP61" i="3"/>
  <c r="DY61" i="3" s="1"/>
  <c r="AN61" i="3"/>
  <c r="CG61" i="3"/>
  <c r="BZ67" i="3"/>
  <c r="CA66" i="3"/>
  <c r="CE64" i="3"/>
  <c r="CF63" i="3"/>
  <c r="DG60" i="3"/>
  <c r="DF60" i="3" s="1"/>
  <c r="DO60" i="3" s="1"/>
  <c r="DX60" i="3" s="1"/>
  <c r="CW60" i="3"/>
  <c r="BP57" i="3"/>
  <c r="BY57" i="3" s="1"/>
  <c r="DG56" i="3"/>
  <c r="DF56" i="3" s="1"/>
  <c r="CW56" i="3"/>
  <c r="CE55" i="3"/>
  <c r="AL55" i="3"/>
  <c r="BP70" i="3"/>
  <c r="AD64" i="3"/>
  <c r="BT54" i="3"/>
  <c r="BZ53" i="3"/>
  <c r="ES89" i="3"/>
  <c r="ES78" i="3"/>
  <c r="DK81" i="3"/>
  <c r="AG76" i="3"/>
  <c r="AM47" i="3"/>
  <c r="CF47" i="3"/>
  <c r="BQ60" i="3"/>
  <c r="BZ60" i="3" s="1"/>
  <c r="AN60" i="3"/>
  <c r="CG60" i="3"/>
  <c r="DR59" i="3"/>
  <c r="FX58" i="3"/>
  <c r="BR58" i="3"/>
  <c r="AD56" i="3"/>
  <c r="FB89" i="3"/>
  <c r="FB78" i="3"/>
  <c r="DJ81" i="3"/>
  <c r="DI76" i="3"/>
  <c r="BB81" i="3"/>
  <c r="BA76" i="3"/>
  <c r="L81" i="3"/>
  <c r="AC69" i="3"/>
  <c r="CG68" i="3"/>
  <c r="AX67" i="3"/>
  <c r="CF60" i="3"/>
  <c r="DF59" i="3"/>
  <c r="AE59" i="3"/>
  <c r="EV58" i="3"/>
  <c r="BR56" i="3"/>
  <c r="CD56" i="3" s="1"/>
  <c r="EC56" i="3" s="1"/>
  <c r="GB56" i="3" s="1"/>
  <c r="CM55" i="3"/>
  <c r="EF55" i="3"/>
  <c r="DY53" i="3"/>
  <c r="DS54" i="3"/>
  <c r="AX53" i="3"/>
  <c r="AX54" i="3" s="1"/>
  <c r="AY54" i="3"/>
  <c r="BH53" i="3"/>
  <c r="DG52" i="3"/>
  <c r="DF52" i="3" s="1"/>
  <c r="CW52" i="3"/>
  <c r="DO52" i="3" s="1"/>
  <c r="DX52" i="3" s="1"/>
  <c r="BY50" i="3"/>
  <c r="DX49" i="3"/>
  <c r="EQ81" i="3"/>
  <c r="EP76" i="3"/>
  <c r="CS81" i="3"/>
  <c r="AQ81" i="3"/>
  <c r="CA60" i="3"/>
  <c r="DF55" i="3"/>
  <c r="FN48" i="3"/>
  <c r="U38" i="3"/>
  <c r="BH38" i="3"/>
  <c r="AP38" i="3"/>
  <c r="B38" i="3"/>
  <c r="L38" i="3"/>
  <c r="AY38" i="3"/>
  <c r="P36" i="3"/>
  <c r="DT42" i="3"/>
  <c r="U52" i="3"/>
  <c r="T52" i="3" s="1"/>
  <c r="K52" i="3"/>
  <c r="GM52" i="3" s="1"/>
  <c r="FY49" i="3"/>
  <c r="EC49" i="3"/>
  <c r="GB49" i="3" s="1"/>
  <c r="CD48" i="3"/>
  <c r="EC48" i="3" s="1"/>
  <c r="GB48" i="3" s="1"/>
  <c r="EZ78" i="3"/>
  <c r="EY76" i="3"/>
  <c r="EZ81" i="3"/>
  <c r="FS42" i="3"/>
  <c r="CR82" i="3"/>
  <c r="CR36" i="3"/>
  <c r="CR42" i="3"/>
  <c r="DS35" i="3"/>
  <c r="CQ35" i="3"/>
  <c r="FF57" i="3"/>
  <c r="EV57" i="3"/>
  <c r="CN54" i="3"/>
  <c r="K54" i="3"/>
  <c r="BR52" i="3"/>
  <c r="CD52" i="3" s="1"/>
  <c r="EC52" i="3" s="1"/>
  <c r="GB52" i="3" s="1"/>
  <c r="DZ50" i="3"/>
  <c r="U48" i="3"/>
  <c r="K48" i="3"/>
  <c r="DT76" i="3"/>
  <c r="DZ47" i="3"/>
  <c r="AY76" i="3"/>
  <c r="BH47" i="3"/>
  <c r="AX47" i="3"/>
  <c r="AH76" i="3"/>
  <c r="BW42" i="3"/>
  <c r="AU42" i="3"/>
  <c r="BV42" i="3" s="1"/>
  <c r="DF39" i="3"/>
  <c r="DG34" i="3"/>
  <c r="DF34" i="3" s="1"/>
  <c r="CT42" i="3"/>
  <c r="DU42" i="3" s="1"/>
  <c r="O82" i="3"/>
  <c r="O42" i="3"/>
  <c r="N42" i="3" s="1"/>
  <c r="N35" i="3"/>
  <c r="EF31" i="3"/>
  <c r="EP21" i="3"/>
  <c r="EP39" i="3" s="1"/>
  <c r="EQ14" i="3"/>
  <c r="EQ36" i="3" s="1"/>
  <c r="N21" i="3"/>
  <c r="N39" i="3" s="1"/>
  <c r="O14" i="3"/>
  <c r="FE50" i="3"/>
  <c r="EE41" i="3"/>
  <c r="CL41" i="3"/>
  <c r="CL31" i="3"/>
  <c r="EE31" i="3"/>
  <c r="BG23" i="3"/>
  <c r="AE23" i="3"/>
  <c r="CD23" i="3" s="1"/>
  <c r="EC23" i="3" s="1"/>
  <c r="AY77" i="3"/>
  <c r="AX77" i="3" s="1"/>
  <c r="AX14" i="3"/>
  <c r="EE22" i="3"/>
  <c r="CF21" i="3"/>
  <c r="AN22" i="3"/>
  <c r="AN21" i="3" s="1"/>
  <c r="CG22" i="3"/>
  <c r="AH21" i="3"/>
  <c r="AH14" i="3" s="1"/>
  <c r="K16" i="3"/>
  <c r="L30" i="3"/>
  <c r="K30" i="3" s="1"/>
  <c r="AP30" i="3"/>
  <c r="BQ16" i="3"/>
  <c r="BP16" i="3" s="1"/>
  <c r="AO16" i="3"/>
  <c r="AZ31" i="3"/>
  <c r="EV28" i="3"/>
  <c r="DQ51" i="3"/>
  <c r="CG49" i="3"/>
  <c r="AN49" i="3"/>
  <c r="AX48" i="3"/>
  <c r="GD34" i="3"/>
  <c r="CM32" i="3"/>
  <c r="CF32" i="3"/>
  <c r="DR40" i="3"/>
  <c r="CI37" i="3"/>
  <c r="EH28" i="3"/>
  <c r="EO21" i="3"/>
  <c r="EO14" i="3" s="1"/>
  <c r="BC77" i="3"/>
  <c r="BC36" i="3"/>
  <c r="FY20" i="3"/>
  <c r="FN17" i="3"/>
  <c r="AX16" i="3"/>
  <c r="AY30" i="3"/>
  <c r="AX30" i="3" s="1"/>
  <c r="D82" i="3"/>
  <c r="D36" i="3"/>
  <c r="D42" i="3"/>
  <c r="CN28" i="3"/>
  <c r="FO10" i="3"/>
  <c r="AG10" i="3"/>
  <c r="AM10" i="3" s="1"/>
  <c r="CF9" i="3"/>
  <c r="AF9" i="3"/>
  <c r="AF10" i="3" s="1"/>
  <c r="AL10" i="3" s="1"/>
  <c r="AM9" i="3"/>
  <c r="CX11" i="3"/>
  <c r="CW8" i="3"/>
  <c r="DP8" i="3"/>
  <c r="CX10" i="3"/>
  <c r="X12" i="3"/>
  <c r="W11" i="3"/>
  <c r="CP10" i="3"/>
  <c r="DQ9" i="3"/>
  <c r="DQ10" i="3" s="1"/>
  <c r="B10" i="3"/>
  <c r="AC51" i="3"/>
  <c r="GE29" i="3"/>
  <c r="GK29" i="3" s="1"/>
  <c r="EL29" i="3"/>
  <c r="AM23" i="3"/>
  <c r="CF23" i="3"/>
  <c r="AF23" i="3"/>
  <c r="DK77" i="3"/>
  <c r="DK78" i="3" s="1"/>
  <c r="DK36" i="3"/>
  <c r="DP20" i="3"/>
  <c r="FN19" i="3"/>
  <c r="CC19" i="3"/>
  <c r="AC19" i="3"/>
  <c r="AN18" i="3"/>
  <c r="CG18" i="3"/>
  <c r="CE18" i="3" s="1"/>
  <c r="FP52" i="3"/>
  <c r="FY52" i="3" s="1"/>
  <c r="EI76" i="3"/>
  <c r="GH47" i="3"/>
  <c r="GH76" i="3" s="1"/>
  <c r="BU42" i="3"/>
  <c r="CG23" i="3"/>
  <c r="AN23" i="3"/>
  <c r="U33" i="3"/>
  <c r="T22" i="3"/>
  <c r="U21" i="3"/>
  <c r="L33" i="3"/>
  <c r="K22" i="3"/>
  <c r="GM22" i="3" s="1"/>
  <c r="L21" i="3"/>
  <c r="FY22" i="3"/>
  <c r="DF21" i="3"/>
  <c r="DG14" i="3"/>
  <c r="CI21" i="3"/>
  <c r="EH22" i="3"/>
  <c r="AM19" i="3"/>
  <c r="AL19" i="3" s="1"/>
  <c r="CF19" i="3"/>
  <c r="AF19" i="3"/>
  <c r="AN16" i="3"/>
  <c r="CG16" i="3"/>
  <c r="FF29" i="3"/>
  <c r="FE29" i="3" s="1"/>
  <c r="CX29" i="3"/>
  <c r="CW29" i="3" s="1"/>
  <c r="EZ12" i="3"/>
  <c r="EY11" i="3"/>
  <c r="CH28" i="3"/>
  <c r="AI37" i="3"/>
  <c r="BA21" i="3"/>
  <c r="BA39" i="3" s="1"/>
  <c r="BB14" i="3"/>
  <c r="BT21" i="3"/>
  <c r="BS22" i="3"/>
  <c r="CH22" i="3"/>
  <c r="AD20" i="3"/>
  <c r="EF17" i="3"/>
  <c r="AX28" i="3"/>
  <c r="CC15" i="3"/>
  <c r="AC15" i="3"/>
  <c r="CQ14" i="3"/>
  <c r="DZ9" i="3"/>
  <c r="DX9" i="3" s="1"/>
  <c r="DT10" i="3"/>
  <c r="DZ10" i="3" s="1"/>
  <c r="E11" i="3"/>
  <c r="BS9" i="3"/>
  <c r="BS10" i="3" s="1"/>
  <c r="BZ9" i="3"/>
  <c r="BT10" i="3"/>
  <c r="EI11" i="3"/>
  <c r="GH8" i="3"/>
  <c r="GH11" i="3" s="1"/>
  <c r="BA42" i="3"/>
  <c r="AI38" i="3"/>
  <c r="CN30" i="3"/>
  <c r="DO15" i="3"/>
  <c r="FP9" i="3"/>
  <c r="FP10" i="3" s="1"/>
  <c r="BR9" i="3"/>
  <c r="EX11" i="3"/>
  <c r="EX12" i="3" s="1"/>
  <c r="EX13" i="3" s="1"/>
  <c r="BZ15" i="3"/>
  <c r="BY15" i="3" s="1"/>
  <c r="BS15" i="3"/>
  <c r="BS37" i="3" s="1"/>
  <c r="EV9" i="3"/>
  <c r="EV10" i="3" s="1"/>
  <c r="V11" i="3"/>
  <c r="V12" i="3" s="1"/>
  <c r="V13" i="3" s="1"/>
  <c r="CH16" i="3"/>
  <c r="EG16" i="3" s="1"/>
  <c r="GF16" i="3" s="1"/>
  <c r="EF15" i="3"/>
  <c r="EP10" i="3"/>
  <c r="CN9" i="3"/>
  <c r="CN10" i="3" s="1"/>
  <c r="CH10" i="3"/>
  <c r="EG9" i="3"/>
  <c r="N10" i="3"/>
  <c r="FP11" i="3"/>
  <c r="FP12" i="3" s="1"/>
  <c r="FP13" i="3" s="1"/>
  <c r="DS11" i="3"/>
  <c r="DR8" i="3"/>
  <c r="CP11" i="3"/>
  <c r="AY12" i="3"/>
  <c r="FX8" i="3"/>
  <c r="FW8" i="3" s="1"/>
  <c r="GH10" i="3"/>
  <c r="AL88" i="3"/>
  <c r="K85" i="3"/>
  <c r="T86" i="3"/>
  <c r="AC86" i="3" s="1"/>
  <c r="CG75" i="3"/>
  <c r="AN75" i="3"/>
  <c r="EF73" i="3"/>
  <c r="CM73" i="3"/>
  <c r="AM71" i="3"/>
  <c r="CF71" i="3"/>
  <c r="BI71" i="3"/>
  <c r="BG71" i="3" s="1"/>
  <c r="AX71" i="3"/>
  <c r="GM71" i="3" s="1"/>
  <c r="BH62" i="3"/>
  <c r="BG62" i="3" s="1"/>
  <c r="BP62" i="3" s="1"/>
  <c r="BY62" i="3" s="1"/>
  <c r="AX62" i="3"/>
  <c r="EE66" i="3"/>
  <c r="FN60" i="3"/>
  <c r="FW60" i="3" s="1"/>
  <c r="U67" i="3"/>
  <c r="T67" i="3" s="1"/>
  <c r="GM67" i="3" s="1"/>
  <c r="K67" i="3"/>
  <c r="FY64" i="3"/>
  <c r="EW54" i="3"/>
  <c r="FF53" i="3"/>
  <c r="EV53" i="3"/>
  <c r="EV54" i="3" s="1"/>
  <c r="AS81" i="3"/>
  <c r="AS82" i="3" s="1"/>
  <c r="AR76" i="3"/>
  <c r="GF56" i="3"/>
  <c r="CP78" i="3"/>
  <c r="BR67" i="3"/>
  <c r="FY61" i="3"/>
  <c r="CE56" i="3"/>
  <c r="CD55" i="3"/>
  <c r="CE49" i="3"/>
  <c r="DH76" i="3"/>
  <c r="EV39" i="3"/>
  <c r="EW34" i="3"/>
  <c r="EV34" i="3" s="1"/>
  <c r="AS42" i="3"/>
  <c r="BT35" i="3"/>
  <c r="AR35" i="3"/>
  <c r="BH51" i="3"/>
  <c r="BG51" i="3" s="1"/>
  <c r="BP51" i="3" s="1"/>
  <c r="BY51" i="3" s="1"/>
  <c r="AX51" i="3"/>
  <c r="FR76" i="3"/>
  <c r="FX47" i="3"/>
  <c r="CI42" i="3"/>
  <c r="EH42" i="3" s="1"/>
  <c r="GG42" i="3" s="1"/>
  <c r="DG54" i="3"/>
  <c r="DF53" i="3"/>
  <c r="DF54" i="3" s="1"/>
  <c r="B54" i="3"/>
  <c r="EF47" i="3"/>
  <c r="GE41" i="3"/>
  <c r="GK41" i="3" s="1"/>
  <c r="EL41" i="3"/>
  <c r="BJ21" i="3"/>
  <c r="BJ39" i="3" s="1"/>
  <c r="BK14" i="3"/>
  <c r="CJ35" i="3"/>
  <c r="AK36" i="3"/>
  <c r="EM23" i="3"/>
  <c r="AX33" i="3"/>
  <c r="AY32" i="3"/>
  <c r="AX32" i="3" s="1"/>
  <c r="AG14" i="3"/>
  <c r="AC17" i="3"/>
  <c r="CC17" i="3"/>
  <c r="EN30" i="3"/>
  <c r="FO16" i="3"/>
  <c r="FN16" i="3" s="1"/>
  <c r="EM16" i="3"/>
  <c r="BG28" i="3"/>
  <c r="CI35" i="3"/>
  <c r="DR22" i="3"/>
  <c r="DS21" i="3"/>
  <c r="DS39" i="3" s="1"/>
  <c r="CM20" i="3"/>
  <c r="EF20" i="3"/>
  <c r="DQ17" i="3"/>
  <c r="DZ17" i="3" s="1"/>
  <c r="CN17" i="3"/>
  <c r="EM29" i="3"/>
  <c r="CI10" i="3"/>
  <c r="EH9" i="3"/>
  <c r="CF20" i="3"/>
  <c r="AF20" i="3"/>
  <c r="DO64" i="3"/>
  <c r="DX64" i="3" s="1"/>
  <c r="GE33" i="3"/>
  <c r="GK33" i="3" s="1"/>
  <c r="EL33" i="3"/>
  <c r="CX33" i="3"/>
  <c r="CX21" i="3"/>
  <c r="CW22" i="3"/>
  <c r="DF33" i="3"/>
  <c r="DG32" i="3"/>
  <c r="DF32" i="3" s="1"/>
  <c r="BZ18" i="3"/>
  <c r="BY18" i="3" s="1"/>
  <c r="BS18" i="3"/>
  <c r="AD16" i="3"/>
  <c r="B16" i="3"/>
  <c r="C30" i="3"/>
  <c r="CF52" i="3"/>
  <c r="EC19" i="3"/>
  <c r="FQ32" i="3"/>
  <c r="BG11" i="3"/>
  <c r="BL12" i="3"/>
  <c r="BL13" i="3" s="1"/>
  <c r="GF79" i="3"/>
  <c r="AZ79" i="3"/>
  <c r="BI79" i="3" s="1"/>
  <c r="CP79" i="3" s="1"/>
  <c r="CP81" i="3" s="1"/>
  <c r="GD80" i="3"/>
  <c r="DX69" i="3"/>
  <c r="DG67" i="3"/>
  <c r="DF67" i="3" s="1"/>
  <c r="DO67" i="3" s="1"/>
  <c r="DX67" i="3" s="1"/>
  <c r="CW67" i="3"/>
  <c r="CE66" i="3"/>
  <c r="AL66" i="3"/>
  <c r="U65" i="3"/>
  <c r="T65" i="3" s="1"/>
  <c r="AC65" i="3" s="1"/>
  <c r="K65" i="3"/>
  <c r="BH64" i="3"/>
  <c r="BG64" i="3" s="1"/>
  <c r="BP64" i="3" s="1"/>
  <c r="BY64" i="3" s="1"/>
  <c r="AX64" i="3"/>
  <c r="FF62" i="3"/>
  <c r="FE62" i="3" s="1"/>
  <c r="EV62" i="3"/>
  <c r="BR71" i="3"/>
  <c r="CD71" i="3" s="1"/>
  <c r="EC71" i="3" s="1"/>
  <c r="GB71" i="3" s="1"/>
  <c r="GC88" i="3"/>
  <c r="AX88" i="3"/>
  <c r="BG88" i="3" s="1"/>
  <c r="AX87" i="3"/>
  <c r="BG87" i="3" s="1"/>
  <c r="CD80" i="3"/>
  <c r="AM74" i="3"/>
  <c r="CF74" i="3"/>
  <c r="AM80" i="3"/>
  <c r="AN80" i="3"/>
  <c r="EF79" i="3"/>
  <c r="CA73" i="3"/>
  <c r="GC79" i="3"/>
  <c r="EE79" i="3"/>
  <c r="DO75" i="3"/>
  <c r="DX75" i="3" s="1"/>
  <c r="FX73" i="3"/>
  <c r="FG72" i="3"/>
  <c r="EV72" i="3"/>
  <c r="U72" i="3"/>
  <c r="K72" i="3"/>
  <c r="DO70" i="3"/>
  <c r="DX70" i="3" s="1"/>
  <c r="CY80" i="3"/>
  <c r="DH80" i="3" s="1"/>
  <c r="EO80" i="3" s="1"/>
  <c r="CG74" i="3"/>
  <c r="AN72" i="3"/>
  <c r="CG72" i="3"/>
  <c r="EG71" i="3"/>
  <c r="GF71" i="3" s="1"/>
  <c r="FF68" i="3"/>
  <c r="EV68" i="3"/>
  <c r="DZ73" i="3"/>
  <c r="FN70" i="3"/>
  <c r="FW70" i="3" s="1"/>
  <c r="GM70" i="3"/>
  <c r="CW63" i="3"/>
  <c r="DO63" i="3" s="1"/>
  <c r="DX63" i="3" s="1"/>
  <c r="DG63" i="3"/>
  <c r="DF63" i="3" s="1"/>
  <c r="FN62" i="3"/>
  <c r="FW62" i="3" s="1"/>
  <c r="FP67" i="3"/>
  <c r="FY67" i="3" s="1"/>
  <c r="CF67" i="3"/>
  <c r="DY66" i="3"/>
  <c r="FQ65" i="3"/>
  <c r="FW65" i="3" s="1"/>
  <c r="BP65" i="3"/>
  <c r="BY65" i="3" s="1"/>
  <c r="AD63" i="3"/>
  <c r="DY62" i="3"/>
  <c r="FO61" i="3"/>
  <c r="BQ61" i="3"/>
  <c r="BZ61" i="3" s="1"/>
  <c r="BG61" i="3"/>
  <c r="BP61" i="3" s="1"/>
  <c r="BY61" i="3" s="1"/>
  <c r="CE70" i="3"/>
  <c r="AE68" i="3"/>
  <c r="CD68" i="3" s="1"/>
  <c r="EC68" i="3" s="1"/>
  <c r="GB68" i="3" s="1"/>
  <c r="CA67" i="3"/>
  <c r="DQ66" i="3"/>
  <c r="DZ66" i="3" s="1"/>
  <c r="CG66" i="3"/>
  <c r="FP65" i="3"/>
  <c r="CF65" i="3"/>
  <c r="AX63" i="3"/>
  <c r="BP63" i="3" s="1"/>
  <c r="BY63" i="3" s="1"/>
  <c r="CE63" i="3"/>
  <c r="K62" i="3"/>
  <c r="FX61" i="3"/>
  <c r="DO61" i="3"/>
  <c r="DX61" i="3" s="1"/>
  <c r="AC61" i="3"/>
  <c r="FO60" i="3"/>
  <c r="FX60" i="3" s="1"/>
  <c r="DX68" i="3"/>
  <c r="BS67" i="3"/>
  <c r="CE67" i="3" s="1"/>
  <c r="AC67" i="3"/>
  <c r="FF64" i="3"/>
  <c r="EV64" i="3"/>
  <c r="FP63" i="3"/>
  <c r="FY63" i="3" s="1"/>
  <c r="AX58" i="3"/>
  <c r="GM58" i="3" s="1"/>
  <c r="DO56" i="3"/>
  <c r="DX56" i="3" s="1"/>
  <c r="BQ70" i="3"/>
  <c r="K64" i="3"/>
  <c r="CE61" i="3"/>
  <c r="BH59" i="3"/>
  <c r="BG59" i="3" s="1"/>
  <c r="AX59" i="3"/>
  <c r="BP59" i="3" s="1"/>
  <c r="BY59" i="3" s="1"/>
  <c r="FY58" i="3"/>
  <c r="DG58" i="3"/>
  <c r="DF58" i="3" s="1"/>
  <c r="CW58" i="3"/>
  <c r="DO58" i="3" s="1"/>
  <c r="DX58" i="3" s="1"/>
  <c r="FY57" i="3"/>
  <c r="BQ57" i="3"/>
  <c r="BZ57" i="3" s="1"/>
  <c r="AE57" i="3"/>
  <c r="CD57" i="3" s="1"/>
  <c r="EC57" i="3" s="1"/>
  <c r="GB57" i="3" s="1"/>
  <c r="CA56" i="3"/>
  <c r="FY53" i="3"/>
  <c r="FS54" i="3"/>
  <c r="EM54" i="3"/>
  <c r="FS76" i="3"/>
  <c r="FY47" i="3"/>
  <c r="CZ76" i="3"/>
  <c r="DA81" i="3"/>
  <c r="BC81" i="3"/>
  <c r="BC78" i="3"/>
  <c r="AN67" i="3"/>
  <c r="CG67" i="3"/>
  <c r="AX60" i="3"/>
  <c r="BP60" i="3" s="1"/>
  <c r="BY60" i="3" s="1"/>
  <c r="CE60" i="3"/>
  <c r="FQ58" i="3"/>
  <c r="BP58" i="3"/>
  <c r="BY58" i="3" s="1"/>
  <c r="BS56" i="3"/>
  <c r="EX54" i="3"/>
  <c r="EX76" i="3"/>
  <c r="CT76" i="3"/>
  <c r="AI76" i="3"/>
  <c r="F81" i="3"/>
  <c r="E76" i="3"/>
  <c r="BG67" i="3"/>
  <c r="DQ59" i="3"/>
  <c r="DZ59" i="3" s="1"/>
  <c r="AC59" i="3"/>
  <c r="FE58" i="3"/>
  <c r="CF58" i="3"/>
  <c r="AN56" i="3"/>
  <c r="CG56" i="3"/>
  <c r="DQ55" i="3"/>
  <c r="DZ55" i="3" s="1"/>
  <c r="AN55" i="3"/>
  <c r="CA53" i="3"/>
  <c r="BU54" i="3"/>
  <c r="BQ53" i="3"/>
  <c r="BQ54" i="3" s="1"/>
  <c r="AF53" i="3"/>
  <c r="E54" i="3"/>
  <c r="FF51" i="3"/>
  <c r="FE51" i="3" s="1"/>
  <c r="EV51" i="3"/>
  <c r="FN51" i="3" s="1"/>
  <c r="FW51" i="3" s="1"/>
  <c r="CE51" i="3"/>
  <c r="AL51" i="3"/>
  <c r="U50" i="3"/>
  <c r="K50" i="3"/>
  <c r="BH49" i="3"/>
  <c r="BG49" i="3" s="1"/>
  <c r="BP49" i="3" s="1"/>
  <c r="BY49" i="3" s="1"/>
  <c r="AX49" i="3"/>
  <c r="FW48" i="3"/>
  <c r="FU78" i="3"/>
  <c r="FT76" i="3"/>
  <c r="CN76" i="3"/>
  <c r="Y81" i="3"/>
  <c r="Y78" i="3"/>
  <c r="CA63" i="3"/>
  <c r="EE55" i="3"/>
  <c r="CA52" i="3"/>
  <c r="AM49" i="3"/>
  <c r="CF49" i="3"/>
  <c r="DP48" i="3"/>
  <c r="FJ81" i="3"/>
  <c r="FJ78" i="3"/>
  <c r="DG76" i="3"/>
  <c r="DF47" i="3"/>
  <c r="DO47" i="3" s="1"/>
  <c r="DX47" i="3" s="1"/>
  <c r="BT76" i="3"/>
  <c r="M76" i="3"/>
  <c r="V47" i="3"/>
  <c r="CE41" i="3"/>
  <c r="AL41" i="3"/>
  <c r="FI82" i="3"/>
  <c r="FI42" i="3"/>
  <c r="FH42" i="3" s="1"/>
  <c r="FH35" i="3"/>
  <c r="FI39" i="3"/>
  <c r="AD52" i="3"/>
  <c r="EW76" i="3"/>
  <c r="T39" i="3"/>
  <c r="U34" i="3"/>
  <c r="CF38" i="3"/>
  <c r="EE29" i="3"/>
  <c r="CF56" i="3"/>
  <c r="FQ53" i="3"/>
  <c r="T53" i="3"/>
  <c r="T54" i="3" s="1"/>
  <c r="U54" i="3"/>
  <c r="AN52" i="3"/>
  <c r="CG52" i="3"/>
  <c r="AM51" i="3"/>
  <c r="CF51" i="3"/>
  <c r="BS48" i="3"/>
  <c r="CE48" i="3" s="1"/>
  <c r="DB78" i="3"/>
  <c r="DB81" i="3"/>
  <c r="BD89" i="3"/>
  <c r="BD78" i="3"/>
  <c r="AO76" i="3"/>
  <c r="AH42" i="3"/>
  <c r="CF37" i="3"/>
  <c r="EE28" i="3"/>
  <c r="AO23" i="3"/>
  <c r="CS77" i="3"/>
  <c r="CS78" i="3" s="1"/>
  <c r="CS36" i="3"/>
  <c r="DP52" i="3"/>
  <c r="DP54" i="3" s="1"/>
  <c r="FP50" i="3"/>
  <c r="FP76" i="3" s="1"/>
  <c r="FP78" i="3" s="1"/>
  <c r="AN48" i="3"/>
  <c r="CG48" i="3"/>
  <c r="EY42" i="3"/>
  <c r="H36" i="3"/>
  <c r="AI35" i="3"/>
  <c r="EN34" i="3"/>
  <c r="ED31" i="3"/>
  <c r="CE40" i="3"/>
  <c r="FN23" i="3"/>
  <c r="AM22" i="3"/>
  <c r="DR18" i="3"/>
  <c r="BH30" i="3"/>
  <c r="BG30" i="3" s="1"/>
  <c r="BG16" i="3"/>
  <c r="CW16" i="3"/>
  <c r="CX30" i="3"/>
  <c r="CW30" i="3" s="1"/>
  <c r="EW29" i="3"/>
  <c r="EV29" i="3" s="1"/>
  <c r="BG48" i="3"/>
  <c r="H42" i="3"/>
  <c r="AI42" i="3" s="1"/>
  <c r="CH42" i="3" s="1"/>
  <c r="GE32" i="3"/>
  <c r="GK32" i="3" s="1"/>
  <c r="EL32" i="3"/>
  <c r="FQ23" i="3"/>
  <c r="DT21" i="3"/>
  <c r="DZ22" i="3"/>
  <c r="FY19" i="3"/>
  <c r="FW19" i="3" s="1"/>
  <c r="DO17" i="3"/>
  <c r="GM17" i="3"/>
  <c r="DH31" i="3"/>
  <c r="FP15" i="3"/>
  <c r="FN15" i="3" s="1"/>
  <c r="FE15" i="3"/>
  <c r="DP29" i="3"/>
  <c r="CN29" i="3"/>
  <c r="DO29" i="3" s="1"/>
  <c r="DX29" i="3" s="1"/>
  <c r="M10" i="3"/>
  <c r="K9" i="3"/>
  <c r="K10" i="3" s="1"/>
  <c r="M11" i="3"/>
  <c r="M12" i="3" s="1"/>
  <c r="M13" i="3" s="1"/>
  <c r="AE9" i="3"/>
  <c r="AE11" i="3" s="1"/>
  <c r="CE38" i="3"/>
  <c r="ED29" i="3"/>
  <c r="CW23" i="3"/>
  <c r="E21" i="3"/>
  <c r="E39" i="3" s="1"/>
  <c r="F14" i="3"/>
  <c r="AD33" i="3"/>
  <c r="B33" i="3"/>
  <c r="C32" i="3"/>
  <c r="EM19" i="3"/>
  <c r="GM19" i="3" s="1"/>
  <c r="DQ64" i="3"/>
  <c r="DZ64" i="3" s="1"/>
  <c r="FR54" i="3"/>
  <c r="FN52" i="3"/>
  <c r="CF50" i="3"/>
  <c r="DS76" i="3"/>
  <c r="DY47" i="3"/>
  <c r="CJ76" i="3"/>
  <c r="FT35" i="3"/>
  <c r="FT36" i="3" s="1"/>
  <c r="ES36" i="3"/>
  <c r="DU35" i="3"/>
  <c r="DU36" i="3" s="1"/>
  <c r="CZ42" i="3"/>
  <c r="DR23" i="3"/>
  <c r="DY23" i="3"/>
  <c r="DX23" i="3" s="1"/>
  <c r="AJ14" i="3"/>
  <c r="AJ39" i="3"/>
  <c r="AP33" i="3"/>
  <c r="BQ22" i="3"/>
  <c r="AP21" i="3"/>
  <c r="AO22" i="3"/>
  <c r="CO33" i="3"/>
  <c r="DP22" i="3"/>
  <c r="CN22" i="3"/>
  <c r="CO21" i="3"/>
  <c r="BH33" i="3"/>
  <c r="BG22" i="3"/>
  <c r="BH21" i="3"/>
  <c r="FS21" i="3"/>
  <c r="EI22" i="3"/>
  <c r="CJ21" i="3"/>
  <c r="CJ14" i="3" s="1"/>
  <c r="CJ77" i="3" s="1"/>
  <c r="CJ84" i="3" s="1"/>
  <c r="CQ21" i="3"/>
  <c r="CQ39" i="3" s="1"/>
  <c r="BS19" i="3"/>
  <c r="BZ19" i="3"/>
  <c r="BY19" i="3" s="1"/>
  <c r="FQ17" i="3"/>
  <c r="FX17" i="3"/>
  <c r="FW17" i="3" s="1"/>
  <c r="AM17" i="3"/>
  <c r="AL17" i="3" s="1"/>
  <c r="CF17" i="3"/>
  <c r="AF17" i="3"/>
  <c r="DR16" i="3"/>
  <c r="FY15" i="3"/>
  <c r="DH12" i="3"/>
  <c r="DH13" i="3" s="1"/>
  <c r="AT78" i="3"/>
  <c r="AT81" i="3"/>
  <c r="BS23" i="3"/>
  <c r="BZ23" i="3"/>
  <c r="BY23" i="3" s="1"/>
  <c r="AR21" i="3"/>
  <c r="AR39" i="3" s="1"/>
  <c r="AS14" i="3"/>
  <c r="AF18" i="3"/>
  <c r="DR15" i="3"/>
  <c r="DR37" i="3" s="1"/>
  <c r="DY15" i="3"/>
  <c r="DX15" i="3" s="1"/>
  <c r="B15" i="3"/>
  <c r="CQ77" i="3"/>
  <c r="T11" i="3"/>
  <c r="BU11" i="3"/>
  <c r="BU12" i="3" s="1"/>
  <c r="BU13" i="3" s="1"/>
  <c r="CA8" i="3"/>
  <c r="FE11" i="3"/>
  <c r="EM11" i="3"/>
  <c r="BH34" i="3"/>
  <c r="BG34" i="3" s="1"/>
  <c r="DP16" i="3"/>
  <c r="DO16" i="3" s="1"/>
  <c r="CD16" i="3"/>
  <c r="EC16" i="3" s="1"/>
  <c r="DG28" i="3"/>
  <c r="GF8" i="3"/>
  <c r="EG11" i="3"/>
  <c r="W77" i="3"/>
  <c r="EY10" i="3"/>
  <c r="DS10" i="3"/>
  <c r="CW10" i="3"/>
  <c r="DZ8" i="3"/>
  <c r="DI11" i="3"/>
  <c r="DJ12" i="3"/>
  <c r="BV11" i="3"/>
  <c r="BV12" i="3" s="1"/>
  <c r="BV13" i="3" s="1"/>
  <c r="CC8" i="3"/>
  <c r="AD11" i="3"/>
  <c r="AC8" i="3"/>
  <c r="FQ8" i="3"/>
  <c r="AH11" i="3"/>
  <c r="EI10" i="3"/>
  <c r="CB70" i="3" l="1"/>
  <c r="EA70" i="3" s="1"/>
  <c r="FZ70" i="3" s="1"/>
  <c r="AL70" i="3"/>
  <c r="CB58" i="3"/>
  <c r="EA58" i="3" s="1"/>
  <c r="AL58" i="3"/>
  <c r="CP83" i="3"/>
  <c r="CP82" i="3"/>
  <c r="FX49" i="3"/>
  <c r="ED67" i="3"/>
  <c r="CB65" i="3"/>
  <c r="AL65" i="3"/>
  <c r="GM49" i="3"/>
  <c r="ED48" i="3"/>
  <c r="DP76" i="3"/>
  <c r="AC85" i="3"/>
  <c r="AL85" i="3" s="1"/>
  <c r="AL86" i="3"/>
  <c r="CB63" i="3"/>
  <c r="EA63" i="3" s="1"/>
  <c r="FZ63" i="3" s="1"/>
  <c r="AL63" i="3"/>
  <c r="DG35" i="3"/>
  <c r="DF28" i="3"/>
  <c r="BG21" i="3"/>
  <c r="BH14" i="3"/>
  <c r="AJ77" i="3"/>
  <c r="AI14" i="3"/>
  <c r="AI12" i="3" s="1"/>
  <c r="AI13" i="3" s="1"/>
  <c r="DP38" i="3"/>
  <c r="DY38" i="3" s="1"/>
  <c r="DY29" i="3"/>
  <c r="DZ21" i="3"/>
  <c r="DT14" i="3"/>
  <c r="GC31" i="3"/>
  <c r="EF52" i="3"/>
  <c r="CM52" i="3"/>
  <c r="CC52" i="3"/>
  <c r="EB52" i="3" s="1"/>
  <c r="GA52" i="3" s="1"/>
  <c r="AM52" i="3"/>
  <c r="V76" i="3"/>
  <c r="T47" i="3"/>
  <c r="EE49" i="3"/>
  <c r="Y82" i="3"/>
  <c r="Y83" i="3" s="1"/>
  <c r="Y84" i="3" s="1"/>
  <c r="ED51" i="3"/>
  <c r="AI89" i="3"/>
  <c r="FY76" i="3"/>
  <c r="FE64" i="3"/>
  <c r="FN64" i="3" s="1"/>
  <c r="FW64" i="3" s="1"/>
  <c r="FO64" i="3"/>
  <c r="FX64" i="3" s="1"/>
  <c r="CB61" i="3"/>
  <c r="EA61" i="3" s="1"/>
  <c r="FZ61" i="3" s="1"/>
  <c r="AL61" i="3"/>
  <c r="T72" i="3"/>
  <c r="AC72" i="3" s="1"/>
  <c r="AD72" i="3"/>
  <c r="BK77" i="3"/>
  <c r="BJ14" i="3"/>
  <c r="BJ36" i="3" s="1"/>
  <c r="BT42" i="3"/>
  <c r="AR42" i="3"/>
  <c r="BS42" i="3" s="1"/>
  <c r="EB15" i="3"/>
  <c r="DG77" i="3"/>
  <c r="DF77" i="3" s="1"/>
  <c r="DF14" i="3"/>
  <c r="DG12" i="3"/>
  <c r="T33" i="3"/>
  <c r="GM33" i="3" s="1"/>
  <c r="U32" i="3"/>
  <c r="T32" i="3" s="1"/>
  <c r="DP11" i="3"/>
  <c r="DO8" i="3"/>
  <c r="AO30" i="3"/>
  <c r="BP30" i="3" s="1"/>
  <c r="BQ30" i="3"/>
  <c r="AO38" i="3"/>
  <c r="AP29" i="3"/>
  <c r="DK82" i="3"/>
  <c r="DK83" i="3" s="1"/>
  <c r="DK84" i="3" s="1"/>
  <c r="ED68" i="3"/>
  <c r="W89" i="3"/>
  <c r="W78" i="3"/>
  <c r="AH81" i="3"/>
  <c r="G82" i="3"/>
  <c r="G83" i="3" s="1"/>
  <c r="CL73" i="3"/>
  <c r="EE73" i="3"/>
  <c r="BU78" i="3"/>
  <c r="AO11" i="3"/>
  <c r="CY78" i="3"/>
  <c r="AM54" i="3"/>
  <c r="BG55" i="3"/>
  <c r="BQ55" i="3"/>
  <c r="FE55" i="3"/>
  <c r="FN55" i="3" s="1"/>
  <c r="FW55" i="3" s="1"/>
  <c r="FO55" i="3"/>
  <c r="FX55" i="3" s="1"/>
  <c r="AO80" i="3"/>
  <c r="AY80" i="3"/>
  <c r="DO10" i="3"/>
  <c r="DX10" i="3" s="1"/>
  <c r="FY11" i="3"/>
  <c r="AF35" i="3"/>
  <c r="E36" i="3"/>
  <c r="EB22" i="3"/>
  <c r="CB22" i="3"/>
  <c r="CC21" i="3"/>
  <c r="CM19" i="3"/>
  <c r="EF19" i="3"/>
  <c r="GD48" i="3"/>
  <c r="BJ89" i="3"/>
  <c r="GC80" i="3"/>
  <c r="EV21" i="3"/>
  <c r="EW14" i="3"/>
  <c r="CC70" i="3"/>
  <c r="AM70" i="3"/>
  <c r="FO62" i="3"/>
  <c r="FX62" i="3" s="1"/>
  <c r="EF54" i="3"/>
  <c r="GE53" i="3"/>
  <c r="AH12" i="3"/>
  <c r="AH13" i="3" s="1"/>
  <c r="CC11" i="3"/>
  <c r="CB8" i="3"/>
  <c r="EB8" i="3"/>
  <c r="GM15" i="3"/>
  <c r="AS77" i="3"/>
  <c r="AR14" i="3"/>
  <c r="AS12" i="3"/>
  <c r="DO22" i="3"/>
  <c r="DP21" i="3"/>
  <c r="BP22" i="3"/>
  <c r="BQ21" i="3"/>
  <c r="CJ78" i="3"/>
  <c r="EE50" i="3"/>
  <c r="F77" i="3"/>
  <c r="E14" i="3"/>
  <c r="DY18" i="3"/>
  <c r="DX18" i="3" s="1"/>
  <c r="DB83" i="3"/>
  <c r="DB84" i="3" s="1"/>
  <c r="DB82" i="3"/>
  <c r="CW54" i="3"/>
  <c r="EE38" i="3"/>
  <c r="GD29" i="3"/>
  <c r="BI76" i="3"/>
  <c r="M81" i="3"/>
  <c r="K81" i="3" s="1"/>
  <c r="M78" i="3"/>
  <c r="GD55" i="3"/>
  <c r="AF54" i="3"/>
  <c r="CE53" i="3"/>
  <c r="CB59" i="3"/>
  <c r="E89" i="3"/>
  <c r="AC56" i="3"/>
  <c r="BQ64" i="3"/>
  <c r="BZ64" i="3" s="1"/>
  <c r="BC82" i="3"/>
  <c r="BC83" i="3" s="1"/>
  <c r="BC84" i="3" s="1"/>
  <c r="GM64" i="3"/>
  <c r="AC64" i="3"/>
  <c r="CK63" i="3"/>
  <c r="ED63" i="3"/>
  <c r="EE65" i="3"/>
  <c r="EE67" i="3"/>
  <c r="FE68" i="3"/>
  <c r="FN68" i="3" s="1"/>
  <c r="FW68" i="3" s="1"/>
  <c r="FO68" i="3"/>
  <c r="DP73" i="3"/>
  <c r="DQ80" i="3"/>
  <c r="DZ80" i="3" s="1"/>
  <c r="GE79" i="3"/>
  <c r="EE74" i="3"/>
  <c r="CL74" i="3"/>
  <c r="BP87" i="3"/>
  <c r="BR79" i="3"/>
  <c r="BP15" i="3"/>
  <c r="B30" i="3"/>
  <c r="AD30" i="3"/>
  <c r="CW21" i="3"/>
  <c r="CX14" i="3"/>
  <c r="CE20" i="3"/>
  <c r="CL20" i="3"/>
  <c r="CK20" i="3" s="1"/>
  <c r="EE20" i="3"/>
  <c r="FO29" i="3"/>
  <c r="EH35" i="3"/>
  <c r="GE47" i="3"/>
  <c r="AC53" i="3"/>
  <c r="AS36" i="3"/>
  <c r="ED49" i="3"/>
  <c r="AR89" i="3"/>
  <c r="FF54" i="3"/>
  <c r="FE53" i="3"/>
  <c r="FE54" i="3" s="1"/>
  <c r="GD66" i="3"/>
  <c r="CL71" i="3"/>
  <c r="EE71" i="3"/>
  <c r="DY8" i="3"/>
  <c r="DX8" i="3" s="1"/>
  <c r="DP30" i="3"/>
  <c r="BS21" i="3"/>
  <c r="BS39" i="3" s="1"/>
  <c r="BT14" i="3"/>
  <c r="EF16" i="3"/>
  <c r="CM16" i="3"/>
  <c r="L32" i="3"/>
  <c r="K32" i="3" s="1"/>
  <c r="K33" i="3"/>
  <c r="DO20" i="3"/>
  <c r="DY20" i="3"/>
  <c r="DX20" i="3" s="1"/>
  <c r="GM9" i="3"/>
  <c r="CE9" i="3"/>
  <c r="CL9" i="3"/>
  <c r="CF10" i="3"/>
  <c r="EE9" i="3"/>
  <c r="DO28" i="3"/>
  <c r="BT39" i="3"/>
  <c r="AZ35" i="3"/>
  <c r="AX31" i="3"/>
  <c r="EF22" i="3"/>
  <c r="CG21" i="3"/>
  <c r="CM22" i="3"/>
  <c r="GD22" i="3"/>
  <c r="ED22" i="3"/>
  <c r="EK22" i="3"/>
  <c r="O77" i="3"/>
  <c r="N14" i="3"/>
  <c r="N36" i="3" s="1"/>
  <c r="O12" i="3"/>
  <c r="EF40" i="3"/>
  <c r="GE31" i="3"/>
  <c r="O36" i="3"/>
  <c r="DO53" i="3"/>
  <c r="DO54" i="3" s="1"/>
  <c r="CQ36" i="3"/>
  <c r="DR35" i="3"/>
  <c r="CQ82" i="3"/>
  <c r="EZ83" i="3"/>
  <c r="EY81" i="3"/>
  <c r="EZ82" i="3"/>
  <c r="AX38" i="3"/>
  <c r="AY29" i="3"/>
  <c r="BG38" i="3"/>
  <c r="BH29" i="3"/>
  <c r="EQ83" i="3"/>
  <c r="FR81" i="3"/>
  <c r="EP81" i="3"/>
  <c r="DY54" i="3"/>
  <c r="BA89" i="3"/>
  <c r="CF76" i="3"/>
  <c r="EE47" i="3"/>
  <c r="BZ54" i="3"/>
  <c r="CL63" i="3"/>
  <c r="EE63" i="3"/>
  <c r="GE62" i="3"/>
  <c r="EF63" i="3"/>
  <c r="CM63" i="3"/>
  <c r="EF70" i="3"/>
  <c r="CM70" i="3"/>
  <c r="CA65" i="3"/>
  <c r="CD65" i="3"/>
  <c r="GM73" i="3"/>
  <c r="BR54" i="3"/>
  <c r="FW15" i="3"/>
  <c r="DQ11" i="3"/>
  <c r="CG10" i="3"/>
  <c r="EF9" i="3"/>
  <c r="D77" i="3"/>
  <c r="D78" i="3" s="1"/>
  <c r="D12" i="3"/>
  <c r="D13" i="3" s="1"/>
  <c r="BQ37" i="3"/>
  <c r="BZ37" i="3" s="1"/>
  <c r="BZ28" i="3"/>
  <c r="CY35" i="3"/>
  <c r="CW31" i="3"/>
  <c r="DQ31" i="3"/>
  <c r="GA77" i="3"/>
  <c r="FZ77" i="3" s="1"/>
  <c r="FZ14" i="3"/>
  <c r="GA12" i="3"/>
  <c r="FE33" i="3"/>
  <c r="FF32" i="3"/>
  <c r="FE32" i="3" s="1"/>
  <c r="CR83" i="3"/>
  <c r="DS81" i="3"/>
  <c r="CQ81" i="3"/>
  <c r="DR81" i="3" s="1"/>
  <c r="C77" i="3"/>
  <c r="B14" i="3"/>
  <c r="C12" i="3"/>
  <c r="CD51" i="3"/>
  <c r="AN51" i="3"/>
  <c r="BQ11" i="3"/>
  <c r="BP8" i="3"/>
  <c r="BQ10" i="3"/>
  <c r="BZ10" i="3" s="1"/>
  <c r="FY9" i="3"/>
  <c r="FX16" i="3"/>
  <c r="FW16" i="3" s="1"/>
  <c r="FN18" i="3"/>
  <c r="FX18" i="3"/>
  <c r="FW18" i="3" s="1"/>
  <c r="DY52" i="3"/>
  <c r="EG38" i="3"/>
  <c r="GF29" i="3"/>
  <c r="GF38" i="3" s="1"/>
  <c r="FN50" i="3"/>
  <c r="BK36" i="3"/>
  <c r="FQ35" i="3"/>
  <c r="DH54" i="3"/>
  <c r="DQ53" i="3"/>
  <c r="AC52" i="3"/>
  <c r="DO55" i="3"/>
  <c r="DX55" i="3" s="1"/>
  <c r="CF54" i="3"/>
  <c r="EE53" i="3"/>
  <c r="CL53" i="3"/>
  <c r="DO59" i="3"/>
  <c r="DX59" i="3" s="1"/>
  <c r="BL82" i="3"/>
  <c r="BJ82" i="3" s="1"/>
  <c r="CH54" i="3"/>
  <c r="EG53" i="3"/>
  <c r="GD61" i="3"/>
  <c r="FE59" i="3"/>
  <c r="GM59" i="3" s="1"/>
  <c r="FO59" i="3"/>
  <c r="FX59" i="3" s="1"/>
  <c r="EG66" i="3"/>
  <c r="GF66" i="3" s="1"/>
  <c r="CD62" i="3"/>
  <c r="AN62" i="3"/>
  <c r="EE68" i="3"/>
  <c r="CL68" i="3"/>
  <c r="ED73" i="3"/>
  <c r="CK73" i="3"/>
  <c r="DF74" i="3"/>
  <c r="GM74" i="3" s="1"/>
  <c r="DQ74" i="3"/>
  <c r="EB75" i="3"/>
  <c r="GA75" i="3" s="1"/>
  <c r="GE8" i="3"/>
  <c r="DP10" i="3"/>
  <c r="DY10" i="3" s="1"/>
  <c r="FW9" i="3"/>
  <c r="CC18" i="3"/>
  <c r="AC18" i="3"/>
  <c r="AM18" i="3"/>
  <c r="AL18" i="3" s="1"/>
  <c r="AF11" i="3"/>
  <c r="AG12" i="3"/>
  <c r="FX20" i="3"/>
  <c r="FW20" i="3" s="1"/>
  <c r="CF35" i="3"/>
  <c r="AG36" i="3"/>
  <c r="ED47" i="3"/>
  <c r="FO33" i="3"/>
  <c r="FX33" i="3" s="1"/>
  <c r="EN32" i="3"/>
  <c r="EM33" i="3"/>
  <c r="FN33" i="3" s="1"/>
  <c r="FW33" i="3" s="1"/>
  <c r="CD17" i="3"/>
  <c r="AQ82" i="3"/>
  <c r="AQ42" i="3"/>
  <c r="AQ36" i="3"/>
  <c r="BR35" i="3"/>
  <c r="AC23" i="3"/>
  <c r="EG30" i="3"/>
  <c r="FY50" i="3"/>
  <c r="BK83" i="3"/>
  <c r="BJ81" i="3"/>
  <c r="BP56" i="3"/>
  <c r="CC57" i="3"/>
  <c r="EB57" i="3" s="1"/>
  <c r="CM64" i="3"/>
  <c r="EF64" i="3"/>
  <c r="EF69" i="3"/>
  <c r="FO53" i="3"/>
  <c r="DP63" i="3"/>
  <c r="DY63" i="3" s="1"/>
  <c r="DP60" i="3"/>
  <c r="DY60" i="3" s="1"/>
  <c r="AD65" i="3"/>
  <c r="ED32" i="3"/>
  <c r="DP56" i="3"/>
  <c r="DY56" i="3" s="1"/>
  <c r="ED74" i="3"/>
  <c r="ED16" i="3"/>
  <c r="GD16" i="3"/>
  <c r="AD12" i="3"/>
  <c r="AC11" i="3"/>
  <c r="ED38" i="3"/>
  <c r="GC29" i="3"/>
  <c r="FN29" i="3"/>
  <c r="AD54" i="3"/>
  <c r="ED56" i="3"/>
  <c r="EL73" i="3"/>
  <c r="GE73" i="3"/>
  <c r="GK73" i="3" s="1"/>
  <c r="CP12" i="3"/>
  <c r="CP13" i="3" s="1"/>
  <c r="CN11" i="3"/>
  <c r="AH77" i="3"/>
  <c r="AN77" i="3" s="1"/>
  <c r="AH36" i="3"/>
  <c r="CE21" i="3"/>
  <c r="CE39" i="3" s="1"/>
  <c r="CL21" i="3"/>
  <c r="CF14" i="3"/>
  <c r="EK31" i="3"/>
  <c r="GD31" i="3"/>
  <c r="GJ31" i="3" s="1"/>
  <c r="T48" i="3"/>
  <c r="AC48" i="3" s="1"/>
  <c r="AD48" i="3"/>
  <c r="U76" i="3"/>
  <c r="EP89" i="3"/>
  <c r="CD59" i="3"/>
  <c r="AN59" i="3"/>
  <c r="DI89" i="3"/>
  <c r="CC64" i="3"/>
  <c r="EB64" i="3" s="1"/>
  <c r="GA64" i="3" s="1"/>
  <c r="GC85" i="3"/>
  <c r="GG8" i="3"/>
  <c r="EH11" i="3"/>
  <c r="BT12" i="3"/>
  <c r="BS11" i="3"/>
  <c r="BP37" i="3"/>
  <c r="BY28" i="3"/>
  <c r="BY52" i="3"/>
  <c r="DO85" i="3"/>
  <c r="DX85" i="3" s="1"/>
  <c r="DX86" i="3"/>
  <c r="BH32" i="3"/>
  <c r="BG32" i="3" s="1"/>
  <c r="BG33" i="3"/>
  <c r="BQ33" i="3"/>
  <c r="BZ33" i="3" s="1"/>
  <c r="AO33" i="3"/>
  <c r="BP33" i="3" s="1"/>
  <c r="BY33" i="3" s="1"/>
  <c r="AP32" i="3"/>
  <c r="B32" i="3"/>
  <c r="EE37" i="3"/>
  <c r="GD28" i="3"/>
  <c r="EE51" i="3"/>
  <c r="FQ54" i="3"/>
  <c r="BS76" i="3"/>
  <c r="CT89" i="3"/>
  <c r="CT78" i="3"/>
  <c r="EF67" i="3"/>
  <c r="CM67" i="3"/>
  <c r="EF74" i="3"/>
  <c r="CM74" i="3"/>
  <c r="FE72" i="3"/>
  <c r="FN72" i="3" s="1"/>
  <c r="FW72" i="3" s="1"/>
  <c r="FP72" i="3"/>
  <c r="ED66" i="3"/>
  <c r="CY79" i="3"/>
  <c r="DH79" i="3" s="1"/>
  <c r="EO79" i="3" s="1"/>
  <c r="FQ39" i="3"/>
  <c r="GM16" i="3"/>
  <c r="CW33" i="3"/>
  <c r="CX32" i="3"/>
  <c r="CW32" i="3" s="1"/>
  <c r="EH10" i="3"/>
  <c r="GG9" i="3"/>
  <c r="GG10" i="3" s="1"/>
  <c r="DY22" i="3"/>
  <c r="DX22" i="3" s="1"/>
  <c r="AJ36" i="3"/>
  <c r="AG77" i="3"/>
  <c r="AF14" i="3"/>
  <c r="FQ76" i="3"/>
  <c r="AR36" i="3"/>
  <c r="BS35" i="3"/>
  <c r="AS83" i="3"/>
  <c r="AR81" i="3"/>
  <c r="BT81" i="3"/>
  <c r="AY13" i="3"/>
  <c r="AX12" i="3"/>
  <c r="AX13" i="3" s="1"/>
  <c r="EG10" i="3"/>
  <c r="GF9" i="3"/>
  <c r="GF10" i="3" s="1"/>
  <c r="BR10" i="3"/>
  <c r="CA10" i="3" s="1"/>
  <c r="CA9" i="3"/>
  <c r="CA11" i="3" s="1"/>
  <c r="CA12" i="3" s="1"/>
  <c r="BP9" i="3"/>
  <c r="BP10" i="3" s="1"/>
  <c r="BY10" i="3" s="1"/>
  <c r="BR11" i="3"/>
  <c r="BR12" i="3" s="1"/>
  <c r="BR13" i="3" s="1"/>
  <c r="CA13" i="3" s="1"/>
  <c r="DO30" i="3"/>
  <c r="F12" i="3"/>
  <c r="AC20" i="3"/>
  <c r="CC20" i="3"/>
  <c r="BZ22" i="3"/>
  <c r="EG28" i="3"/>
  <c r="CH37" i="3"/>
  <c r="EZ13" i="3"/>
  <c r="EY12" i="3"/>
  <c r="EY13" i="3" s="1"/>
  <c r="GG22" i="3"/>
  <c r="GG21" i="3" s="1"/>
  <c r="EH21" i="3"/>
  <c r="T21" i="3"/>
  <c r="U14" i="3"/>
  <c r="CM23" i="3"/>
  <c r="EF23" i="3"/>
  <c r="EE23" i="3"/>
  <c r="CE23" i="3"/>
  <c r="CL23" i="3"/>
  <c r="CK23" i="3" s="1"/>
  <c r="GM51" i="3"/>
  <c r="GM10" i="3"/>
  <c r="X13" i="3"/>
  <c r="W12" i="3"/>
  <c r="W13" i="3" s="1"/>
  <c r="CX12" i="3"/>
  <c r="CW11" i="3"/>
  <c r="DP28" i="3"/>
  <c r="EO77" i="3"/>
  <c r="EO78" i="3" s="1"/>
  <c r="EO12" i="3"/>
  <c r="EO13" i="3" s="1"/>
  <c r="BP48" i="3"/>
  <c r="AN14" i="3"/>
  <c r="CL22" i="3"/>
  <c r="CK22" i="3" s="1"/>
  <c r="EY89" i="3"/>
  <c r="EY78" i="3"/>
  <c r="K38" i="3"/>
  <c r="L29" i="3"/>
  <c r="T38" i="3"/>
  <c r="U29" i="3"/>
  <c r="CS83" i="3"/>
  <c r="DT81" i="3"/>
  <c r="CS82" i="3"/>
  <c r="DT82" i="3" s="1"/>
  <c r="BG53" i="3"/>
  <c r="BH54" i="3"/>
  <c r="AD58" i="3"/>
  <c r="EE60" i="3"/>
  <c r="BP67" i="3"/>
  <c r="CB67" i="3" s="1"/>
  <c r="K76" i="3"/>
  <c r="DI81" i="3"/>
  <c r="DJ82" i="3"/>
  <c r="DI82" i="3" s="1"/>
  <c r="CC56" i="3"/>
  <c r="EB56" i="3" s="1"/>
  <c r="GA56" i="3" s="1"/>
  <c r="AM56" i="3"/>
  <c r="EF60" i="3"/>
  <c r="CM60" i="3"/>
  <c r="EF61" i="3"/>
  <c r="CM61" i="3"/>
  <c r="EB71" i="3"/>
  <c r="GA71" i="3" s="1"/>
  <c r="GF83" i="3"/>
  <c r="EX42" i="3"/>
  <c r="EX36" i="3"/>
  <c r="CE52" i="3"/>
  <c r="N89" i="3"/>
  <c r="AN57" i="3"/>
  <c r="AL67" i="3"/>
  <c r="CC10" i="3"/>
  <c r="EB9" i="3"/>
  <c r="EV11" i="3"/>
  <c r="BV77" i="3"/>
  <c r="BV84" i="3" s="1"/>
  <c r="BW84" i="3"/>
  <c r="BZ11" i="3"/>
  <c r="BY8" i="3"/>
  <c r="AN10" i="3"/>
  <c r="FN11" i="3"/>
  <c r="DJ77" i="3"/>
  <c r="DI14" i="3"/>
  <c r="DI36" i="3" s="1"/>
  <c r="DJ36" i="3"/>
  <c r="CD15" i="3"/>
  <c r="AN15" i="3"/>
  <c r="AL15" i="3" s="1"/>
  <c r="CX35" i="3"/>
  <c r="EO35" i="3"/>
  <c r="FP31" i="3"/>
  <c r="EM31" i="3"/>
  <c r="FN31" i="3" s="1"/>
  <c r="AE21" i="3"/>
  <c r="AE14" i="3" s="1"/>
  <c r="AE77" i="3" s="1"/>
  <c r="BS38" i="3"/>
  <c r="FQ38" i="3"/>
  <c r="CQ89" i="3"/>
  <c r="CQ78" i="3"/>
  <c r="FY10" i="3"/>
  <c r="BP17" i="3"/>
  <c r="DA77" i="3"/>
  <c r="CZ14" i="3"/>
  <c r="CZ36" i="3" s="1"/>
  <c r="DA36" i="3"/>
  <c r="DA12" i="3"/>
  <c r="AQ77" i="3"/>
  <c r="AQ78" i="3" s="1"/>
  <c r="AQ12" i="3"/>
  <c r="AQ13" i="3" s="1"/>
  <c r="AO34" i="3"/>
  <c r="BP34" i="3" s="1"/>
  <c r="BY34" i="3" s="1"/>
  <c r="BQ34" i="3"/>
  <c r="BZ34" i="3" s="1"/>
  <c r="EN35" i="3"/>
  <c r="FO28" i="3"/>
  <c r="EM28" i="3"/>
  <c r="FN28" i="3" s="1"/>
  <c r="CW34" i="3"/>
  <c r="DO34" i="3" s="1"/>
  <c r="DX34" i="3" s="1"/>
  <c r="DP34" i="3"/>
  <c r="DY34" i="3" s="1"/>
  <c r="AU89" i="3"/>
  <c r="AU78" i="3"/>
  <c r="EM89" i="3"/>
  <c r="FH89" i="3"/>
  <c r="BS54" i="3"/>
  <c r="AL59" i="3"/>
  <c r="DO62" i="3"/>
  <c r="DX62" i="3" s="1"/>
  <c r="AC68" i="3"/>
  <c r="GM68" i="3"/>
  <c r="ED62" i="3"/>
  <c r="AL71" i="3"/>
  <c r="CM71" i="3"/>
  <c r="EF71" i="3"/>
  <c r="CB75" i="3"/>
  <c r="AL75" i="3"/>
  <c r="GG83" i="3"/>
  <c r="GH83" i="3"/>
  <c r="BK12" i="3"/>
  <c r="EE8" i="3"/>
  <c r="CF11" i="3"/>
  <c r="CE8" i="3"/>
  <c r="CL8" i="3"/>
  <c r="CK8" i="3" s="1"/>
  <c r="GM28" i="3"/>
  <c r="GM37" i="3" s="1"/>
  <c r="AC28" i="3"/>
  <c r="EK15" i="3"/>
  <c r="ED15" i="3"/>
  <c r="ED37" i="3" s="1"/>
  <c r="GD15" i="3"/>
  <c r="AG42" i="3"/>
  <c r="E42" i="3"/>
  <c r="AF42" i="3" s="1"/>
  <c r="FN22" i="3"/>
  <c r="FO21" i="3"/>
  <c r="FX22" i="3"/>
  <c r="FW22" i="3" s="1"/>
  <c r="AC21" i="3"/>
  <c r="AD14" i="3"/>
  <c r="BR31" i="3"/>
  <c r="AC49" i="3"/>
  <c r="CB23" i="3"/>
  <c r="EB23" i="3"/>
  <c r="EA23" i="3" s="1"/>
  <c r="EE57" i="3"/>
  <c r="CL57" i="3"/>
  <c r="AZ78" i="3"/>
  <c r="AZ81" i="3"/>
  <c r="DY48" i="3"/>
  <c r="GD59" i="3"/>
  <c r="FP54" i="3"/>
  <c r="EH76" i="3"/>
  <c r="GG47" i="3"/>
  <c r="GE59" i="3"/>
  <c r="CC62" i="3"/>
  <c r="EB62" i="3" s="1"/>
  <c r="GA62" i="3" s="1"/>
  <c r="CB74" i="3"/>
  <c r="CK74" i="3" s="1"/>
  <c r="AL74" i="3"/>
  <c r="EV33" i="3"/>
  <c r="EW32" i="3"/>
  <c r="EV32" i="3" s="1"/>
  <c r="FO70" i="3"/>
  <c r="FX70" i="3" s="1"/>
  <c r="GC75" i="3"/>
  <c r="AD67" i="3"/>
  <c r="BQ51" i="3"/>
  <c r="BQ62" i="3"/>
  <c r="BZ62" i="3" s="1"/>
  <c r="ED65" i="3"/>
  <c r="CK65" i="3"/>
  <c r="GD18" i="3"/>
  <c r="ED18" i="3"/>
  <c r="AE47" i="3"/>
  <c r="AO21" i="3"/>
  <c r="AP14" i="3"/>
  <c r="CC33" i="3"/>
  <c r="AM33" i="3"/>
  <c r="AI36" i="3"/>
  <c r="CH35" i="3"/>
  <c r="BY48" i="3"/>
  <c r="DG78" i="3"/>
  <c r="DF76" i="3"/>
  <c r="FT89" i="3"/>
  <c r="FT78" i="3"/>
  <c r="ED61" i="3"/>
  <c r="CK61" i="3"/>
  <c r="BY67" i="3"/>
  <c r="GM62" i="3"/>
  <c r="AC62" i="3"/>
  <c r="CC63" i="3"/>
  <c r="AM63" i="3"/>
  <c r="EX80" i="3"/>
  <c r="FG80" i="3" s="1"/>
  <c r="FP80" i="3"/>
  <c r="FY80" i="3" s="1"/>
  <c r="GD79" i="3"/>
  <c r="CL52" i="3"/>
  <c r="EE52" i="3"/>
  <c r="EL20" i="3"/>
  <c r="GE20" i="3"/>
  <c r="GK20" i="3" s="1"/>
  <c r="EB17" i="3"/>
  <c r="CB17" i="3"/>
  <c r="CJ36" i="3"/>
  <c r="EI35" i="3"/>
  <c r="DH78" i="3"/>
  <c r="AO86" i="3"/>
  <c r="T85" i="3"/>
  <c r="EE19" i="3"/>
  <c r="CE19" i="3"/>
  <c r="CL19" i="3"/>
  <c r="CK19" i="3" s="1"/>
  <c r="EF18" i="3"/>
  <c r="CM18" i="3"/>
  <c r="EE32" i="3"/>
  <c r="CF39" i="3"/>
  <c r="CM49" i="3"/>
  <c r="EF49" i="3"/>
  <c r="EW35" i="3"/>
  <c r="AY78" i="3"/>
  <c r="AX76" i="3"/>
  <c r="FE57" i="3"/>
  <c r="FN57" i="3" s="1"/>
  <c r="FW57" i="3" s="1"/>
  <c r="FO57" i="3"/>
  <c r="FX57" i="3" s="1"/>
  <c r="CM68" i="3"/>
  <c r="EF68" i="3"/>
  <c r="EC8" i="3"/>
  <c r="EL8" i="3" s="1"/>
  <c r="T31" i="3"/>
  <c r="V35" i="3"/>
  <c r="DX38" i="3"/>
  <c r="CA14" i="3"/>
  <c r="DU89" i="3"/>
  <c r="DU78" i="3"/>
  <c r="FR36" i="3"/>
  <c r="FA83" i="3"/>
  <c r="FA84" i="3" s="1"/>
  <c r="FA82" i="3"/>
  <c r="DR54" i="3"/>
  <c r="DX54" i="3" s="1"/>
  <c r="B89" i="3"/>
  <c r="AC57" i="3"/>
  <c r="CB57" i="3" s="1"/>
  <c r="EA57" i="3" s="1"/>
  <c r="AM64" i="3"/>
  <c r="GE65" i="3"/>
  <c r="T79" i="3"/>
  <c r="AP79" i="3"/>
  <c r="AD79" i="3"/>
  <c r="FN85" i="3"/>
  <c r="FW85" i="3" s="1"/>
  <c r="FW86" i="3"/>
  <c r="FQ11" i="3"/>
  <c r="FX11" i="3"/>
  <c r="FW11" i="3" s="1"/>
  <c r="FR12" i="3"/>
  <c r="FX10" i="3"/>
  <c r="CC28" i="3"/>
  <c r="AD37" i="3"/>
  <c r="AM37" i="3" s="1"/>
  <c r="AM28" i="3"/>
  <c r="FI77" i="3"/>
  <c r="FH14" i="3"/>
  <c r="FI12" i="3"/>
  <c r="BP31" i="3"/>
  <c r="DX17" i="3"/>
  <c r="FE49" i="3"/>
  <c r="FN49" i="3" s="1"/>
  <c r="FW49" i="3" s="1"/>
  <c r="FF76" i="3"/>
  <c r="ED72" i="3"/>
  <c r="GF86" i="3"/>
  <c r="GF85" i="3" s="1"/>
  <c r="EG85" i="3"/>
  <c r="ED50" i="3"/>
  <c r="BZ59" i="3"/>
  <c r="CC59" i="3"/>
  <c r="AT83" i="3"/>
  <c r="BU81" i="3"/>
  <c r="AT82" i="3"/>
  <c r="CE17" i="3"/>
  <c r="CL17" i="3"/>
  <c r="EE17" i="3"/>
  <c r="GH22" i="3"/>
  <c r="GH21" i="3" s="1"/>
  <c r="GH14" i="3" s="1"/>
  <c r="GH77" i="3" s="1"/>
  <c r="GH78" i="3" s="1"/>
  <c r="EI21" i="3"/>
  <c r="EI14" i="3" s="1"/>
  <c r="EI77" i="3" s="1"/>
  <c r="EI78" i="3" s="1"/>
  <c r="DP33" i="3"/>
  <c r="DY33" i="3" s="1"/>
  <c r="CN33" i="3"/>
  <c r="CO32" i="3"/>
  <c r="EG42" i="3"/>
  <c r="GF42" i="3" s="1"/>
  <c r="EV76" i="3"/>
  <c r="FI36" i="3"/>
  <c r="FJ83" i="3"/>
  <c r="FJ84" i="3" s="1"/>
  <c r="FJ82" i="3"/>
  <c r="FH82" i="3" s="1"/>
  <c r="CN89" i="3"/>
  <c r="T50" i="3"/>
  <c r="AC50" i="3" s="1"/>
  <c r="AD50" i="3"/>
  <c r="EE58" i="3"/>
  <c r="ED60" i="3"/>
  <c r="CZ81" i="3"/>
  <c r="DA82" i="3"/>
  <c r="CZ82" i="3" s="1"/>
  <c r="FN53" i="3"/>
  <c r="FN54" i="3" s="1"/>
  <c r="BR75" i="3"/>
  <c r="DI12" i="3"/>
  <c r="DI13" i="3" s="1"/>
  <c r="DJ13" i="3"/>
  <c r="DY16" i="3"/>
  <c r="DX16" i="3" s="1"/>
  <c r="FY21" i="3"/>
  <c r="FS14" i="3"/>
  <c r="CO14" i="3"/>
  <c r="CN21" i="3"/>
  <c r="DR76" i="3"/>
  <c r="AE10" i="3"/>
  <c r="CD9" i="3"/>
  <c r="CB9" i="3" s="1"/>
  <c r="CB10" i="3" s="1"/>
  <c r="DO38" i="3"/>
  <c r="DH35" i="3"/>
  <c r="DF31" i="3"/>
  <c r="AL22" i="3"/>
  <c r="AM21" i="3"/>
  <c r="EM34" i="3"/>
  <c r="FN34" i="3" s="1"/>
  <c r="FW34" i="3" s="1"/>
  <c r="FO34" i="3"/>
  <c r="FX34" i="3" s="1"/>
  <c r="EF48" i="3"/>
  <c r="CM48" i="3"/>
  <c r="CG42" i="3"/>
  <c r="CL56" i="3"/>
  <c r="EE56" i="3"/>
  <c r="T34" i="3"/>
  <c r="AD34" i="3"/>
  <c r="FH36" i="3"/>
  <c r="ED41" i="3"/>
  <c r="CK41" i="3"/>
  <c r="FO51" i="3"/>
  <c r="FX51" i="3" s="1"/>
  <c r="CA54" i="3"/>
  <c r="EF56" i="3"/>
  <c r="CM56" i="3"/>
  <c r="E81" i="3"/>
  <c r="AF81" i="3" s="1"/>
  <c r="AG81" i="3"/>
  <c r="EX78" i="3"/>
  <c r="BY56" i="3"/>
  <c r="CZ89" i="3"/>
  <c r="FY54" i="3"/>
  <c r="CM66" i="3"/>
  <c r="EF66" i="3"/>
  <c r="CK70" i="3"/>
  <c r="ED70" i="3"/>
  <c r="BP71" i="3"/>
  <c r="CB71" i="3" s="1"/>
  <c r="EF72" i="3"/>
  <c r="CM72" i="3"/>
  <c r="FO74" i="3"/>
  <c r="EC80" i="3"/>
  <c r="GB80" i="3" s="1"/>
  <c r="BP88" i="3"/>
  <c r="AC16" i="3"/>
  <c r="AM16" i="3"/>
  <c r="AL16" i="3" s="1"/>
  <c r="CC16" i="3"/>
  <c r="AM20" i="3"/>
  <c r="AL20" i="3" s="1"/>
  <c r="DS14" i="3"/>
  <c r="DR21" i="3"/>
  <c r="DR39" i="3" s="1"/>
  <c r="EM30" i="3"/>
  <c r="FN30" i="3" s="1"/>
  <c r="FO30" i="3"/>
  <c r="AF21" i="3"/>
  <c r="AF39" i="3" s="1"/>
  <c r="CG76" i="3"/>
  <c r="CC53" i="3"/>
  <c r="BT36" i="3"/>
  <c r="EC55" i="3"/>
  <c r="GB55" i="3" s="1"/>
  <c r="EF75" i="3"/>
  <c r="AJ12" i="3"/>
  <c r="AJ13" i="3" s="1"/>
  <c r="DS12" i="3"/>
  <c r="DR11" i="3"/>
  <c r="DY11" i="3"/>
  <c r="GE15" i="3"/>
  <c r="GK15" i="3" s="1"/>
  <c r="BY37" i="3"/>
  <c r="GE17" i="3"/>
  <c r="GK17" i="3" s="1"/>
  <c r="CH21" i="3"/>
  <c r="CH39" i="3" s="1"/>
  <c r="EG22" i="3"/>
  <c r="BB77" i="3"/>
  <c r="BA14" i="3"/>
  <c r="BA36" i="3" s="1"/>
  <c r="BB36" i="3"/>
  <c r="CI14" i="3"/>
  <c r="CI36" i="3" s="1"/>
  <c r="CI39" i="3"/>
  <c r="K21" i="3"/>
  <c r="GM21" i="3" s="1"/>
  <c r="L14" i="3"/>
  <c r="CB19" i="3"/>
  <c r="EB19" i="3"/>
  <c r="EA19" i="3" s="1"/>
  <c r="AL23" i="3"/>
  <c r="CB51" i="3"/>
  <c r="EA51" i="3" s="1"/>
  <c r="FZ51" i="3" s="1"/>
  <c r="AL9" i="3"/>
  <c r="FN9" i="3"/>
  <c r="FN10" i="3" s="1"/>
  <c r="EH37" i="3"/>
  <c r="GG28" i="3"/>
  <c r="GG37" i="3" s="1"/>
  <c r="CE22" i="3"/>
  <c r="GD41" i="3"/>
  <c r="GJ41" i="3" s="1"/>
  <c r="EK41" i="3"/>
  <c r="EQ77" i="3"/>
  <c r="EP14" i="3"/>
  <c r="EP36" i="3" s="1"/>
  <c r="EQ12" i="3"/>
  <c r="CG40" i="3"/>
  <c r="N82" i="3"/>
  <c r="BH76" i="3"/>
  <c r="BG47" i="3"/>
  <c r="BP47" i="3" s="1"/>
  <c r="BY47" i="3" s="1"/>
  <c r="BQ47" i="3"/>
  <c r="DS42" i="3"/>
  <c r="CQ42" i="3"/>
  <c r="DR42" i="3" s="1"/>
  <c r="DP50" i="3"/>
  <c r="DY50" i="3" s="1"/>
  <c r="GE55" i="3"/>
  <c r="EL55" i="3"/>
  <c r="FN58" i="3"/>
  <c r="FW58" i="3" s="1"/>
  <c r="AN68" i="3"/>
  <c r="BA81" i="3"/>
  <c r="BB83" i="3"/>
  <c r="BB82" i="3"/>
  <c r="CD58" i="3"/>
  <c r="EC58" i="3" s="1"/>
  <c r="GB58" i="3" s="1"/>
  <c r="CA58" i="3"/>
  <c r="AG78" i="3"/>
  <c r="AF76" i="3"/>
  <c r="ED55" i="3"/>
  <c r="ED64" i="3"/>
  <c r="BG66" i="3"/>
  <c r="BQ66" i="3"/>
  <c r="EE62" i="3"/>
  <c r="EL50" i="3"/>
  <c r="GE50" i="3"/>
  <c r="GK50" i="3" s="1"/>
  <c r="X83" i="3"/>
  <c r="W81" i="3"/>
  <c r="X82" i="3"/>
  <c r="W82" i="3" s="1"/>
  <c r="D83" i="3"/>
  <c r="O83" i="3"/>
  <c r="N81" i="3"/>
  <c r="CM57" i="3"/>
  <c r="EF57" i="3"/>
  <c r="FS81" i="3"/>
  <c r="ER82" i="3"/>
  <c r="FS82" i="3" s="1"/>
  <c r="ED69" i="3"/>
  <c r="GE80" i="3"/>
  <c r="EL80" i="3"/>
  <c r="BB12" i="3"/>
  <c r="CI12" i="3"/>
  <c r="CI13" i="3" s="1"/>
  <c r="AN9" i="3"/>
  <c r="AN11" i="3" s="1"/>
  <c r="CD21" i="3"/>
  <c r="CD14" i="3" s="1"/>
  <c r="CD77" i="3" s="1"/>
  <c r="EC22" i="3"/>
  <c r="EC21" i="3" s="1"/>
  <c r="FE21" i="3"/>
  <c r="FF14" i="3"/>
  <c r="ED33" i="3"/>
  <c r="AE31" i="3"/>
  <c r="GE35" i="3"/>
  <c r="BR14" i="3"/>
  <c r="BR77" i="3" s="1"/>
  <c r="CA77" i="3" s="1"/>
  <c r="EH38" i="3"/>
  <c r="GG29" i="3"/>
  <c r="GG38" i="3" s="1"/>
  <c r="FR42" i="3"/>
  <c r="EP42" i="3"/>
  <c r="FQ42" i="3" s="1"/>
  <c r="FW50" i="3"/>
  <c r="V54" i="3"/>
  <c r="AE53" i="3"/>
  <c r="AL57" i="3"/>
  <c r="CE57" i="3"/>
  <c r="GE51" i="3"/>
  <c r="BP20" i="3"/>
  <c r="BZ20" i="3"/>
  <c r="BY20" i="3" s="1"/>
  <c r="FW52" i="3"/>
  <c r="EH54" i="3"/>
  <c r="GG53" i="3"/>
  <c r="GG54" i="3" s="1"/>
  <c r="CM58" i="3"/>
  <c r="EF58" i="3"/>
  <c r="DF65" i="3"/>
  <c r="DP65" i="3"/>
  <c r="DY65" i="3" s="1"/>
  <c r="P83" i="3"/>
  <c r="P84" i="3" s="1"/>
  <c r="P82" i="3"/>
  <c r="B81" i="3"/>
  <c r="BV89" i="3"/>
  <c r="FI83" i="3"/>
  <c r="FH81" i="3"/>
  <c r="T60" i="3"/>
  <c r="AD60" i="3"/>
  <c r="EC64" i="3"/>
  <c r="GB64" i="3" s="1"/>
  <c r="CK59" i="3"/>
  <c r="ED59" i="3"/>
  <c r="EE64" i="3"/>
  <c r="AM61" i="3"/>
  <c r="CC61" i="3"/>
  <c r="CD66" i="3"/>
  <c r="EC66" i="3" s="1"/>
  <c r="GB66" i="3" s="1"/>
  <c r="AN66" i="3"/>
  <c r="CL69" i="3"/>
  <c r="EE69" i="3"/>
  <c r="BG69" i="3"/>
  <c r="BR69" i="3"/>
  <c r="CD69" i="3" s="1"/>
  <c r="EC69" i="3" s="1"/>
  <c r="GB69" i="3" s="1"/>
  <c r="DO73" i="3"/>
  <c r="EE75" i="3"/>
  <c r="CL75" i="3"/>
  <c r="AL80" i="3"/>
  <c r="CG11" i="3"/>
  <c r="CY12" i="3"/>
  <c r="CY13" i="3" s="1"/>
  <c r="FQ10" i="3"/>
  <c r="FW10" i="3" s="1"/>
  <c r="M82" i="3"/>
  <c r="M42" i="3"/>
  <c r="M36" i="3"/>
  <c r="K11" i="3"/>
  <c r="GM11" i="3" s="1"/>
  <c r="AM11" i="3"/>
  <c r="AL8" i="3"/>
  <c r="C35" i="3"/>
  <c r="CL15" i="3"/>
  <c r="F36" i="3"/>
  <c r="F82" i="3"/>
  <c r="F83" i="3" s="1"/>
  <c r="EM21" i="3"/>
  <c r="EN14" i="3"/>
  <c r="EL34" i="3"/>
  <c r="GE34" i="3"/>
  <c r="GK34" i="3" s="1"/>
  <c r="CR13" i="3"/>
  <c r="CQ12" i="3"/>
  <c r="CQ13" i="3" s="1"/>
  <c r="FR77" i="3"/>
  <c r="FR78" i="3" s="1"/>
  <c r="FQ14" i="3"/>
  <c r="BV36" i="3"/>
  <c r="CW76" i="3"/>
  <c r="CH76" i="3"/>
  <c r="GD72" i="3"/>
  <c r="GC71" i="3"/>
  <c r="BQ49" i="3"/>
  <c r="DP67" i="3"/>
  <c r="DY67" i="3" s="1"/>
  <c r="ED58" i="3"/>
  <c r="CK58" i="3"/>
  <c r="GD70" i="3"/>
  <c r="CG54" i="3"/>
  <c r="CB50" i="3" l="1"/>
  <c r="AL50" i="3"/>
  <c r="EA67" i="3"/>
  <c r="FZ67" i="3" s="1"/>
  <c r="CK67" i="3"/>
  <c r="G84" i="3"/>
  <c r="AH83" i="3"/>
  <c r="E83" i="3"/>
  <c r="AG83" i="3"/>
  <c r="F84" i="3"/>
  <c r="EA71" i="3"/>
  <c r="CK71" i="3"/>
  <c r="CK57" i="3"/>
  <c r="ED57" i="3"/>
  <c r="D84" i="3"/>
  <c r="GC55" i="3"/>
  <c r="CD11" i="3"/>
  <c r="CD12" i="3" s="1"/>
  <c r="CD13" i="3" s="1"/>
  <c r="AE76" i="3"/>
  <c r="CD47" i="3"/>
  <c r="AN47" i="3"/>
  <c r="CC67" i="3"/>
  <c r="AM67" i="3"/>
  <c r="BR40" i="3"/>
  <c r="CA40" i="3" s="1"/>
  <c r="CA31" i="3"/>
  <c r="FN21" i="3"/>
  <c r="FN39" i="3" s="1"/>
  <c r="FW39" i="3" s="1"/>
  <c r="FO14" i="3"/>
  <c r="FX21" i="3"/>
  <c r="FW21" i="3" s="1"/>
  <c r="EE11" i="3"/>
  <c r="ED8" i="3"/>
  <c r="EK8" i="3"/>
  <c r="EJ8" i="3" s="1"/>
  <c r="GD8" i="3"/>
  <c r="EC15" i="3"/>
  <c r="EL15" i="3" s="1"/>
  <c r="EJ15" i="3" s="1"/>
  <c r="CM15" i="3"/>
  <c r="CS84" i="3"/>
  <c r="DT83" i="3"/>
  <c r="EL23" i="3"/>
  <c r="GE23" i="3"/>
  <c r="GK23" i="3" s="1"/>
  <c r="FY72" i="3"/>
  <c r="GB72" i="3"/>
  <c r="CF77" i="3"/>
  <c r="GM50" i="3"/>
  <c r="EC62" i="3"/>
  <c r="CM62" i="3"/>
  <c r="CM9" i="3"/>
  <c r="EL63" i="3"/>
  <c r="GE63" i="3"/>
  <c r="GK63" i="3" s="1"/>
  <c r="EQ84" i="3"/>
  <c r="FR83" i="3"/>
  <c r="DR82" i="3"/>
  <c r="AC54" i="3"/>
  <c r="CC30" i="3"/>
  <c r="AM30" i="3"/>
  <c r="GD67" i="3"/>
  <c r="CB56" i="3"/>
  <c r="AL56" i="3"/>
  <c r="AL53" i="3"/>
  <c r="DO21" i="3"/>
  <c r="DP14" i="3"/>
  <c r="EP82" i="3"/>
  <c r="CG81" i="3"/>
  <c r="BP39" i="3"/>
  <c r="BY39" i="3" s="1"/>
  <c r="BY30" i="3"/>
  <c r="CB15" i="3"/>
  <c r="EJ51" i="3"/>
  <c r="GC51" i="3"/>
  <c r="GI51" i="3" s="1"/>
  <c r="EJ58" i="3"/>
  <c r="GC58" i="3"/>
  <c r="GI58" i="3" s="1"/>
  <c r="EN77" i="3"/>
  <c r="EM14" i="3"/>
  <c r="EN12" i="3"/>
  <c r="CK15" i="3"/>
  <c r="CL64" i="3"/>
  <c r="FI84" i="3"/>
  <c r="FH83" i="3"/>
  <c r="FF77" i="3"/>
  <c r="FE77" i="3" s="1"/>
  <c r="FE14" i="3"/>
  <c r="FF12" i="3"/>
  <c r="AN12" i="3"/>
  <c r="GK80" i="3"/>
  <c r="ER83" i="3"/>
  <c r="BP66" i="3"/>
  <c r="GM66" i="3"/>
  <c r="GK55" i="3"/>
  <c r="BG76" i="3"/>
  <c r="BA77" i="3"/>
  <c r="BA78" i="3" s="1"/>
  <c r="BB78" i="3"/>
  <c r="DS77" i="3"/>
  <c r="DR14" i="3"/>
  <c r="DR36" i="3" s="1"/>
  <c r="FX74" i="3"/>
  <c r="GA74" i="3"/>
  <c r="GC70" i="3"/>
  <c r="GI70" i="3" s="1"/>
  <c r="EJ70" i="3"/>
  <c r="CC34" i="3"/>
  <c r="AM34" i="3"/>
  <c r="DY76" i="3"/>
  <c r="CO77" i="3"/>
  <c r="CN14" i="3"/>
  <c r="CO12" i="3"/>
  <c r="GD58" i="3"/>
  <c r="EB28" i="3"/>
  <c r="CC37" i="3"/>
  <c r="CL37" i="3" s="1"/>
  <c r="CL28" i="3"/>
  <c r="AO79" i="3"/>
  <c r="AY79" i="3"/>
  <c r="AP81" i="3"/>
  <c r="V82" i="3"/>
  <c r="AE82" i="3" s="1"/>
  <c r="V42" i="3"/>
  <c r="AE42" i="3" s="1"/>
  <c r="V36" i="3"/>
  <c r="AE35" i="3"/>
  <c r="GE68" i="3"/>
  <c r="GK68" i="3" s="1"/>
  <c r="EL68" i="3"/>
  <c r="AX78" i="3"/>
  <c r="EL49" i="3"/>
  <c r="GE49" i="3"/>
  <c r="GK49" i="3" s="1"/>
  <c r="GD32" i="3"/>
  <c r="EE39" i="3"/>
  <c r="DH81" i="3"/>
  <c r="GD52" i="3"/>
  <c r="GJ52" i="3" s="1"/>
  <c r="EK52" i="3"/>
  <c r="EB63" i="3"/>
  <c r="GA63" i="3" s="1"/>
  <c r="DF89" i="3"/>
  <c r="DF78" i="3"/>
  <c r="EB33" i="3"/>
  <c r="CL33" i="3"/>
  <c r="GC65" i="3"/>
  <c r="AZ83" i="3"/>
  <c r="AZ84" i="3" s="1"/>
  <c r="AD77" i="3"/>
  <c r="AC77" i="3" s="1"/>
  <c r="AC14" i="3"/>
  <c r="BJ12" i="3"/>
  <c r="BJ13" i="3" s="1"/>
  <c r="BK13" i="3"/>
  <c r="FN37" i="3"/>
  <c r="FW37" i="3" s="1"/>
  <c r="FW28" i="3"/>
  <c r="DA13" i="3"/>
  <c r="CZ12" i="3"/>
  <c r="CZ13" i="3" s="1"/>
  <c r="EO82" i="3"/>
  <c r="EO42" i="3"/>
  <c r="FP42" i="3" s="1"/>
  <c r="FY42" i="3" s="1"/>
  <c r="FP35" i="3"/>
  <c r="EO36" i="3"/>
  <c r="DI77" i="3"/>
  <c r="DI78" i="3" s="1"/>
  <c r="DJ78" i="3"/>
  <c r="GE60" i="3"/>
  <c r="GK60" i="3" s="1"/>
  <c r="EL60" i="3"/>
  <c r="BG54" i="3"/>
  <c r="GM54" i="3" s="1"/>
  <c r="GM53" i="3"/>
  <c r="T29" i="3"/>
  <c r="U35" i="3"/>
  <c r="DP37" i="3"/>
  <c r="DY37" i="3" s="1"/>
  <c r="DY28" i="3"/>
  <c r="GG14" i="3"/>
  <c r="GG39" i="3"/>
  <c r="GF28" i="3"/>
  <c r="GF37" i="3" s="1"/>
  <c r="EG37" i="3"/>
  <c r="E12" i="3"/>
  <c r="E13" i="3" s="1"/>
  <c r="F13" i="3"/>
  <c r="BS81" i="3"/>
  <c r="CE81" i="3" s="1"/>
  <c r="DQ79" i="3"/>
  <c r="DZ79" i="3" s="1"/>
  <c r="FW54" i="3"/>
  <c r="GD37" i="3"/>
  <c r="AC32" i="3"/>
  <c r="GG11" i="3"/>
  <c r="CB48" i="3"/>
  <c r="AL48" i="3"/>
  <c r="GC32" i="3"/>
  <c r="FO54" i="3"/>
  <c r="FX54" i="3" s="1"/>
  <c r="FX53" i="3"/>
  <c r="BR42" i="3"/>
  <c r="CA42" i="3" s="1"/>
  <c r="FO32" i="3"/>
  <c r="FX32" i="3" s="1"/>
  <c r="EM32" i="3"/>
  <c r="FN32" i="3" s="1"/>
  <c r="FW32" i="3" s="1"/>
  <c r="GK8" i="3"/>
  <c r="DZ74" i="3"/>
  <c r="EC74" i="3"/>
  <c r="GB74" i="3" s="1"/>
  <c r="BL83" i="3"/>
  <c r="BL84" i="3" s="1"/>
  <c r="EE54" i="3"/>
  <c r="GD53" i="3"/>
  <c r="DQ54" i="3"/>
  <c r="DZ54" i="3" s="1"/>
  <c r="DZ53" i="3"/>
  <c r="C13" i="3"/>
  <c r="B12" i="3"/>
  <c r="DQ40" i="3"/>
  <c r="DZ40" i="3" s="1"/>
  <c r="DZ31" i="3"/>
  <c r="DQ12" i="3"/>
  <c r="DQ13" i="3" s="1"/>
  <c r="DZ11" i="3"/>
  <c r="EL70" i="3"/>
  <c r="GE70" i="3"/>
  <c r="GK70" i="3" s="1"/>
  <c r="BG29" i="3"/>
  <c r="BH35" i="3"/>
  <c r="EY82" i="3"/>
  <c r="DS82" i="3"/>
  <c r="N77" i="3"/>
  <c r="N78" i="3" s="1"/>
  <c r="O78" i="3"/>
  <c r="GJ22" i="3"/>
  <c r="CK9" i="3"/>
  <c r="EK71" i="3"/>
  <c r="GD71" i="3"/>
  <c r="GJ71" i="3" s="1"/>
  <c r="GC49" i="3"/>
  <c r="GM30" i="3"/>
  <c r="AC30" i="3"/>
  <c r="BY87" i="3"/>
  <c r="CB87" i="3"/>
  <c r="EB73" i="3"/>
  <c r="GA73" i="3" s="1"/>
  <c r="DY73" i="3"/>
  <c r="CE54" i="3"/>
  <c r="ED53" i="3"/>
  <c r="CB11" i="3"/>
  <c r="EB70" i="3"/>
  <c r="CL70" i="3"/>
  <c r="CB21" i="3"/>
  <c r="CC14" i="3"/>
  <c r="AF36" i="3"/>
  <c r="CE35" i="3"/>
  <c r="AX80" i="3"/>
  <c r="BH80" i="3"/>
  <c r="GD73" i="3"/>
  <c r="EK73" i="3"/>
  <c r="DG13" i="3"/>
  <c r="DF12" i="3"/>
  <c r="DF13" i="3" s="1"/>
  <c r="BJ77" i="3"/>
  <c r="BJ78" i="3" s="1"/>
  <c r="BK78" i="3"/>
  <c r="CK51" i="3"/>
  <c r="GD49" i="3"/>
  <c r="DT77" i="3"/>
  <c r="DZ14" i="3"/>
  <c r="DT12" i="3"/>
  <c r="DT36" i="3"/>
  <c r="GM72" i="3"/>
  <c r="GC48" i="3"/>
  <c r="EJ67" i="3"/>
  <c r="GC67" i="3"/>
  <c r="GI67" i="3" s="1"/>
  <c r="FQ77" i="3"/>
  <c r="BZ66" i="3"/>
  <c r="CC66" i="3"/>
  <c r="BA83" i="3"/>
  <c r="BA84" i="3" s="1"/>
  <c r="BB84" i="3"/>
  <c r="EP12" i="3"/>
  <c r="EP13" i="3" s="1"/>
  <c r="EQ13" i="3"/>
  <c r="DR12" i="3"/>
  <c r="DR13" i="3" s="1"/>
  <c r="DS13" i="3"/>
  <c r="CB16" i="3"/>
  <c r="EB16" i="3"/>
  <c r="CL16" i="3"/>
  <c r="CK16" i="3" s="1"/>
  <c r="EL48" i="3"/>
  <c r="GE48" i="3"/>
  <c r="GK48" i="3" s="1"/>
  <c r="FF78" i="3"/>
  <c r="FE76" i="3"/>
  <c r="EV35" i="3"/>
  <c r="EW36" i="3"/>
  <c r="EG76" i="3"/>
  <c r="EK57" i="3"/>
  <c r="GD57" i="3"/>
  <c r="GC15" i="3"/>
  <c r="GC37" i="3" s="1"/>
  <c r="GJ15" i="3"/>
  <c r="GI15" i="3" s="1"/>
  <c r="CZ77" i="3"/>
  <c r="CZ78" i="3" s="1"/>
  <c r="DA78" i="3"/>
  <c r="EX79" i="3"/>
  <c r="EO81" i="3"/>
  <c r="EC59" i="3"/>
  <c r="CM59" i="3"/>
  <c r="GC74" i="3"/>
  <c r="CB52" i="3"/>
  <c r="EA52" i="3" s="1"/>
  <c r="FZ52" i="3" s="1"/>
  <c r="AL52" i="3"/>
  <c r="FQ36" i="3"/>
  <c r="CL10" i="3"/>
  <c r="GG35" i="3"/>
  <c r="GG36" i="3" s="1"/>
  <c r="CP84" i="3"/>
  <c r="C82" i="3"/>
  <c r="C36" i="3"/>
  <c r="B35" i="3"/>
  <c r="AD35" i="3"/>
  <c r="GM69" i="3"/>
  <c r="BP69" i="3"/>
  <c r="CB69" i="3" s="1"/>
  <c r="EK64" i="3"/>
  <c r="GD64" i="3"/>
  <c r="GJ64" i="3" s="1"/>
  <c r="BV78" i="3"/>
  <c r="AE40" i="3"/>
  <c r="AN40" i="3" s="1"/>
  <c r="CD31" i="3"/>
  <c r="AN31" i="3"/>
  <c r="EP77" i="3"/>
  <c r="EP78" i="3" s="1"/>
  <c r="EQ78" i="3"/>
  <c r="EG21" i="3"/>
  <c r="GF22" i="3"/>
  <c r="GF21" i="3" s="1"/>
  <c r="DX11" i="3"/>
  <c r="FO39" i="3"/>
  <c r="FX39" i="3" s="1"/>
  <c r="FX30" i="3"/>
  <c r="DY21" i="3"/>
  <c r="DX21" i="3" s="1"/>
  <c r="AC34" i="3"/>
  <c r="GM34" i="3"/>
  <c r="EF42" i="3"/>
  <c r="DH82" i="3"/>
  <c r="DH36" i="3"/>
  <c r="DH42" i="3"/>
  <c r="AC33" i="3"/>
  <c r="DR89" i="3"/>
  <c r="FS77" i="3"/>
  <c r="FY14" i="3"/>
  <c r="FS36" i="3"/>
  <c r="GF11" i="3"/>
  <c r="CD75" i="3"/>
  <c r="CA75" i="3"/>
  <c r="BR76" i="3"/>
  <c r="DA83" i="3"/>
  <c r="DS83" i="3" s="1"/>
  <c r="DP32" i="3"/>
  <c r="DY32" i="3" s="1"/>
  <c r="CN32" i="3"/>
  <c r="DO32" i="3" s="1"/>
  <c r="DX32" i="3" s="1"/>
  <c r="CO35" i="3"/>
  <c r="BU82" i="3"/>
  <c r="EB59" i="3"/>
  <c r="CL59" i="3"/>
  <c r="GC72" i="3"/>
  <c r="FH77" i="3"/>
  <c r="FH78" i="3" s="1"/>
  <c r="FI78" i="3"/>
  <c r="AC79" i="3"/>
  <c r="FZ57" i="3"/>
  <c r="GM31" i="3"/>
  <c r="AC31" i="3"/>
  <c r="ED19" i="3"/>
  <c r="EK19" i="3"/>
  <c r="GD19" i="3"/>
  <c r="CB62" i="3"/>
  <c r="AL62" i="3"/>
  <c r="EJ61" i="3"/>
  <c r="GC61" i="3"/>
  <c r="GI61" i="3" s="1"/>
  <c r="EG35" i="3"/>
  <c r="AP77" i="3"/>
  <c r="AO14" i="3"/>
  <c r="CE42" i="3"/>
  <c r="GH84" i="3"/>
  <c r="FO37" i="3"/>
  <c r="FX37" i="3" s="1"/>
  <c r="FX28" i="3"/>
  <c r="CW35" i="3"/>
  <c r="CX36" i="3"/>
  <c r="BY11" i="3"/>
  <c r="DJ83" i="3"/>
  <c r="GD60" i="3"/>
  <c r="ED23" i="3"/>
  <c r="EK23" i="3"/>
  <c r="EJ23" i="3" s="1"/>
  <c r="GD23" i="3"/>
  <c r="GD21" i="3" s="1"/>
  <c r="U77" i="3"/>
  <c r="T77" i="3" s="1"/>
  <c r="T14" i="3"/>
  <c r="U12" i="3"/>
  <c r="BY22" i="3"/>
  <c r="BZ21" i="3"/>
  <c r="EI12" i="3"/>
  <c r="EI13" i="3" s="1"/>
  <c r="AS84" i="3"/>
  <c r="BT83" i="3"/>
  <c r="AR83" i="3"/>
  <c r="FQ89" i="3"/>
  <c r="AF77" i="3"/>
  <c r="AL77" i="3" s="1"/>
  <c r="AM77" i="3"/>
  <c r="GC66" i="3"/>
  <c r="EL67" i="3"/>
  <c r="GE67" i="3"/>
  <c r="GK67" i="3" s="1"/>
  <c r="BS89" i="3"/>
  <c r="FW53" i="3"/>
  <c r="AD32" i="3"/>
  <c r="AD39" i="3" s="1"/>
  <c r="AM39" i="3" s="1"/>
  <c r="BY9" i="3"/>
  <c r="FN38" i="3"/>
  <c r="FW38" i="3" s="1"/>
  <c r="FW29" i="3"/>
  <c r="GJ16" i="3"/>
  <c r="GC16" i="3"/>
  <c r="CC65" i="3"/>
  <c r="AM65" i="3"/>
  <c r="GE69" i="3"/>
  <c r="GK69" i="3" s="1"/>
  <c r="EL69" i="3"/>
  <c r="GA57" i="3"/>
  <c r="BK84" i="3"/>
  <c r="BJ83" i="3"/>
  <c r="BJ84" i="3" s="1"/>
  <c r="AG13" i="3"/>
  <c r="AF12" i="3"/>
  <c r="AF13" i="3" s="1"/>
  <c r="EB18" i="3"/>
  <c r="CB18" i="3"/>
  <c r="CL18" i="3"/>
  <c r="CK18" i="3" s="1"/>
  <c r="GD68" i="3"/>
  <c r="GJ68" i="3" s="1"/>
  <c r="EK68" i="3"/>
  <c r="EG54" i="3"/>
  <c r="GF53" i="3"/>
  <c r="GF54" i="3" s="1"/>
  <c r="BP11" i="3"/>
  <c r="CR84" i="3"/>
  <c r="CQ83" i="3"/>
  <c r="GA13" i="3"/>
  <c r="FZ12" i="3"/>
  <c r="FZ13" i="3" s="1"/>
  <c r="DO31" i="3"/>
  <c r="EL9" i="3"/>
  <c r="EF10" i="3"/>
  <c r="GE9" i="3"/>
  <c r="EC65" i="3"/>
  <c r="CM65" i="3"/>
  <c r="EE76" i="3"/>
  <c r="GD47" i="3"/>
  <c r="FQ81" i="3"/>
  <c r="AH78" i="3"/>
  <c r="EJ22" i="3"/>
  <c r="AZ82" i="3"/>
  <c r="AZ36" i="3"/>
  <c r="AZ42" i="3"/>
  <c r="DO37" i="3"/>
  <c r="DX37" i="3" s="1"/>
  <c r="DX28" i="3"/>
  <c r="CE10" i="3"/>
  <c r="CK10" i="3" s="1"/>
  <c r="EL16" i="3"/>
  <c r="GE16" i="3"/>
  <c r="GK16" i="3" s="1"/>
  <c r="GH12" i="3"/>
  <c r="GH13" i="3" s="1"/>
  <c r="GE76" i="3"/>
  <c r="FO38" i="3"/>
  <c r="FX38" i="3" s="1"/>
  <c r="FX29" i="3"/>
  <c r="CX77" i="3"/>
  <c r="CW14" i="3"/>
  <c r="FX68" i="3"/>
  <c r="GA68" i="3"/>
  <c r="GD65" i="3"/>
  <c r="CB64" i="3"/>
  <c r="AL64" i="3"/>
  <c r="AL54" i="3"/>
  <c r="M83" i="3"/>
  <c r="M84" i="3" s="1"/>
  <c r="GD38" i="3"/>
  <c r="E77" i="3"/>
  <c r="E78" i="3" s="1"/>
  <c r="F78" i="3"/>
  <c r="BP21" i="3"/>
  <c r="BQ14" i="3"/>
  <c r="AS13" i="3"/>
  <c r="AR12" i="3"/>
  <c r="AR13" i="3" s="1"/>
  <c r="EW77" i="3"/>
  <c r="EV14" i="3"/>
  <c r="EW12" i="3"/>
  <c r="FF35" i="3"/>
  <c r="FS12" i="3"/>
  <c r="CC55" i="3"/>
  <c r="BZ55" i="3"/>
  <c r="CY81" i="3"/>
  <c r="AP12" i="3"/>
  <c r="DO11" i="3"/>
  <c r="CC72" i="3"/>
  <c r="AM72" i="3"/>
  <c r="GM47" i="3"/>
  <c r="AC47" i="3"/>
  <c r="AI77" i="3"/>
  <c r="AJ84" i="3"/>
  <c r="AJ78" i="3"/>
  <c r="DG36" i="3"/>
  <c r="DF35" i="3"/>
  <c r="FN59" i="3"/>
  <c r="FW59" i="3" s="1"/>
  <c r="DQ76" i="3"/>
  <c r="DO76" i="3" s="1"/>
  <c r="AR82" i="3"/>
  <c r="BS82" i="3" s="1"/>
  <c r="CH89" i="3"/>
  <c r="AL11" i="3"/>
  <c r="EA73" i="3"/>
  <c r="FZ73" i="3" s="1"/>
  <c r="DX73" i="3"/>
  <c r="CD10" i="3"/>
  <c r="EC9" i="3"/>
  <c r="EC10" i="3" s="1"/>
  <c r="AT84" i="3"/>
  <c r="BU83" i="3"/>
  <c r="FI13" i="3"/>
  <c r="FH12" i="3"/>
  <c r="FH13" i="3" s="1"/>
  <c r="AM79" i="3"/>
  <c r="AO85" i="3"/>
  <c r="AO89" i="3" s="1"/>
  <c r="AX86" i="3"/>
  <c r="GE71" i="3"/>
  <c r="GK71" i="3" s="1"/>
  <c r="EL71" i="3"/>
  <c r="GC62" i="3"/>
  <c r="FP40" i="3"/>
  <c r="FY40" i="3" s="1"/>
  <c r="FY31" i="3"/>
  <c r="EH14" i="3"/>
  <c r="EH39" i="3"/>
  <c r="CC48" i="3"/>
  <c r="AD76" i="3"/>
  <c r="AM48" i="3"/>
  <c r="AD13" i="3"/>
  <c r="EL64" i="3"/>
  <c r="GE64" i="3"/>
  <c r="GK64" i="3" s="1"/>
  <c r="EG39" i="3"/>
  <c r="GF30" i="3"/>
  <c r="GF39" i="3" s="1"/>
  <c r="EJ73" i="3"/>
  <c r="GC73" i="3"/>
  <c r="GI73" i="3" s="1"/>
  <c r="EC51" i="3"/>
  <c r="CM51" i="3"/>
  <c r="CF78" i="3"/>
  <c r="CE76" i="3"/>
  <c r="EF21" i="3"/>
  <c r="EL22" i="3"/>
  <c r="GE22" i="3"/>
  <c r="EJ63" i="3"/>
  <c r="GC63" i="3"/>
  <c r="GI63" i="3" s="1"/>
  <c r="BI81" i="3"/>
  <c r="BI78" i="3"/>
  <c r="AR77" i="3"/>
  <c r="AR78" i="3" s="1"/>
  <c r="AS78" i="3"/>
  <c r="GC68" i="3"/>
  <c r="BQ29" i="3"/>
  <c r="AO29" i="3"/>
  <c r="AP35" i="3"/>
  <c r="FO76" i="3"/>
  <c r="CW89" i="3"/>
  <c r="CC60" i="3"/>
  <c r="AM60" i="3"/>
  <c r="DO65" i="3"/>
  <c r="DX65" i="3" s="1"/>
  <c r="GM65" i="3"/>
  <c r="CD53" i="3"/>
  <c r="AE54" i="3"/>
  <c r="AN54" i="3" s="1"/>
  <c r="AN53" i="3"/>
  <c r="O84" i="3"/>
  <c r="N83" i="3"/>
  <c r="CL62" i="3"/>
  <c r="GC64" i="3"/>
  <c r="AF89" i="3"/>
  <c r="AF78" i="3"/>
  <c r="CI77" i="3"/>
  <c r="CH14" i="3"/>
  <c r="CH12" i="3" s="1"/>
  <c r="CH13" i="3" s="1"/>
  <c r="GE75" i="3"/>
  <c r="CC49" i="3"/>
  <c r="BZ49" i="3"/>
  <c r="AG82" i="3"/>
  <c r="E82" i="3"/>
  <c r="AF82" i="3" s="1"/>
  <c r="CM11" i="3"/>
  <c r="GD75" i="3"/>
  <c r="GJ75" i="3" s="1"/>
  <c r="EK75" i="3"/>
  <c r="EK69" i="3"/>
  <c r="GD69" i="3"/>
  <c r="GJ69" i="3" s="1"/>
  <c r="EB61" i="3"/>
  <c r="CL61" i="3"/>
  <c r="GC59" i="3"/>
  <c r="GM60" i="3"/>
  <c r="AC60" i="3"/>
  <c r="EL58" i="3"/>
  <c r="GE58" i="3"/>
  <c r="GK58" i="3" s="1"/>
  <c r="GC33" i="3"/>
  <c r="BA12" i="3"/>
  <c r="BA13" i="3" s="1"/>
  <c r="BB13" i="3"/>
  <c r="GC69" i="3"/>
  <c r="EL57" i="3"/>
  <c r="GE57" i="3"/>
  <c r="GK57" i="3" s="1"/>
  <c r="X84" i="3"/>
  <c r="W83" i="3"/>
  <c r="W84" i="3" s="1"/>
  <c r="EK62" i="3"/>
  <c r="GD62" i="3"/>
  <c r="GJ62" i="3" s="1"/>
  <c r="BA82" i="3"/>
  <c r="BQ76" i="3"/>
  <c r="CC47" i="3"/>
  <c r="BZ47" i="3"/>
  <c r="L77" i="3"/>
  <c r="K14" i="3"/>
  <c r="GM14" i="3" s="1"/>
  <c r="L12" i="3"/>
  <c r="CC54" i="3"/>
  <c r="CL54" i="3" s="1"/>
  <c r="EB53" i="3"/>
  <c r="FW30" i="3"/>
  <c r="BY88" i="3"/>
  <c r="CB88" i="3"/>
  <c r="EL72" i="3"/>
  <c r="GE72" i="3"/>
  <c r="GE66" i="3"/>
  <c r="GK66" i="3" s="1"/>
  <c r="EL66" i="3"/>
  <c r="CF81" i="3"/>
  <c r="EL56" i="3"/>
  <c r="GE56" i="3"/>
  <c r="GK56" i="3" s="1"/>
  <c r="GC41" i="3"/>
  <c r="GI41" i="3" s="1"/>
  <c r="EJ41" i="3"/>
  <c r="GD56" i="3"/>
  <c r="GJ56" i="3" s="1"/>
  <c r="EK56" i="3"/>
  <c r="AL21" i="3"/>
  <c r="AM14" i="3"/>
  <c r="AL14" i="3" s="1"/>
  <c r="GC60" i="3"/>
  <c r="CC50" i="3"/>
  <c r="AM50" i="3"/>
  <c r="EV89" i="3"/>
  <c r="DO33" i="3"/>
  <c r="DX33" i="3" s="1"/>
  <c r="EK17" i="3"/>
  <c r="EJ17" i="3" s="1"/>
  <c r="GD17" i="3"/>
  <c r="ED17" i="3"/>
  <c r="GC50" i="3"/>
  <c r="BP40" i="3"/>
  <c r="BY40" i="3" s="1"/>
  <c r="BY31" i="3"/>
  <c r="FQ12" i="3"/>
  <c r="FQ13" i="3" s="1"/>
  <c r="FR13" i="3"/>
  <c r="GM57" i="3"/>
  <c r="DX53" i="3"/>
  <c r="EC11" i="3"/>
  <c r="EL18" i="3"/>
  <c r="GE18" i="3"/>
  <c r="GK18" i="3" s="1"/>
  <c r="EI36" i="3"/>
  <c r="GH35" i="3"/>
  <c r="GH36" i="3" s="1"/>
  <c r="GJ18" i="3"/>
  <c r="BZ51" i="3"/>
  <c r="CC51" i="3"/>
  <c r="GG76" i="3"/>
  <c r="CB49" i="3"/>
  <c r="AL49" i="3"/>
  <c r="CF42" i="3"/>
  <c r="CB28" i="3"/>
  <c r="AC37" i="3"/>
  <c r="AL37" i="3" s="1"/>
  <c r="AL28" i="3"/>
  <c r="CL11" i="3"/>
  <c r="CK11" i="3" s="1"/>
  <c r="CF12" i="3"/>
  <c r="CE11" i="3"/>
  <c r="EI84" i="3"/>
  <c r="EA75" i="3"/>
  <c r="CK75" i="3"/>
  <c r="CB68" i="3"/>
  <c r="AL68" i="3"/>
  <c r="EN36" i="3"/>
  <c r="FO35" i="3"/>
  <c r="EM35" i="3"/>
  <c r="FN40" i="3"/>
  <c r="FW40" i="3" s="1"/>
  <c r="FW31" i="3"/>
  <c r="EB10" i="3"/>
  <c r="EA9" i="3"/>
  <c r="CK52" i="3"/>
  <c r="ED52" i="3"/>
  <c r="EL61" i="3"/>
  <c r="GE61" i="3"/>
  <c r="GK61" i="3" s="1"/>
  <c r="K89" i="3"/>
  <c r="CC58" i="3"/>
  <c r="AM58" i="3"/>
  <c r="K29" i="3"/>
  <c r="AD29" i="3"/>
  <c r="L35" i="3"/>
  <c r="DS36" i="3"/>
  <c r="CX13" i="3"/>
  <c r="CW12" i="3"/>
  <c r="CW13" i="3" s="1"/>
  <c r="CB20" i="3"/>
  <c r="EB20" i="3"/>
  <c r="EA20" i="3" s="1"/>
  <c r="DX30" i="3"/>
  <c r="BS36" i="3"/>
  <c r="EL74" i="3"/>
  <c r="GE74" i="3"/>
  <c r="GK74" i="3" s="1"/>
  <c r="GD51" i="3"/>
  <c r="BQ32" i="3"/>
  <c r="BZ32" i="3" s="1"/>
  <c r="AO32" i="3"/>
  <c r="BP32" i="3" s="1"/>
  <c r="BY32" i="3" s="1"/>
  <c r="BT13" i="3"/>
  <c r="BS12" i="3"/>
  <c r="BS13" i="3" s="1"/>
  <c r="U81" i="3"/>
  <c r="T76" i="3"/>
  <c r="U78" i="3"/>
  <c r="GC56" i="3"/>
  <c r="GC38" i="3"/>
  <c r="CM69" i="3"/>
  <c r="BR36" i="3"/>
  <c r="CA36" i="3" s="1"/>
  <c r="CA35" i="3"/>
  <c r="EC17" i="3"/>
  <c r="EL17" i="3" s="1"/>
  <c r="CM17" i="3"/>
  <c r="CK17" i="3" s="1"/>
  <c r="GC47" i="3"/>
  <c r="CF36" i="3"/>
  <c r="EE35" i="3"/>
  <c r="EF11" i="3"/>
  <c r="BP53" i="3"/>
  <c r="CB53" i="3" s="1"/>
  <c r="B77" i="3"/>
  <c r="C78" i="3"/>
  <c r="CY82" i="3"/>
  <c r="DQ82" i="3" s="1"/>
  <c r="DZ82" i="3" s="1"/>
  <c r="CY42" i="3"/>
  <c r="DQ42" i="3" s="1"/>
  <c r="DZ42" i="3" s="1"/>
  <c r="CY36" i="3"/>
  <c r="DQ35" i="3"/>
  <c r="CM10" i="3"/>
  <c r="GD63" i="3"/>
  <c r="AX29" i="3"/>
  <c r="AY35" i="3"/>
  <c r="EZ84" i="3"/>
  <c r="EY83" i="3"/>
  <c r="EY84" i="3" s="1"/>
  <c r="N12" i="3"/>
  <c r="N13" i="3" s="1"/>
  <c r="O13" i="3"/>
  <c r="EE21" i="3"/>
  <c r="CM21" i="3"/>
  <c r="CK21" i="3" s="1"/>
  <c r="CG14" i="3"/>
  <c r="CE14" i="3" s="1"/>
  <c r="ED9" i="3"/>
  <c r="EK9" i="3"/>
  <c r="EE10" i="3"/>
  <c r="GD9" i="3"/>
  <c r="BT77" i="3"/>
  <c r="BS14" i="3"/>
  <c r="DP39" i="3"/>
  <c r="DY39" i="3" s="1"/>
  <c r="DY30" i="3"/>
  <c r="EF76" i="3"/>
  <c r="ED20" i="3"/>
  <c r="EK20" i="3"/>
  <c r="EJ20" i="3" s="1"/>
  <c r="GD20" i="3"/>
  <c r="CD79" i="3"/>
  <c r="CA79" i="3"/>
  <c r="GD74" i="3"/>
  <c r="GJ74" i="3" s="1"/>
  <c r="EK74" i="3"/>
  <c r="DO74" i="3"/>
  <c r="DX74" i="3" s="1"/>
  <c r="EA59" i="3"/>
  <c r="FZ59" i="3" s="1"/>
  <c r="GD50" i="3"/>
  <c r="EB11" i="3"/>
  <c r="EA8" i="3"/>
  <c r="EL19" i="3"/>
  <c r="GE19" i="3"/>
  <c r="GK19" i="3" s="1"/>
  <c r="EA22" i="3"/>
  <c r="EB21" i="3"/>
  <c r="BP55" i="3"/>
  <c r="GM55" i="3"/>
  <c r="FR82" i="3"/>
  <c r="AH82" i="3"/>
  <c r="AQ83" i="3"/>
  <c r="BQ39" i="3"/>
  <c r="BZ39" i="3" s="1"/>
  <c r="BZ30" i="3"/>
  <c r="CB72" i="3"/>
  <c r="AL72" i="3"/>
  <c r="V81" i="3"/>
  <c r="V78" i="3"/>
  <c r="GE52" i="3"/>
  <c r="GK52" i="3" s="1"/>
  <c r="EL52" i="3"/>
  <c r="ED40" i="3"/>
  <c r="BH77" i="3"/>
  <c r="BG77" i="3" s="1"/>
  <c r="BG14" i="3"/>
  <c r="BH12" i="3"/>
  <c r="GM48" i="3"/>
  <c r="AE12" i="3"/>
  <c r="AE13" i="3" s="1"/>
  <c r="AN13" i="3" s="1"/>
  <c r="FZ58" i="3"/>
  <c r="BT82" i="3"/>
  <c r="CB54" i="3" l="1"/>
  <c r="EA53" i="3"/>
  <c r="CK53" i="3"/>
  <c r="DS84" i="3"/>
  <c r="ED81" i="3"/>
  <c r="CD42" i="3"/>
  <c r="AN42" i="3"/>
  <c r="DO89" i="3"/>
  <c r="DX76" i="3"/>
  <c r="GJ21" i="3"/>
  <c r="GD14" i="3"/>
  <c r="EA11" i="3"/>
  <c r="EB12" i="3"/>
  <c r="GF76" i="3"/>
  <c r="EA88" i="3"/>
  <c r="CK88" i="3"/>
  <c r="K77" i="3"/>
  <c r="K78" i="3" s="1"/>
  <c r="L78" i="3"/>
  <c r="CH77" i="3"/>
  <c r="CI84" i="3"/>
  <c r="CI78" i="3"/>
  <c r="CD54" i="3"/>
  <c r="CM54" i="3" s="1"/>
  <c r="EC53" i="3"/>
  <c r="CM53" i="3"/>
  <c r="GE21" i="3"/>
  <c r="GK22" i="3"/>
  <c r="AP13" i="3"/>
  <c r="AO12" i="3"/>
  <c r="AO13" i="3" s="1"/>
  <c r="CW42" i="3"/>
  <c r="CX42" i="3" s="1"/>
  <c r="CW36" i="3"/>
  <c r="DX89" i="3"/>
  <c r="FG79" i="3"/>
  <c r="FG81" i="3" s="1"/>
  <c r="EX81" i="3"/>
  <c r="EG89" i="3"/>
  <c r="EA48" i="3"/>
  <c r="CK48" i="3"/>
  <c r="BY66" i="3"/>
  <c r="CB66" i="3"/>
  <c r="DP77" i="3"/>
  <c r="DO14" i="3"/>
  <c r="EA56" i="3"/>
  <c r="CK56" i="3"/>
  <c r="EB30" i="3"/>
  <c r="CL30" i="3"/>
  <c r="DT84" i="3"/>
  <c r="EB67" i="3"/>
  <c r="CL67" i="3"/>
  <c r="AH84" i="3"/>
  <c r="CG83" i="3"/>
  <c r="EA72" i="3"/>
  <c r="CK72" i="3"/>
  <c r="AQ84" i="3"/>
  <c r="BY55" i="3"/>
  <c r="CB55" i="3"/>
  <c r="EK10" i="3"/>
  <c r="DQ36" i="3"/>
  <c r="DZ35" i="3"/>
  <c r="T89" i="3"/>
  <c r="T78" i="3"/>
  <c r="GM76" i="3"/>
  <c r="L82" i="3"/>
  <c r="L36" i="3"/>
  <c r="K35" i="3"/>
  <c r="EA10" i="3"/>
  <c r="EM42" i="3"/>
  <c r="EM36" i="3"/>
  <c r="EA74" i="3"/>
  <c r="GC18" i="3"/>
  <c r="GC17" i="3"/>
  <c r="GJ17" i="3"/>
  <c r="GI17" i="3" s="1"/>
  <c r="EC14" i="3"/>
  <c r="EC77" i="3" s="1"/>
  <c r="GI59" i="3"/>
  <c r="BP29" i="3"/>
  <c r="AD78" i="3"/>
  <c r="AM78" i="3" s="1"/>
  <c r="AC76" i="3"/>
  <c r="AM76" i="3"/>
  <c r="BG86" i="3"/>
  <c r="AX85" i="3"/>
  <c r="AX89" i="3" s="1"/>
  <c r="DP12" i="3"/>
  <c r="CY83" i="3"/>
  <c r="DQ81" i="3"/>
  <c r="DZ81" i="3" s="1"/>
  <c r="FY12" i="3"/>
  <c r="FS13" i="3"/>
  <c r="FY13" i="3" s="1"/>
  <c r="EV77" i="3"/>
  <c r="EV78" i="3" s="1"/>
  <c r="EW78" i="3"/>
  <c r="BQ77" i="3"/>
  <c r="BP77" i="3" s="1"/>
  <c r="BP14" i="3"/>
  <c r="GB65" i="3"/>
  <c r="GK65" i="3" s="1"/>
  <c r="EL65" i="3"/>
  <c r="DO40" i="3"/>
  <c r="DX40" i="3" s="1"/>
  <c r="DX31" i="3"/>
  <c r="BQ12" i="3"/>
  <c r="EA18" i="3"/>
  <c r="EK18" i="3"/>
  <c r="EJ18" i="3" s="1"/>
  <c r="GI16" i="3"/>
  <c r="BS83" i="3"/>
  <c r="AR84" i="3"/>
  <c r="BY21" i="3"/>
  <c r="BZ14" i="3"/>
  <c r="CH36" i="3"/>
  <c r="EJ19" i="3"/>
  <c r="GA59" i="3"/>
  <c r="GJ59" i="3" s="1"/>
  <c r="EK59" i="3"/>
  <c r="EC75" i="3"/>
  <c r="CM75" i="3"/>
  <c r="FY77" i="3"/>
  <c r="FS78" i="3"/>
  <c r="FY78" i="3" s="1"/>
  <c r="CB33" i="3"/>
  <c r="AL33" i="3"/>
  <c r="GE42" i="3"/>
  <c r="B42" i="3"/>
  <c r="B36" i="3"/>
  <c r="GM35" i="3"/>
  <c r="GM36" i="3" s="1"/>
  <c r="GE40" i="3"/>
  <c r="FP79" i="3"/>
  <c r="FY79" i="3" s="1"/>
  <c r="DZ77" i="3"/>
  <c r="DT78" i="3"/>
  <c r="DZ78" i="3" s="1"/>
  <c r="CC77" i="3"/>
  <c r="CB77" i="3" s="1"/>
  <c r="CB14" i="3"/>
  <c r="CC12" i="3"/>
  <c r="AC39" i="3"/>
  <c r="AL39" i="3" s="1"/>
  <c r="CB30" i="3"/>
  <c r="AL30" i="3"/>
  <c r="GG12" i="3"/>
  <c r="GG13" i="3" s="1"/>
  <c r="U82" i="3"/>
  <c r="T82" i="3" s="1"/>
  <c r="T35" i="3"/>
  <c r="U36" i="3"/>
  <c r="GA33" i="3"/>
  <c r="GJ33" i="3" s="1"/>
  <c r="EK33" i="3"/>
  <c r="AE36" i="3"/>
  <c r="AN36" i="3" s="1"/>
  <c r="CD35" i="3"/>
  <c r="AN35" i="3"/>
  <c r="AO81" i="3"/>
  <c r="DY14" i="3"/>
  <c r="DX14" i="3" s="1"/>
  <c r="ER84" i="3"/>
  <c r="FS83" i="3"/>
  <c r="FH84" i="3"/>
  <c r="EM12" i="3"/>
  <c r="EM13" i="3" s="1"/>
  <c r="EN13" i="3"/>
  <c r="EF81" i="3"/>
  <c r="CL14" i="3"/>
  <c r="EE12" i="3"/>
  <c r="ED11" i="3"/>
  <c r="EK11" i="3"/>
  <c r="EJ11" i="3" s="1"/>
  <c r="GC57" i="3"/>
  <c r="GI57" i="3" s="1"/>
  <c r="EJ57" i="3"/>
  <c r="AG84" i="3"/>
  <c r="CF83" i="3"/>
  <c r="GJ9" i="3"/>
  <c r="GD10" i="3"/>
  <c r="GJ10" i="3" s="1"/>
  <c r="GC9" i="3"/>
  <c r="FZ75" i="3"/>
  <c r="GI75" i="3" s="1"/>
  <c r="EJ75" i="3"/>
  <c r="EE42" i="3"/>
  <c r="EB54" i="3"/>
  <c r="EK54" i="3" s="1"/>
  <c r="GA53" i="3"/>
  <c r="GA54" i="3" s="1"/>
  <c r="CF82" i="3"/>
  <c r="EB60" i="3"/>
  <c r="CL60" i="3"/>
  <c r="CE89" i="3"/>
  <c r="DQ78" i="3"/>
  <c r="DZ76" i="3"/>
  <c r="GD76" i="3"/>
  <c r="CQ84" i="3"/>
  <c r="ED42" i="3"/>
  <c r="CD40" i="3"/>
  <c r="CM40" i="3" s="1"/>
  <c r="EC31" i="3"/>
  <c r="CM31" i="3"/>
  <c r="EB66" i="3"/>
  <c r="CL66" i="3"/>
  <c r="B13" i="3"/>
  <c r="EC79" i="3"/>
  <c r="CM79" i="3"/>
  <c r="EJ9" i="3"/>
  <c r="EK21" i="3"/>
  <c r="ED21" i="3"/>
  <c r="ED39" i="3" s="1"/>
  <c r="EE14" i="3"/>
  <c r="EK63" i="3"/>
  <c r="EE36" i="3"/>
  <c r="GD35" i="3"/>
  <c r="EB58" i="3"/>
  <c r="CL58" i="3"/>
  <c r="EA68" i="3"/>
  <c r="CK68" i="3"/>
  <c r="EE81" i="3"/>
  <c r="GK72" i="3"/>
  <c r="K12" i="3"/>
  <c r="K13" i="3" s="1"/>
  <c r="L13" i="3"/>
  <c r="EJ59" i="3"/>
  <c r="CG12" i="3"/>
  <c r="BQ38" i="3"/>
  <c r="BZ38" i="3" s="1"/>
  <c r="BZ29" i="3"/>
  <c r="GE54" i="3"/>
  <c r="EF14" i="3"/>
  <c r="EL21" i="3"/>
  <c r="AC12" i="3"/>
  <c r="AC13" i="3" s="1"/>
  <c r="AL13" i="3" s="1"/>
  <c r="EB48" i="3"/>
  <c r="CL48" i="3"/>
  <c r="EH77" i="3"/>
  <c r="EG14" i="3"/>
  <c r="DF42" i="3"/>
  <c r="DG42" i="3" s="1"/>
  <c r="DF36" i="3"/>
  <c r="FE35" i="3"/>
  <c r="FN35" i="3" s="1"/>
  <c r="FF36" i="3"/>
  <c r="EA64" i="3"/>
  <c r="CK64" i="3"/>
  <c r="ED76" i="3"/>
  <c r="GE10" i="3"/>
  <c r="GK10" i="3" s="1"/>
  <c r="GK9" i="3"/>
  <c r="CC32" i="3"/>
  <c r="AM32" i="3"/>
  <c r="FQ78" i="3"/>
  <c r="BT84" i="3"/>
  <c r="GC23" i="3"/>
  <c r="GJ23" i="3"/>
  <c r="GI23" i="3" s="1"/>
  <c r="GF35" i="3"/>
  <c r="EA62" i="3"/>
  <c r="CK62" i="3"/>
  <c r="AL79" i="3"/>
  <c r="DA84" i="3"/>
  <c r="CZ83" i="3"/>
  <c r="CZ84" i="3" s="1"/>
  <c r="EA69" i="3"/>
  <c r="CK69" i="3"/>
  <c r="EH36" i="3"/>
  <c r="GB59" i="3"/>
  <c r="GK59" i="3" s="1"/>
  <c r="EL59" i="3"/>
  <c r="GJ57" i="3"/>
  <c r="FE89" i="3"/>
  <c r="FE78" i="3"/>
  <c r="DZ36" i="3"/>
  <c r="GA70" i="3"/>
  <c r="GJ70" i="3" s="1"/>
  <c r="EK70" i="3"/>
  <c r="ED54" i="3"/>
  <c r="GC53" i="3"/>
  <c r="EJ53" i="3"/>
  <c r="GC22" i="3"/>
  <c r="EK53" i="3"/>
  <c r="CB32" i="3"/>
  <c r="AL32" i="3"/>
  <c r="GG77" i="3"/>
  <c r="GF14" i="3"/>
  <c r="GF12" i="3" s="1"/>
  <c r="GF13" i="3" s="1"/>
  <c r="FP36" i="3"/>
  <c r="FY35" i="3"/>
  <c r="GD39" i="3"/>
  <c r="CN12" i="3"/>
  <c r="CN13" i="3" s="1"/>
  <c r="CO13" i="3"/>
  <c r="DY77" i="3"/>
  <c r="DR77" i="3"/>
  <c r="DS78" i="3"/>
  <c r="BG78" i="3"/>
  <c r="FR84" i="3"/>
  <c r="GB62" i="3"/>
  <c r="GK62" i="3" s="1"/>
  <c r="EL62" i="3"/>
  <c r="GD11" i="3"/>
  <c r="GC8" i="3"/>
  <c r="GJ8" i="3"/>
  <c r="GI8" i="3" s="1"/>
  <c r="CD76" i="3"/>
  <c r="EC47" i="3"/>
  <c r="CM47" i="3"/>
  <c r="FZ71" i="3"/>
  <c r="GI71" i="3" s="1"/>
  <c r="EJ71" i="3"/>
  <c r="E84" i="3"/>
  <c r="AF83" i="3"/>
  <c r="BG12" i="3"/>
  <c r="BG13" i="3" s="1"/>
  <c r="BH13" i="3"/>
  <c r="CG77" i="3"/>
  <c r="CM14" i="3"/>
  <c r="CG36" i="3"/>
  <c r="EL11" i="3"/>
  <c r="EF12" i="3"/>
  <c r="GI18" i="3"/>
  <c r="BQ78" i="3"/>
  <c r="BP76" i="3"/>
  <c r="BZ76" i="3"/>
  <c r="GA61" i="3"/>
  <c r="GJ61" i="3" s="1"/>
  <c r="EK61" i="3"/>
  <c r="AP82" i="3"/>
  <c r="BQ35" i="3"/>
  <c r="AO35" i="3"/>
  <c r="AP36" i="3"/>
  <c r="BU84" i="3"/>
  <c r="CB47" i="3"/>
  <c r="AL47" i="3"/>
  <c r="CW77" i="3"/>
  <c r="CW78" i="3" s="1"/>
  <c r="CX78" i="3"/>
  <c r="DJ84" i="3"/>
  <c r="DI83" i="3"/>
  <c r="DI84" i="3" s="1"/>
  <c r="AO77" i="3"/>
  <c r="AO78" i="3" s="1"/>
  <c r="AP78" i="3"/>
  <c r="GC19" i="3"/>
  <c r="GJ19" i="3"/>
  <c r="GI19" i="3" s="1"/>
  <c r="CB34" i="3"/>
  <c r="AL34" i="3"/>
  <c r="CC35" i="3"/>
  <c r="AD36" i="3"/>
  <c r="AM36" i="3" s="1"/>
  <c r="AM35" i="3"/>
  <c r="CO80" i="3"/>
  <c r="BG80" i="3"/>
  <c r="BP80" i="3" s="1"/>
  <c r="GI22" i="3"/>
  <c r="GD54" i="3"/>
  <c r="GJ54" i="3" s="1"/>
  <c r="GJ53" i="3"/>
  <c r="CN77" i="3"/>
  <c r="CN78" i="3" s="1"/>
  <c r="CO78" i="3"/>
  <c r="FF13" i="3"/>
  <c r="FE12" i="3"/>
  <c r="FE13" i="3" s="1"/>
  <c r="CG82" i="3"/>
  <c r="AN82" i="3"/>
  <c r="BQ80" i="3"/>
  <c r="GM77" i="3"/>
  <c r="B78" i="3"/>
  <c r="U83" i="3"/>
  <c r="T81" i="3"/>
  <c r="AC81" i="3" s="1"/>
  <c r="AD81" i="3"/>
  <c r="CC29" i="3"/>
  <c r="AD38" i="3"/>
  <c r="AM38" i="3" s="1"/>
  <c r="AM29" i="3"/>
  <c r="FO36" i="3"/>
  <c r="FX36" i="3" s="1"/>
  <c r="FX35" i="3"/>
  <c r="EB51" i="3"/>
  <c r="CL51" i="3"/>
  <c r="V83" i="3"/>
  <c r="V84" i="3" s="1"/>
  <c r="AE81" i="3"/>
  <c r="EA21" i="3"/>
  <c r="EB14" i="3"/>
  <c r="GJ20" i="3"/>
  <c r="GI20" i="3" s="1"/>
  <c r="GC20" i="3"/>
  <c r="BS77" i="3"/>
  <c r="BZ77" i="3"/>
  <c r="BT78" i="3"/>
  <c r="BZ78" i="3" s="1"/>
  <c r="ED10" i="3"/>
  <c r="EJ10" i="3" s="1"/>
  <c r="AY36" i="3"/>
  <c r="AX35" i="3"/>
  <c r="GJ63" i="3"/>
  <c r="BP54" i="3"/>
  <c r="BY54" i="3" s="1"/>
  <c r="BY53" i="3"/>
  <c r="DO39" i="3"/>
  <c r="DX39" i="3" s="1"/>
  <c r="AC29" i="3"/>
  <c r="GM29" i="3"/>
  <c r="EJ52" i="3"/>
  <c r="GC52" i="3"/>
  <c r="GI52" i="3" s="1"/>
  <c r="CF13" i="3"/>
  <c r="CE12" i="3"/>
  <c r="CE13" i="3" s="1"/>
  <c r="CL12" i="3"/>
  <c r="EA28" i="3"/>
  <c r="CB37" i="3"/>
  <c r="CK37" i="3" s="1"/>
  <c r="CK28" i="3"/>
  <c r="EA49" i="3"/>
  <c r="CK49" i="3"/>
  <c r="EC12" i="3"/>
  <c r="EC13" i="3" s="1"/>
  <c r="EB50" i="3"/>
  <c r="CL50" i="3"/>
  <c r="CC76" i="3"/>
  <c r="EB47" i="3"/>
  <c r="CL47" i="3"/>
  <c r="CB60" i="3"/>
  <c r="AL60" i="3"/>
  <c r="CE82" i="3"/>
  <c r="EB49" i="3"/>
  <c r="CL49" i="3"/>
  <c r="N84" i="3"/>
  <c r="FO78" i="3"/>
  <c r="FX78" i="3" s="1"/>
  <c r="FN76" i="3"/>
  <c r="FX76" i="3"/>
  <c r="BI82" i="3"/>
  <c r="BR82" i="3" s="1"/>
  <c r="CD82" i="3" s="1"/>
  <c r="EC82" i="3" s="1"/>
  <c r="GB51" i="3"/>
  <c r="GK51" i="3" s="1"/>
  <c r="EL51" i="3"/>
  <c r="EH12" i="3"/>
  <c r="EH13" i="3" s="1"/>
  <c r="AM12" i="3"/>
  <c r="AL12" i="3" s="1"/>
  <c r="AI84" i="3"/>
  <c r="AI78" i="3"/>
  <c r="EB72" i="3"/>
  <c r="CL72" i="3"/>
  <c r="BR81" i="3"/>
  <c r="CA81" i="3" s="1"/>
  <c r="EB55" i="3"/>
  <c r="CL55" i="3"/>
  <c r="EV12" i="3"/>
  <c r="EV13" i="3" s="1"/>
  <c r="EW13" i="3"/>
  <c r="EL10" i="3"/>
  <c r="AM13" i="3"/>
  <c r="EB65" i="3"/>
  <c r="CL65" i="3"/>
  <c r="T12" i="3"/>
  <c r="T13" i="3" s="1"/>
  <c r="U13" i="3"/>
  <c r="EA17" i="3"/>
  <c r="AC40" i="3"/>
  <c r="AL40" i="3" s="1"/>
  <c r="CB31" i="3"/>
  <c r="AL31" i="3"/>
  <c r="DP35" i="3"/>
  <c r="CN35" i="3"/>
  <c r="CO36" i="3"/>
  <c r="BR78" i="3"/>
  <c r="CA78" i="3" s="1"/>
  <c r="CA76" i="3"/>
  <c r="FY36" i="3"/>
  <c r="B82" i="3"/>
  <c r="C83" i="3"/>
  <c r="EO83" i="3"/>
  <c r="EV42" i="3"/>
  <c r="EW42" i="3" s="1"/>
  <c r="EV36" i="3"/>
  <c r="EA16" i="3"/>
  <c r="EK16" i="3"/>
  <c r="EJ16" i="3" s="1"/>
  <c r="DZ12" i="3"/>
  <c r="DT13" i="3"/>
  <c r="DZ13" i="3" s="1"/>
  <c r="EA15" i="3"/>
  <c r="GJ73" i="3"/>
  <c r="CE36" i="3"/>
  <c r="ED35" i="3"/>
  <c r="CK54" i="3"/>
  <c r="EA87" i="3"/>
  <c r="CK87" i="3"/>
  <c r="BH36" i="3"/>
  <c r="BG35" i="3"/>
  <c r="GE11" i="3"/>
  <c r="GM32" i="3"/>
  <c r="DH83" i="3"/>
  <c r="DH84" i="3" s="1"/>
  <c r="BH79" i="3"/>
  <c r="AX79" i="3"/>
  <c r="AY81" i="3"/>
  <c r="GA28" i="3"/>
  <c r="EB37" i="3"/>
  <c r="EK37" i="3" s="1"/>
  <c r="EK28" i="3"/>
  <c r="EB34" i="3"/>
  <c r="CL34" i="3"/>
  <c r="BH78" i="3"/>
  <c r="EM77" i="3"/>
  <c r="EM78" i="3" s="1"/>
  <c r="EN78" i="3"/>
  <c r="EA65" i="3"/>
  <c r="GC40" i="3"/>
  <c r="FQ82" i="3"/>
  <c r="EP83" i="3"/>
  <c r="CE77" i="3"/>
  <c r="CK77" i="3" s="1"/>
  <c r="CL77" i="3"/>
  <c r="FO77" i="3"/>
  <c r="FN14" i="3"/>
  <c r="FX14" i="3"/>
  <c r="FW14" i="3" s="1"/>
  <c r="FO12" i="3"/>
  <c r="AE78" i="3"/>
  <c r="AN78" i="3" s="1"/>
  <c r="AN76" i="3"/>
  <c r="EA50" i="3"/>
  <c r="CK50" i="3"/>
  <c r="FN36" i="3" l="1"/>
  <c r="FW36" i="3" s="1"/>
  <c r="FW35" i="3"/>
  <c r="BP79" i="3"/>
  <c r="EP84" i="3"/>
  <c r="FQ83" i="3"/>
  <c r="GA34" i="3"/>
  <c r="GJ34" i="3" s="1"/>
  <c r="EK34" i="3"/>
  <c r="DP36" i="3"/>
  <c r="DY36" i="3" s="1"/>
  <c r="DY35" i="3"/>
  <c r="BP78" i="3"/>
  <c r="BY76" i="3"/>
  <c r="FZ69" i="3"/>
  <c r="GI69" i="3" s="1"/>
  <c r="EJ69" i="3"/>
  <c r="CA82" i="3"/>
  <c r="GD81" i="3"/>
  <c r="BP12" i="3"/>
  <c r="BP13" i="3" s="1"/>
  <c r="BY13" i="3" s="1"/>
  <c r="BQ13" i="3"/>
  <c r="BZ13" i="3" s="1"/>
  <c r="EN42" i="3"/>
  <c r="CG84" i="3"/>
  <c r="EF83" i="3"/>
  <c r="GA30" i="3"/>
  <c r="EK30" i="3"/>
  <c r="EC54" i="3"/>
  <c r="EL54" i="3" s="1"/>
  <c r="GB53" i="3"/>
  <c r="EL53" i="3"/>
  <c r="CH84" i="3"/>
  <c r="CH78" i="3"/>
  <c r="FZ88" i="3"/>
  <c r="GI88" i="3" s="1"/>
  <c r="EJ88" i="3"/>
  <c r="EA12" i="3"/>
  <c r="EA13" i="3" s="1"/>
  <c r="EB13" i="3"/>
  <c r="GD77" i="3"/>
  <c r="GJ14" i="3"/>
  <c r="GC81" i="3"/>
  <c r="FN77" i="3"/>
  <c r="FW77" i="3" s="1"/>
  <c r="FX77" i="3"/>
  <c r="GK11" i="3"/>
  <c r="EO84" i="3"/>
  <c r="GA72" i="3"/>
  <c r="GJ72" i="3" s="1"/>
  <c r="EK72" i="3"/>
  <c r="BI83" i="3"/>
  <c r="ED82" i="3"/>
  <c r="GA50" i="3"/>
  <c r="GJ50" i="3" s="1"/>
  <c r="EK50" i="3"/>
  <c r="AL81" i="3"/>
  <c r="CM82" i="3"/>
  <c r="EF82" i="3"/>
  <c r="BY80" i="3"/>
  <c r="CB80" i="3"/>
  <c r="EB35" i="3"/>
  <c r="CC36" i="3"/>
  <c r="CL36" i="3" s="1"/>
  <c r="CL35" i="3"/>
  <c r="AF84" i="3"/>
  <c r="CE83" i="3"/>
  <c r="GF77" i="3"/>
  <c r="GF84" i="3" s="1"/>
  <c r="GG84" i="3"/>
  <c r="FZ62" i="3"/>
  <c r="GI62" i="3" s="1"/>
  <c r="EJ62" i="3"/>
  <c r="EH84" i="3"/>
  <c r="EH78" i="3"/>
  <c r="EJ21" i="3"/>
  <c r="GM12" i="3"/>
  <c r="GA66" i="3"/>
  <c r="GJ66" i="3" s="1"/>
  <c r="EK66" i="3"/>
  <c r="CE78" i="3"/>
  <c r="GI9" i="3"/>
  <c r="EC35" i="3"/>
  <c r="CD36" i="3"/>
  <c r="CM35" i="3"/>
  <c r="CB39" i="3"/>
  <c r="CK39" i="3" s="1"/>
  <c r="EA30" i="3"/>
  <c r="CK30" i="3"/>
  <c r="DO12" i="3"/>
  <c r="DO13" i="3" s="1"/>
  <c r="DX13" i="3" s="1"/>
  <c r="DP13" i="3"/>
  <c r="DY13" i="3" s="1"/>
  <c r="DY12" i="3"/>
  <c r="DX12" i="3" s="1"/>
  <c r="BP38" i="3"/>
  <c r="BY38" i="3" s="1"/>
  <c r="BY29" i="3"/>
  <c r="FZ74" i="3"/>
  <c r="GI74" i="3" s="1"/>
  <c r="EJ74" i="3"/>
  <c r="EA55" i="3"/>
  <c r="CK55" i="3"/>
  <c r="EA66" i="3"/>
  <c r="CK66" i="3"/>
  <c r="FG83" i="3"/>
  <c r="FG84" i="3" s="1"/>
  <c r="FG82" i="3"/>
  <c r="GK21" i="3"/>
  <c r="GI21" i="3" s="1"/>
  <c r="GE14" i="3"/>
  <c r="GC14" i="3" s="1"/>
  <c r="GG78" i="3"/>
  <c r="AY83" i="3"/>
  <c r="AX81" i="3"/>
  <c r="C84" i="3"/>
  <c r="B83" i="3"/>
  <c r="GA49" i="3"/>
  <c r="GJ49" i="3" s="1"/>
  <c r="EK49" i="3"/>
  <c r="BY77" i="3"/>
  <c r="BS78" i="3"/>
  <c r="AM81" i="3"/>
  <c r="AO82" i="3"/>
  <c r="FZ64" i="3"/>
  <c r="GI64" i="3" s="1"/>
  <c r="EJ64" i="3"/>
  <c r="EG77" i="3"/>
  <c r="EG12" i="3"/>
  <c r="EG13" i="3" s="1"/>
  <c r="FZ68" i="3"/>
  <c r="GI68" i="3" s="1"/>
  <c r="EJ68" i="3"/>
  <c r="GB79" i="3"/>
  <c r="GK79" i="3" s="1"/>
  <c r="EL79" i="3"/>
  <c r="DR83" i="3"/>
  <c r="GA60" i="3"/>
  <c r="GJ60" i="3" s="1"/>
  <c r="EK60" i="3"/>
  <c r="DO77" i="3"/>
  <c r="DO78" i="3" s="1"/>
  <c r="DP78" i="3"/>
  <c r="FZ50" i="3"/>
  <c r="GI50" i="3" s="1"/>
  <c r="EJ50" i="3"/>
  <c r="CO79" i="3"/>
  <c r="BG79" i="3"/>
  <c r="BH81" i="3"/>
  <c r="BQ79" i="3"/>
  <c r="GA55" i="3"/>
  <c r="GJ55" i="3" s="1"/>
  <c r="EK55" i="3"/>
  <c r="CB29" i="3"/>
  <c r="AC38" i="3"/>
  <c r="AL38" i="3" s="1"/>
  <c r="AL29" i="3"/>
  <c r="AX42" i="3"/>
  <c r="AY42" i="3" s="1"/>
  <c r="AX36" i="3"/>
  <c r="CD81" i="3"/>
  <c r="AN81" i="3"/>
  <c r="GA51" i="3"/>
  <c r="GJ51" i="3" s="1"/>
  <c r="EK51" i="3"/>
  <c r="U84" i="3"/>
  <c r="T83" i="3"/>
  <c r="T84" i="3" s="1"/>
  <c r="CX80" i="3"/>
  <c r="CN80" i="3"/>
  <c r="EA47" i="3"/>
  <c r="CK47" i="3"/>
  <c r="AO42" i="3"/>
  <c r="BP35" i="3"/>
  <c r="AO36" i="3"/>
  <c r="EL12" i="3"/>
  <c r="EF13" i="3"/>
  <c r="EL13" i="3" s="1"/>
  <c r="CM77" i="3"/>
  <c r="CG78" i="3"/>
  <c r="EC76" i="3"/>
  <c r="GB47" i="3"/>
  <c r="EL47" i="3"/>
  <c r="GC11" i="3"/>
  <c r="GJ11" i="3"/>
  <c r="GI11" i="3" s="1"/>
  <c r="GD12" i="3"/>
  <c r="DY78" i="3"/>
  <c r="EG36" i="3"/>
  <c r="ED89" i="3"/>
  <c r="EF77" i="3"/>
  <c r="EL14" i="3"/>
  <c r="EF36" i="3"/>
  <c r="CM12" i="3"/>
  <c r="CK12" i="3" s="1"/>
  <c r="CG13" i="3"/>
  <c r="CM13" i="3" s="1"/>
  <c r="GA58" i="3"/>
  <c r="GJ58" i="3" s="1"/>
  <c r="EK58" i="3"/>
  <c r="GM13" i="3"/>
  <c r="EE82" i="3"/>
  <c r="GD42" i="3"/>
  <c r="CF84" i="3"/>
  <c r="EE83" i="3"/>
  <c r="ED12" i="3"/>
  <c r="ED13" i="3" s="1"/>
  <c r="EJ13" i="3" s="1"/>
  <c r="EK12" i="3"/>
  <c r="EJ12" i="3" s="1"/>
  <c r="EE13" i="3"/>
  <c r="GE81" i="3"/>
  <c r="FS84" i="3"/>
  <c r="T36" i="3"/>
  <c r="T42" i="3"/>
  <c r="U42" i="3" s="1"/>
  <c r="AC35" i="3"/>
  <c r="AC89" i="3"/>
  <c r="AL89" i="3" s="1"/>
  <c r="AC78" i="3"/>
  <c r="AL78" i="3" s="1"/>
  <c r="AL76" i="3"/>
  <c r="K42" i="3"/>
  <c r="L42" i="3" s="1"/>
  <c r="K36" i="3"/>
  <c r="FZ72" i="3"/>
  <c r="GI72" i="3" s="1"/>
  <c r="EJ72" i="3"/>
  <c r="FZ56" i="3"/>
  <c r="GI56" i="3" s="1"/>
  <c r="EJ56" i="3"/>
  <c r="GF89" i="3"/>
  <c r="GF78" i="3"/>
  <c r="GC21" i="3"/>
  <c r="GC39" i="3" s="1"/>
  <c r="FZ53" i="3"/>
  <c r="FZ54" i="3" s="1"/>
  <c r="EA54" i="3"/>
  <c r="EJ54" i="3" s="1"/>
  <c r="GC35" i="3"/>
  <c r="CB40" i="3"/>
  <c r="CK40" i="3" s="1"/>
  <c r="EA31" i="3"/>
  <c r="CK31" i="3"/>
  <c r="EA60" i="3"/>
  <c r="CK60" i="3"/>
  <c r="FZ49" i="3"/>
  <c r="GI49" i="3" s="1"/>
  <c r="EJ49" i="3"/>
  <c r="AY82" i="3"/>
  <c r="AX82" i="3" s="1"/>
  <c r="CM36" i="3"/>
  <c r="EB32" i="3"/>
  <c r="EB39" i="3" s="1"/>
  <c r="EK39" i="3" s="1"/>
  <c r="CL32" i="3"/>
  <c r="EC40" i="3"/>
  <c r="EL40" i="3" s="1"/>
  <c r="GB31" i="3"/>
  <c r="EL31" i="3"/>
  <c r="BY14" i="3"/>
  <c r="BZ12" i="3"/>
  <c r="BY12" i="3" s="1"/>
  <c r="CY84" i="3"/>
  <c r="DQ83" i="3"/>
  <c r="K82" i="3"/>
  <c r="AC82" i="3" s="1"/>
  <c r="L83" i="3"/>
  <c r="AD83" i="3" s="1"/>
  <c r="EX83" i="3"/>
  <c r="EX84" i="3" s="1"/>
  <c r="EX82" i="3"/>
  <c r="FP82" i="3" s="1"/>
  <c r="FY82" i="3" s="1"/>
  <c r="FO13" i="3"/>
  <c r="FX13" i="3" s="1"/>
  <c r="FN12" i="3"/>
  <c r="FN13" i="3" s="1"/>
  <c r="FW13" i="3" s="1"/>
  <c r="FX12" i="3"/>
  <c r="FW12" i="3" s="1"/>
  <c r="BG42" i="3"/>
  <c r="BH42" i="3" s="1"/>
  <c r="BG36" i="3"/>
  <c r="FZ87" i="3"/>
  <c r="GI87" i="3" s="1"/>
  <c r="EJ87" i="3"/>
  <c r="FP81" i="3"/>
  <c r="FY81" i="3" s="1"/>
  <c r="AD82" i="3"/>
  <c r="GA65" i="3"/>
  <c r="GJ65" i="3" s="1"/>
  <c r="EK65" i="3"/>
  <c r="EB76" i="3"/>
  <c r="GA47" i="3"/>
  <c r="EK47" i="3"/>
  <c r="FZ65" i="3"/>
  <c r="GI65" i="3" s="1"/>
  <c r="EJ65" i="3"/>
  <c r="GA37" i="3"/>
  <c r="GJ37" i="3" s="1"/>
  <c r="GJ28" i="3"/>
  <c r="CN36" i="3"/>
  <c r="DO35" i="3"/>
  <c r="CN42" i="3"/>
  <c r="FN89" i="3"/>
  <c r="FW89" i="3" s="1"/>
  <c r="FN78" i="3"/>
  <c r="FW78" i="3" s="1"/>
  <c r="FW76" i="3"/>
  <c r="CB76" i="3"/>
  <c r="CC78" i="3"/>
  <c r="CL78" i="3" s="1"/>
  <c r="CL76" i="3"/>
  <c r="FZ28" i="3"/>
  <c r="EA37" i="3"/>
  <c r="EJ37" i="3" s="1"/>
  <c r="EJ28" i="3"/>
  <c r="EB77" i="3"/>
  <c r="EA14" i="3"/>
  <c r="EA77" i="3" s="1"/>
  <c r="EB29" i="3"/>
  <c r="CC38" i="3"/>
  <c r="CL38" i="3" s="1"/>
  <c r="CL29" i="3"/>
  <c r="BZ80" i="3"/>
  <c r="CC80" i="3"/>
  <c r="EA34" i="3"/>
  <c r="CK34" i="3"/>
  <c r="BQ36" i="3"/>
  <c r="BZ36" i="3" s="1"/>
  <c r="BZ35" i="3"/>
  <c r="CD78" i="3"/>
  <c r="CM76" i="3"/>
  <c r="DX77" i="3"/>
  <c r="DR78" i="3"/>
  <c r="DX78" i="3" s="1"/>
  <c r="EA32" i="3"/>
  <c r="CK32" i="3"/>
  <c r="GI53" i="3"/>
  <c r="GC54" i="3"/>
  <c r="GI54" i="3" s="1"/>
  <c r="GF36" i="3"/>
  <c r="FE42" i="3"/>
  <c r="FF42" i="3" s="1"/>
  <c r="FE36" i="3"/>
  <c r="GA48" i="3"/>
  <c r="GJ48" i="3" s="1"/>
  <c r="EK48" i="3"/>
  <c r="GD36" i="3"/>
  <c r="EE77" i="3"/>
  <c r="EK14" i="3"/>
  <c r="EJ14" i="3" s="1"/>
  <c r="ED14" i="3"/>
  <c r="ED77" i="3" s="1"/>
  <c r="GC42" i="3"/>
  <c r="GD78" i="3"/>
  <c r="GC76" i="3"/>
  <c r="GC10" i="3"/>
  <c r="GI10" i="3" s="1"/>
  <c r="AE83" i="3"/>
  <c r="CK14" i="3"/>
  <c r="AP83" i="3"/>
  <c r="CB12" i="3"/>
  <c r="CB13" i="3" s="1"/>
  <c r="CK13" i="3" s="1"/>
  <c r="CC13" i="3"/>
  <c r="CL13" i="3" s="1"/>
  <c r="C42" i="3"/>
  <c r="EA33" i="3"/>
  <c r="CK33" i="3"/>
  <c r="GB75" i="3"/>
  <c r="GK75" i="3" s="1"/>
  <c r="EL75" i="3"/>
  <c r="BS84" i="3"/>
  <c r="BG85" i="3"/>
  <c r="BG89" i="3" s="1"/>
  <c r="BP86" i="3"/>
  <c r="GA67" i="3"/>
  <c r="GJ67" i="3" s="1"/>
  <c r="EK67" i="3"/>
  <c r="CC39" i="3"/>
  <c r="CL39" i="3" s="1"/>
  <c r="FZ48" i="3"/>
  <c r="GI48" i="3" s="1"/>
  <c r="EJ48" i="3"/>
  <c r="EC42" i="3"/>
  <c r="CM42" i="3"/>
  <c r="AL82" i="3" l="1"/>
  <c r="AD84" i="3"/>
  <c r="AM84" i="3" s="1"/>
  <c r="AM83" i="3"/>
  <c r="AE84" i="3"/>
  <c r="AN84" i="3" s="1"/>
  <c r="CD83" i="3"/>
  <c r="AN83" i="3"/>
  <c r="DO36" i="3"/>
  <c r="DX36" i="3" s="1"/>
  <c r="DX35" i="3"/>
  <c r="EA40" i="3"/>
  <c r="EJ40" i="3" s="1"/>
  <c r="FZ31" i="3"/>
  <c r="EJ31" i="3"/>
  <c r="CW80" i="3"/>
  <c r="DG80" i="3"/>
  <c r="B84" i="3"/>
  <c r="AC83" i="3"/>
  <c r="AY84" i="3"/>
  <c r="AX83" i="3"/>
  <c r="AX84" i="3" s="1"/>
  <c r="FO42" i="3"/>
  <c r="FX42" i="3" s="1"/>
  <c r="BY79" i="3"/>
  <c r="CB79" i="3"/>
  <c r="BP85" i="3"/>
  <c r="BY86" i="3"/>
  <c r="CB86" i="3"/>
  <c r="AC42" i="3"/>
  <c r="EK77" i="3"/>
  <c r="EE78" i="3"/>
  <c r="FZ32" i="3"/>
  <c r="GI32" i="3" s="1"/>
  <c r="EJ32" i="3"/>
  <c r="DQ84" i="3"/>
  <c r="DZ84" i="3" s="1"/>
  <c r="DZ83" i="3"/>
  <c r="EL77" i="3"/>
  <c r="EF78" i="3"/>
  <c r="CM78" i="3"/>
  <c r="FZ47" i="3"/>
  <c r="GI47" i="3" s="1"/>
  <c r="EJ47" i="3"/>
  <c r="DR84" i="3"/>
  <c r="EA39" i="3"/>
  <c r="EJ39" i="3" s="1"/>
  <c r="FZ30" i="3"/>
  <c r="EJ30" i="3"/>
  <c r="GB35" i="3"/>
  <c r="EC36" i="3"/>
  <c r="EL35" i="3"/>
  <c r="CE84" i="3"/>
  <c r="ED83" i="3"/>
  <c r="EL82" i="3"/>
  <c r="GE82" i="3"/>
  <c r="GC82" i="3"/>
  <c r="GE12" i="3"/>
  <c r="GE83" i="3"/>
  <c r="EF84" i="3"/>
  <c r="FN42" i="3"/>
  <c r="FW42" i="3" s="1"/>
  <c r="FZ33" i="3"/>
  <c r="GI33" i="3" s="1"/>
  <c r="EJ33" i="3"/>
  <c r="FZ37" i="3"/>
  <c r="GI37" i="3" s="1"/>
  <c r="GI28" i="3"/>
  <c r="GC36" i="3"/>
  <c r="EC78" i="3"/>
  <c r="EL76" i="3"/>
  <c r="BH83" i="3"/>
  <c r="BG81" i="3"/>
  <c r="BP81" i="3" s="1"/>
  <c r="BH82" i="3"/>
  <c r="BG82" i="3" s="1"/>
  <c r="BP82" i="3" s="1"/>
  <c r="FZ66" i="3"/>
  <c r="GI66" i="3" s="1"/>
  <c r="EJ66" i="3"/>
  <c r="AP84" i="3"/>
  <c r="AO83" i="3"/>
  <c r="FZ34" i="3"/>
  <c r="GI34" i="3" s="1"/>
  <c r="EJ34" i="3"/>
  <c r="FZ60" i="3"/>
  <c r="GI60" i="3" s="1"/>
  <c r="EJ60" i="3"/>
  <c r="ED36" i="3"/>
  <c r="BQ81" i="3"/>
  <c r="BP36" i="3"/>
  <c r="BY36" i="3" s="1"/>
  <c r="BY35" i="3"/>
  <c r="DP80" i="3"/>
  <c r="DY80" i="3" s="1"/>
  <c r="EC81" i="3"/>
  <c r="CM81" i="3"/>
  <c r="CN79" i="3"/>
  <c r="CX79" i="3"/>
  <c r="CO81" i="3"/>
  <c r="EB36" i="3"/>
  <c r="EK36" i="3" s="1"/>
  <c r="GA35" i="3"/>
  <c r="EK35" i="3"/>
  <c r="BI84" i="3"/>
  <c r="BR83" i="3"/>
  <c r="FP83" i="3"/>
  <c r="FQ84" i="3"/>
  <c r="EB78" i="3"/>
  <c r="EA76" i="3"/>
  <c r="EK76" i="3"/>
  <c r="GD82" i="3"/>
  <c r="AD42" i="3"/>
  <c r="GC89" i="3"/>
  <c r="GB42" i="3"/>
  <c r="GK42" i="3" s="1"/>
  <c r="EL42" i="3"/>
  <c r="EJ77" i="3"/>
  <c r="EB80" i="3"/>
  <c r="CL80" i="3"/>
  <c r="GA29" i="3"/>
  <c r="EB38" i="3"/>
  <c r="EK38" i="3" s="1"/>
  <c r="EK29" i="3"/>
  <c r="CB78" i="3"/>
  <c r="CK78" i="3" s="1"/>
  <c r="CK76" i="3"/>
  <c r="DO42" i="3"/>
  <c r="DX42" i="3" s="1"/>
  <c r="CO42" i="3"/>
  <c r="DP42" i="3" s="1"/>
  <c r="DY42" i="3" s="1"/>
  <c r="GA76" i="3"/>
  <c r="GJ47" i="3"/>
  <c r="CC82" i="3"/>
  <c r="AM82" i="3"/>
  <c r="K83" i="3"/>
  <c r="K84" i="3" s="1"/>
  <c r="L84" i="3"/>
  <c r="GB40" i="3"/>
  <c r="GK40" i="3" s="1"/>
  <c r="GK31" i="3"/>
  <c r="GA32" i="3"/>
  <c r="GJ32" i="3" s="1"/>
  <c r="EK32" i="3"/>
  <c r="CB35" i="3"/>
  <c r="AC36" i="3"/>
  <c r="AL36" i="3" s="1"/>
  <c r="AL35" i="3"/>
  <c r="EK13" i="3"/>
  <c r="EE84" i="3"/>
  <c r="GD83" i="3"/>
  <c r="EL36" i="3"/>
  <c r="ED78" i="3"/>
  <c r="GC12" i="3"/>
  <c r="GC13" i="3" s="1"/>
  <c r="GI13" i="3" s="1"/>
  <c r="GJ12" i="3"/>
  <c r="GD13" i="3"/>
  <c r="GJ13" i="3" s="1"/>
  <c r="GB76" i="3"/>
  <c r="GK47" i="3"/>
  <c r="AP42" i="3"/>
  <c r="BQ42" i="3" s="1"/>
  <c r="BZ42" i="3" s="1"/>
  <c r="BP42" i="3"/>
  <c r="BY42" i="3" s="1"/>
  <c r="EA29" i="3"/>
  <c r="CB38" i="3"/>
  <c r="CK38" i="3" s="1"/>
  <c r="CK29" i="3"/>
  <c r="BZ79" i="3"/>
  <c r="CC79" i="3"/>
  <c r="EG84" i="3"/>
  <c r="EG78" i="3"/>
  <c r="BQ82" i="3"/>
  <c r="BZ82" i="3" s="1"/>
  <c r="BY78" i="3"/>
  <c r="GE77" i="3"/>
  <c r="GK14" i="3"/>
  <c r="GI14" i="3" s="1"/>
  <c r="GE36" i="3"/>
  <c r="FZ55" i="3"/>
  <c r="GI55" i="3" s="1"/>
  <c r="EJ55" i="3"/>
  <c r="CK80" i="3"/>
  <c r="GC77" i="3"/>
  <c r="GI77" i="3" s="1"/>
  <c r="GJ77" i="3"/>
  <c r="GB54" i="3"/>
  <c r="GK54" i="3" s="1"/>
  <c r="GK53" i="3"/>
  <c r="GA39" i="3"/>
  <c r="GJ39" i="3" s="1"/>
  <c r="GJ30" i="3"/>
  <c r="GB82" i="3"/>
  <c r="BY82" i="3" l="1"/>
  <c r="CB82" i="3"/>
  <c r="FP84" i="3"/>
  <c r="FY84" i="3" s="1"/>
  <c r="FY83" i="3"/>
  <c r="DG79" i="3"/>
  <c r="CW79" i="3"/>
  <c r="CX81" i="3"/>
  <c r="BH84" i="3"/>
  <c r="BG83" i="3"/>
  <c r="BG84" i="3" s="1"/>
  <c r="EA86" i="3"/>
  <c r="CB85" i="3"/>
  <c r="CK86" i="3"/>
  <c r="AC84" i="3"/>
  <c r="AL84" i="3" s="1"/>
  <c r="AL83" i="3"/>
  <c r="EC83" i="3"/>
  <c r="CD84" i="3"/>
  <c r="CM84" i="3" s="1"/>
  <c r="CM83" i="3"/>
  <c r="GK77" i="3"/>
  <c r="GE78" i="3"/>
  <c r="CC42" i="3"/>
  <c r="AM42" i="3"/>
  <c r="BR84" i="3"/>
  <c r="CA84" i="3" s="1"/>
  <c r="CA83" i="3"/>
  <c r="AO84" i="3"/>
  <c r="BP83" i="3"/>
  <c r="CB83" i="3" s="1"/>
  <c r="GE84" i="3"/>
  <c r="GB36" i="3"/>
  <c r="GK35" i="3"/>
  <c r="EK78" i="3"/>
  <c r="CL82" i="3"/>
  <c r="EK80" i="3"/>
  <c r="GA36" i="3"/>
  <c r="GJ36" i="3" s="1"/>
  <c r="GJ35" i="3"/>
  <c r="GB81" i="3"/>
  <c r="GK81" i="3" s="1"/>
  <c r="EL81" i="3"/>
  <c r="ED84" i="3"/>
  <c r="GC83" i="3"/>
  <c r="CL79" i="3"/>
  <c r="FZ29" i="3"/>
  <c r="EA38" i="3"/>
  <c r="EJ38" i="3" s="1"/>
  <c r="EJ29" i="3"/>
  <c r="GD84" i="3"/>
  <c r="GA78" i="3"/>
  <c r="GJ78" i="3" s="1"/>
  <c r="FZ76" i="3"/>
  <c r="GJ76" i="3"/>
  <c r="GA38" i="3"/>
  <c r="GJ38" i="3" s="1"/>
  <c r="GJ29" i="3"/>
  <c r="GC78" i="3"/>
  <c r="DP79" i="3"/>
  <c r="DY79" i="3" s="1"/>
  <c r="BZ81" i="3"/>
  <c r="CC81" i="3"/>
  <c r="BQ83" i="3"/>
  <c r="GK82" i="3"/>
  <c r="BY85" i="3"/>
  <c r="BP89" i="3"/>
  <c r="BY89" i="3" s="1"/>
  <c r="GK36" i="3"/>
  <c r="GB78" i="3"/>
  <c r="GK76" i="3"/>
  <c r="EJ78" i="3"/>
  <c r="CB36" i="3"/>
  <c r="CK36" i="3" s="1"/>
  <c r="EA35" i="3"/>
  <c r="CK35" i="3"/>
  <c r="EA78" i="3"/>
  <c r="EJ76" i="3"/>
  <c r="CN81" i="3"/>
  <c r="CO82" i="3"/>
  <c r="CO83" i="3" s="1"/>
  <c r="BY81" i="3"/>
  <c r="CB81" i="3"/>
  <c r="GK12" i="3"/>
  <c r="GI12" i="3" s="1"/>
  <c r="GE13" i="3"/>
  <c r="GK13" i="3" s="1"/>
  <c r="FZ39" i="3"/>
  <c r="GI39" i="3" s="1"/>
  <c r="GI30" i="3"/>
  <c r="EL78" i="3"/>
  <c r="CB42" i="3"/>
  <c r="AL42" i="3"/>
  <c r="CK79" i="3"/>
  <c r="EN80" i="3"/>
  <c r="DF80" i="3"/>
  <c r="DO80" i="3" s="1"/>
  <c r="FZ40" i="3"/>
  <c r="GI40" i="3" s="1"/>
  <c r="GI31" i="3"/>
  <c r="CO84" i="3" l="1"/>
  <c r="CN83" i="3"/>
  <c r="CB84" i="3"/>
  <c r="CK84" i="3" s="1"/>
  <c r="CK83" i="3"/>
  <c r="FZ38" i="3"/>
  <c r="GI38" i="3" s="1"/>
  <c r="GI29" i="3"/>
  <c r="GC84" i="3"/>
  <c r="EB42" i="3"/>
  <c r="CL42" i="3"/>
  <c r="EA85" i="3"/>
  <c r="FZ86" i="3"/>
  <c r="EJ86" i="3"/>
  <c r="DX80" i="3"/>
  <c r="EA80" i="3"/>
  <c r="CN82" i="3"/>
  <c r="EA36" i="3"/>
  <c r="EJ36" i="3" s="1"/>
  <c r="FZ35" i="3"/>
  <c r="EJ35" i="3"/>
  <c r="BQ84" i="3"/>
  <c r="BZ84" i="3" s="1"/>
  <c r="BZ83" i="3"/>
  <c r="CC83" i="3"/>
  <c r="EN79" i="3"/>
  <c r="DF79" i="3"/>
  <c r="DG81" i="3"/>
  <c r="CK82" i="3"/>
  <c r="CK85" i="3"/>
  <c r="CB89" i="3"/>
  <c r="CK89" i="3" s="1"/>
  <c r="CX83" i="3"/>
  <c r="CW81" i="3"/>
  <c r="CX82" i="3"/>
  <c r="CW82" i="3" s="1"/>
  <c r="EW80" i="3"/>
  <c r="EM80" i="3"/>
  <c r="EA42" i="3"/>
  <c r="CK42" i="3"/>
  <c r="CK81" i="3"/>
  <c r="CL81" i="3"/>
  <c r="FZ78" i="3"/>
  <c r="GI78" i="3" s="1"/>
  <c r="GI76" i="3"/>
  <c r="EB79" i="3"/>
  <c r="BP84" i="3"/>
  <c r="BY84" i="3" s="1"/>
  <c r="BY83" i="3"/>
  <c r="GK78" i="3"/>
  <c r="GB83" i="3"/>
  <c r="EC84" i="3"/>
  <c r="EL84" i="3" s="1"/>
  <c r="EL83" i="3"/>
  <c r="FZ85" i="3" l="1"/>
  <c r="GI86" i="3"/>
  <c r="FF80" i="3"/>
  <c r="FE80" i="3" s="1"/>
  <c r="EV80" i="3"/>
  <c r="FN80" i="3" s="1"/>
  <c r="DG83" i="3"/>
  <c r="DF81" i="3"/>
  <c r="DO81" i="3" s="1"/>
  <c r="DG82" i="3"/>
  <c r="DF82" i="3" s="1"/>
  <c r="DP81" i="3"/>
  <c r="CC84" i="3"/>
  <c r="CL84" i="3" s="1"/>
  <c r="CL83" i="3"/>
  <c r="FZ36" i="3"/>
  <c r="GI36" i="3" s="1"/>
  <c r="GI35" i="3"/>
  <c r="EJ80" i="3"/>
  <c r="EJ85" i="3"/>
  <c r="EA89" i="3"/>
  <c r="EJ89" i="3" s="1"/>
  <c r="FZ42" i="3"/>
  <c r="GI42" i="3" s="1"/>
  <c r="EJ42" i="3"/>
  <c r="DO79" i="3"/>
  <c r="CN84" i="3"/>
  <c r="CX84" i="3"/>
  <c r="CW83" i="3"/>
  <c r="CW84" i="3" s="1"/>
  <c r="DO82" i="3"/>
  <c r="GB84" i="3"/>
  <c r="GK84" i="3" s="1"/>
  <c r="GK83" i="3"/>
  <c r="EK79" i="3"/>
  <c r="FO80" i="3"/>
  <c r="EW79" i="3"/>
  <c r="EM79" i="3"/>
  <c r="EN81" i="3"/>
  <c r="DP82" i="3"/>
  <c r="GA42" i="3"/>
  <c r="GJ42" i="3" s="1"/>
  <c r="EK42" i="3"/>
  <c r="FW80" i="3" l="1"/>
  <c r="FZ80" i="3"/>
  <c r="GI80" i="3" s="1"/>
  <c r="DX81" i="3"/>
  <c r="EA81" i="3"/>
  <c r="DY82" i="3"/>
  <c r="EB82" i="3"/>
  <c r="DG84" i="3"/>
  <c r="DF83" i="3"/>
  <c r="DF84" i="3" s="1"/>
  <c r="GI85" i="3"/>
  <c r="FZ89" i="3"/>
  <c r="GI89" i="3" s="1"/>
  <c r="EM81" i="3"/>
  <c r="EN83" i="3"/>
  <c r="EN82" i="3"/>
  <c r="FX80" i="3"/>
  <c r="GA80" i="3"/>
  <c r="GJ80" i="3" s="1"/>
  <c r="DO83" i="3"/>
  <c r="DX79" i="3"/>
  <c r="EA79" i="3"/>
  <c r="DY81" i="3"/>
  <c r="EB81" i="3"/>
  <c r="EV79" i="3"/>
  <c r="FF79" i="3"/>
  <c r="FO79" i="3" s="1"/>
  <c r="EW81" i="3"/>
  <c r="DX82" i="3"/>
  <c r="EA82" i="3"/>
  <c r="DP83" i="3"/>
  <c r="FX79" i="3" l="1"/>
  <c r="GA79" i="3"/>
  <c r="GJ79" i="3" s="1"/>
  <c r="EJ82" i="3"/>
  <c r="EJ79" i="3"/>
  <c r="EM82" i="3"/>
  <c r="EK82" i="3"/>
  <c r="FE79" i="3"/>
  <c r="FN79" i="3" s="1"/>
  <c r="FW79" i="3" s="1"/>
  <c r="FF81" i="3"/>
  <c r="EK81" i="3"/>
  <c r="EM83" i="3"/>
  <c r="EN84" i="3"/>
  <c r="DO84" i="3"/>
  <c r="DX84" i="3" s="1"/>
  <c r="DX83" i="3"/>
  <c r="EA83" i="3"/>
  <c r="DP84" i="3"/>
  <c r="DY84" i="3" s="1"/>
  <c r="DY83" i="3"/>
  <c r="EB83" i="3"/>
  <c r="EV81" i="3"/>
  <c r="EW82" i="3"/>
  <c r="EV82" i="3" s="1"/>
  <c r="EJ81" i="3"/>
  <c r="EB84" i="3" l="1"/>
  <c r="EK84" i="3" s="1"/>
  <c r="EK83" i="3"/>
  <c r="EM84" i="3"/>
  <c r="GM79" i="3"/>
  <c r="EW83" i="3"/>
  <c r="EA84" i="3"/>
  <c r="EJ84" i="3" s="1"/>
  <c r="EJ83" i="3"/>
  <c r="FE81" i="3"/>
  <c r="FN81" i="3" s="1"/>
  <c r="FF82" i="3"/>
  <c r="FE82" i="3" s="1"/>
  <c r="FN82" i="3" s="1"/>
  <c r="FO81" i="3"/>
  <c r="FO82" i="3"/>
  <c r="FZ79" i="3"/>
  <c r="GI79" i="3" s="1"/>
  <c r="FW82" i="3" l="1"/>
  <c r="FZ82" i="3"/>
  <c r="GI82" i="3" s="1"/>
  <c r="FX82" i="3"/>
  <c r="GA82" i="3"/>
  <c r="GJ82" i="3" s="1"/>
  <c r="FF83" i="3"/>
  <c r="EW84" i="3"/>
  <c r="EV83" i="3"/>
  <c r="FO83" i="3"/>
  <c r="FX81" i="3"/>
  <c r="GA81" i="3"/>
  <c r="GJ81" i="3" s="1"/>
  <c r="FW81" i="3"/>
  <c r="FZ81" i="3"/>
  <c r="GI81" i="3" s="1"/>
  <c r="EV84" i="3" l="1"/>
  <c r="FO84" i="3"/>
  <c r="FX84" i="3" s="1"/>
  <c r="FX83" i="3"/>
  <c r="GA83" i="3"/>
  <c r="FF84" i="3"/>
  <c r="FE83" i="3"/>
  <c r="FE84" i="3" s="1"/>
  <c r="FN83" i="3" l="1"/>
  <c r="GA84" i="3"/>
  <c r="GJ84" i="3" s="1"/>
  <c r="GJ83" i="3"/>
  <c r="FN84" i="3" l="1"/>
  <c r="FW84" i="3" s="1"/>
  <c r="FW83" i="3"/>
  <c r="FZ83" i="3"/>
  <c r="FZ84" i="3" l="1"/>
  <c r="GI84" i="3" s="1"/>
  <c r="GI83" i="3"/>
  <c r="FT75" i="2" l="1"/>
  <c r="FH75" i="2"/>
  <c r="EY75" i="2"/>
  <c r="EP75" i="2"/>
  <c r="EM75" i="2"/>
  <c r="EV75" i="2" s="1"/>
  <c r="FE75" i="2" s="1"/>
  <c r="DU75" i="2"/>
  <c r="DI75" i="2"/>
  <c r="CZ75" i="2"/>
  <c r="CQ75" i="2"/>
  <c r="CN75" i="2"/>
  <c r="CH75" i="2"/>
  <c r="EG75" i="2" s="1"/>
  <c r="GF75" i="2" s="1"/>
  <c r="BV75" i="2"/>
  <c r="BJ75" i="2"/>
  <c r="BA75" i="2"/>
  <c r="BA72" i="2" s="1"/>
  <c r="AR75" i="2"/>
  <c r="AI75" i="2"/>
  <c r="W75" i="2"/>
  <c r="W72" i="2" s="1"/>
  <c r="N75" i="2"/>
  <c r="E75" i="2"/>
  <c r="B75" i="2"/>
  <c r="FT74" i="2"/>
  <c r="FH74" i="2"/>
  <c r="EY74" i="2"/>
  <c r="EP74" i="2"/>
  <c r="EM74" i="2"/>
  <c r="EV74" i="2" s="1"/>
  <c r="FE74" i="2" s="1"/>
  <c r="DU74" i="2"/>
  <c r="DI74" i="2"/>
  <c r="CZ74" i="2"/>
  <c r="DR74" i="2" s="1"/>
  <c r="CW74" i="2"/>
  <c r="DF74" i="2" s="1"/>
  <c r="CQ74" i="2"/>
  <c r="CN74" i="2"/>
  <c r="CH74" i="2"/>
  <c r="EG74" i="2" s="1"/>
  <c r="GF74" i="2" s="1"/>
  <c r="BV74" i="2"/>
  <c r="BJ74" i="2"/>
  <c r="BA74" i="2"/>
  <c r="AR74" i="2"/>
  <c r="BS74" i="2" s="1"/>
  <c r="AI74" i="2"/>
  <c r="W74" i="2"/>
  <c r="N74" i="2"/>
  <c r="E74" i="2"/>
  <c r="B74" i="2"/>
  <c r="FT73" i="2"/>
  <c r="FT72" i="2" s="1"/>
  <c r="FH73" i="2"/>
  <c r="EY73" i="2"/>
  <c r="EP73" i="2"/>
  <c r="EM73" i="2"/>
  <c r="DU73" i="2"/>
  <c r="DU72" i="2" s="1"/>
  <c r="DI73" i="2"/>
  <c r="CZ73" i="2"/>
  <c r="CZ72" i="2" s="1"/>
  <c r="CQ73" i="2"/>
  <c r="CN73" i="2"/>
  <c r="CN72" i="2" s="1"/>
  <c r="BV73" i="2"/>
  <c r="BJ73" i="2"/>
  <c r="BA73" i="2"/>
  <c r="AR73" i="2"/>
  <c r="BS73" i="2" s="1"/>
  <c r="AI73" i="2"/>
  <c r="CH73" i="2" s="1"/>
  <c r="W73" i="2"/>
  <c r="N73" i="2"/>
  <c r="E73" i="2"/>
  <c r="E72" i="2" s="1"/>
  <c r="B73" i="2"/>
  <c r="FK72" i="2"/>
  <c r="FH72" i="2"/>
  <c r="FB72" i="2"/>
  <c r="EY72" i="2"/>
  <c r="ES72" i="2"/>
  <c r="EM72" i="2"/>
  <c r="DL72" i="2"/>
  <c r="DC72" i="2"/>
  <c r="CT72" i="2"/>
  <c r="CQ72" i="2"/>
  <c r="BV72" i="2"/>
  <c r="BM72" i="2"/>
  <c r="BJ72" i="2"/>
  <c r="BD72" i="2"/>
  <c r="AU72" i="2"/>
  <c r="AI72" i="2"/>
  <c r="Z72" i="2"/>
  <c r="Q72" i="2"/>
  <c r="H72" i="2"/>
  <c r="FV70" i="2"/>
  <c r="FU70" i="2"/>
  <c r="FK70" i="2"/>
  <c r="FB70" i="2"/>
  <c r="ES70" i="2"/>
  <c r="DW70" i="2"/>
  <c r="DV70" i="2"/>
  <c r="DL70" i="2"/>
  <c r="DC70" i="2"/>
  <c r="CT70" i="2"/>
  <c r="BX70" i="2"/>
  <c r="BW70" i="2"/>
  <c r="BV70" i="2"/>
  <c r="BM70" i="2"/>
  <c r="BD70" i="2"/>
  <c r="AU70" i="2"/>
  <c r="AK70" i="2"/>
  <c r="AJ70" i="2"/>
  <c r="Z70" i="2"/>
  <c r="Q70" i="2"/>
  <c r="H70" i="2"/>
  <c r="GH69" i="2"/>
  <c r="FV69" i="2"/>
  <c r="FU69" i="2"/>
  <c r="FK69" i="2"/>
  <c r="FB69" i="2"/>
  <c r="ES69" i="2"/>
  <c r="FT69" i="2" s="1"/>
  <c r="DW69" i="2"/>
  <c r="DV69" i="2"/>
  <c r="DL69" i="2"/>
  <c r="DC69" i="2"/>
  <c r="CT69" i="2"/>
  <c r="DU69" i="2" s="1"/>
  <c r="BX69" i="2"/>
  <c r="BW69" i="2"/>
  <c r="BV69" i="2"/>
  <c r="BM69" i="2"/>
  <c r="BD69" i="2"/>
  <c r="AU69" i="2"/>
  <c r="AK69" i="2"/>
  <c r="CJ69" i="2" s="1"/>
  <c r="EI69" i="2" s="1"/>
  <c r="AJ69" i="2"/>
  <c r="CI69" i="2" s="1"/>
  <c r="EH69" i="2" s="1"/>
  <c r="GG69" i="2" s="1"/>
  <c r="Z69" i="2"/>
  <c r="Q69" i="2"/>
  <c r="H69" i="2"/>
  <c r="AI69" i="2" s="1"/>
  <c r="CH69" i="2" s="1"/>
  <c r="EG69" i="2" s="1"/>
  <c r="GF69" i="2" s="1"/>
  <c r="FV68" i="2"/>
  <c r="FU68" i="2"/>
  <c r="FK68" i="2"/>
  <c r="FB68" i="2"/>
  <c r="ES68" i="2"/>
  <c r="FT68" i="2" s="1"/>
  <c r="DW68" i="2"/>
  <c r="DV68" i="2"/>
  <c r="DU68" i="2"/>
  <c r="DL68" i="2"/>
  <c r="DC68" i="2"/>
  <c r="CT68" i="2"/>
  <c r="BX68" i="2"/>
  <c r="BW68" i="2"/>
  <c r="CI68" i="2" s="1"/>
  <c r="EH68" i="2" s="1"/>
  <c r="GG68" i="2" s="1"/>
  <c r="BM68" i="2"/>
  <c r="BD68" i="2"/>
  <c r="AU68" i="2"/>
  <c r="BV68" i="2" s="1"/>
  <c r="AK68" i="2"/>
  <c r="CJ68" i="2" s="1"/>
  <c r="EI68" i="2" s="1"/>
  <c r="GH68" i="2" s="1"/>
  <c r="AJ68" i="2"/>
  <c r="Z68" i="2"/>
  <c r="Q68" i="2"/>
  <c r="H68" i="2"/>
  <c r="FV67" i="2"/>
  <c r="FU67" i="2"/>
  <c r="FS67" i="2"/>
  <c r="FR67" i="2"/>
  <c r="FK67" i="2"/>
  <c r="FH67" i="2"/>
  <c r="FB67" i="2"/>
  <c r="EY67" i="2"/>
  <c r="FQ67" i="2" s="1"/>
  <c r="ES67" i="2"/>
  <c r="FT67" i="2" s="1"/>
  <c r="EP67" i="2"/>
  <c r="EE67" i="2"/>
  <c r="DW67" i="2"/>
  <c r="DV67" i="2"/>
  <c r="DT67" i="2"/>
  <c r="DS67" i="2"/>
  <c r="DL67" i="2"/>
  <c r="DI67" i="2"/>
  <c r="DC67" i="2"/>
  <c r="CZ67" i="2"/>
  <c r="CT67" i="2"/>
  <c r="DU67" i="2" s="1"/>
  <c r="CQ67" i="2"/>
  <c r="DR67" i="2" s="1"/>
  <c r="CI67" i="2"/>
  <c r="EH67" i="2" s="1"/>
  <c r="GG67" i="2" s="1"/>
  <c r="BX67" i="2"/>
  <c r="BW67" i="2"/>
  <c r="BU67" i="2"/>
  <c r="BT67" i="2"/>
  <c r="BS67" i="2"/>
  <c r="BM67" i="2"/>
  <c r="BJ67" i="2"/>
  <c r="BD67" i="2"/>
  <c r="BA67" i="2"/>
  <c r="AU67" i="2"/>
  <c r="AR67" i="2"/>
  <c r="AQ67" i="2"/>
  <c r="AK67" i="2"/>
  <c r="CJ67" i="2" s="1"/>
  <c r="EI67" i="2" s="1"/>
  <c r="GH67" i="2" s="1"/>
  <c r="AJ67" i="2"/>
  <c r="AI67" i="2"/>
  <c r="AH67" i="2"/>
  <c r="CG67" i="2" s="1"/>
  <c r="EF67" i="2" s="1"/>
  <c r="GE67" i="2" s="1"/>
  <c r="AG67" i="2"/>
  <c r="CF67" i="2" s="1"/>
  <c r="Z67" i="2"/>
  <c r="W67" i="2"/>
  <c r="Q67" i="2"/>
  <c r="N67" i="2"/>
  <c r="M67" i="2"/>
  <c r="V67" i="2" s="1"/>
  <c r="AE67" i="2" s="1"/>
  <c r="L67" i="2"/>
  <c r="K67" i="2"/>
  <c r="H67" i="2"/>
  <c r="E67" i="2"/>
  <c r="AF67" i="2" s="1"/>
  <c r="B67" i="2"/>
  <c r="GD66" i="2"/>
  <c r="FV66" i="2"/>
  <c r="FU66" i="2"/>
  <c r="FS66" i="2"/>
  <c r="FR66" i="2"/>
  <c r="FK66" i="2"/>
  <c r="FH66" i="2"/>
  <c r="FB66" i="2"/>
  <c r="EY66" i="2"/>
  <c r="ES66" i="2"/>
  <c r="FT66" i="2" s="1"/>
  <c r="EP66" i="2"/>
  <c r="FQ66" i="2" s="1"/>
  <c r="EH66" i="2"/>
  <c r="GG66" i="2" s="1"/>
  <c r="DW66" i="2"/>
  <c r="DV66" i="2"/>
  <c r="DT66" i="2"/>
  <c r="DS66" i="2"/>
  <c r="DR66" i="2"/>
  <c r="DL66" i="2"/>
  <c r="DI66" i="2"/>
  <c r="DC66" i="2"/>
  <c r="CZ66" i="2"/>
  <c r="CT66" i="2"/>
  <c r="CQ66" i="2"/>
  <c r="BX66" i="2"/>
  <c r="BW66" i="2"/>
  <c r="BU66" i="2"/>
  <c r="BT66" i="2"/>
  <c r="BM66" i="2"/>
  <c r="BJ66" i="2"/>
  <c r="BD66" i="2"/>
  <c r="BV66" i="2" s="1"/>
  <c r="BA66" i="2"/>
  <c r="AU66" i="2"/>
  <c r="AR66" i="2"/>
  <c r="AK66" i="2"/>
  <c r="CJ66" i="2" s="1"/>
  <c r="EI66" i="2" s="1"/>
  <c r="GH66" i="2" s="1"/>
  <c r="AJ66" i="2"/>
  <c r="CI66" i="2" s="1"/>
  <c r="AH66" i="2"/>
  <c r="AG66" i="2"/>
  <c r="CF66" i="2" s="1"/>
  <c r="EE66" i="2" s="1"/>
  <c r="Z66" i="2"/>
  <c r="W66" i="2"/>
  <c r="Q66" i="2"/>
  <c r="N66" i="2"/>
  <c r="H66" i="2"/>
  <c r="AI66" i="2" s="1"/>
  <c r="CH66" i="2" s="1"/>
  <c r="E66" i="2"/>
  <c r="D66" i="2"/>
  <c r="M66" i="2" s="1"/>
  <c r="V66" i="2" s="1"/>
  <c r="AQ66" i="2" s="1"/>
  <c r="C66" i="2"/>
  <c r="L66" i="2" s="1"/>
  <c r="B66" i="2"/>
  <c r="FV64" i="2"/>
  <c r="FU64" i="2"/>
  <c r="DW64" i="2"/>
  <c r="DW71" i="2" s="1"/>
  <c r="DV64" i="2"/>
  <c r="BX64" i="2"/>
  <c r="BW64" i="2"/>
  <c r="AK64" i="2"/>
  <c r="CJ64" i="2" s="1"/>
  <c r="EI64" i="2" s="1"/>
  <c r="AJ64" i="2"/>
  <c r="CI64" i="2" s="1"/>
  <c r="EH64" i="2" s="1"/>
  <c r="GG64" i="2" s="1"/>
  <c r="FV63" i="2"/>
  <c r="FV65" i="2" s="1"/>
  <c r="FL63" i="2"/>
  <c r="FU63" i="2" s="1"/>
  <c r="FU65" i="2" s="1"/>
  <c r="DW63" i="2"/>
  <c r="DW65" i="2" s="1"/>
  <c r="DV63" i="2"/>
  <c r="DV65" i="2" s="1"/>
  <c r="BX63" i="2"/>
  <c r="BX65" i="2" s="1"/>
  <c r="BW63" i="2"/>
  <c r="BW65" i="2" s="1"/>
  <c r="AK63" i="2"/>
  <c r="AJ63" i="2"/>
  <c r="AJ65" i="2" s="1"/>
  <c r="FV62" i="2"/>
  <c r="FU62" i="2"/>
  <c r="FK62" i="2"/>
  <c r="FT62" i="2" s="1"/>
  <c r="FJ62" i="2"/>
  <c r="FI62" i="2"/>
  <c r="FB62" i="2"/>
  <c r="FA62" i="2"/>
  <c r="EZ62" i="2"/>
  <c r="EY62" i="2" s="1"/>
  <c r="ES62" i="2"/>
  <c r="ER62" i="2"/>
  <c r="EQ62" i="2"/>
  <c r="EO62" i="2"/>
  <c r="EX62" i="2" s="1"/>
  <c r="EN62" i="2"/>
  <c r="EW62" i="2" s="1"/>
  <c r="EM62" i="2"/>
  <c r="DW62" i="2"/>
  <c r="DV62" i="2"/>
  <c r="DL62" i="2"/>
  <c r="DK62" i="2"/>
  <c r="DJ62" i="2"/>
  <c r="DC62" i="2"/>
  <c r="DB62" i="2"/>
  <c r="CZ62" i="2" s="1"/>
  <c r="DA62" i="2"/>
  <c r="CT62" i="2"/>
  <c r="DU62" i="2" s="1"/>
  <c r="CS62" i="2"/>
  <c r="CR62" i="2"/>
  <c r="DS62" i="2" s="1"/>
  <c r="CP62" i="2"/>
  <c r="CO62" i="2"/>
  <c r="BX62" i="2"/>
  <c r="CJ62" i="2" s="1"/>
  <c r="EI62" i="2" s="1"/>
  <c r="GH62" i="2" s="1"/>
  <c r="BW62" i="2"/>
  <c r="BM62" i="2"/>
  <c r="BL62" i="2"/>
  <c r="BK62" i="2"/>
  <c r="BD62" i="2"/>
  <c r="BC62" i="2"/>
  <c r="BB62" i="2"/>
  <c r="BA62" i="2" s="1"/>
  <c r="AU62" i="2"/>
  <c r="BV62" i="2" s="1"/>
  <c r="AT62" i="2"/>
  <c r="AS62" i="2"/>
  <c r="AR62" i="2" s="1"/>
  <c r="AQ62" i="2"/>
  <c r="AP62" i="2"/>
  <c r="AY62" i="2" s="1"/>
  <c r="AK62" i="2"/>
  <c r="AJ62" i="2"/>
  <c r="CI62" i="2" s="1"/>
  <c r="EH62" i="2" s="1"/>
  <c r="GG62" i="2" s="1"/>
  <c r="AI62" i="2"/>
  <c r="CH62" i="2" s="1"/>
  <c r="EG62" i="2" s="1"/>
  <c r="Z62" i="2"/>
  <c r="Y62" i="2"/>
  <c r="AH62" i="2" s="1"/>
  <c r="X62" i="2"/>
  <c r="W62" i="2" s="1"/>
  <c r="Q62" i="2"/>
  <c r="P62" i="2"/>
  <c r="O62" i="2"/>
  <c r="N62" i="2" s="1"/>
  <c r="H62" i="2"/>
  <c r="G62" i="2"/>
  <c r="F62" i="2"/>
  <c r="E62" i="2"/>
  <c r="D62" i="2"/>
  <c r="M62" i="2" s="1"/>
  <c r="C62" i="2"/>
  <c r="L62" i="2" s="1"/>
  <c r="U62" i="2" s="1"/>
  <c r="FV61" i="2"/>
  <c r="FU61" i="2"/>
  <c r="FR61" i="2"/>
  <c r="FK61" i="2"/>
  <c r="FJ61" i="2"/>
  <c r="FI61" i="2"/>
  <c r="FH61" i="2"/>
  <c r="FB61" i="2"/>
  <c r="FA61" i="2"/>
  <c r="EZ61" i="2"/>
  <c r="EY61" i="2" s="1"/>
  <c r="ES61" i="2"/>
  <c r="FT61" i="2" s="1"/>
  <c r="ER61" i="2"/>
  <c r="FS61" i="2" s="1"/>
  <c r="EQ61" i="2"/>
  <c r="EP61" i="2" s="1"/>
  <c r="EO61" i="2"/>
  <c r="EN61" i="2"/>
  <c r="DW61" i="2"/>
  <c r="DV61" i="2"/>
  <c r="DT61" i="2"/>
  <c r="DL61" i="2"/>
  <c r="DK61" i="2"/>
  <c r="DJ61" i="2"/>
  <c r="DC61" i="2"/>
  <c r="DB61" i="2"/>
  <c r="DA61" i="2"/>
  <c r="CZ61" i="2" s="1"/>
  <c r="CT61" i="2"/>
  <c r="DU61" i="2" s="1"/>
  <c r="CS61" i="2"/>
  <c r="CR61" i="2"/>
  <c r="CQ61" i="2" s="1"/>
  <c r="CP61" i="2"/>
  <c r="CO61" i="2"/>
  <c r="CX61" i="2" s="1"/>
  <c r="BX61" i="2"/>
  <c r="BW61" i="2"/>
  <c r="BV61" i="2"/>
  <c r="BM61" i="2"/>
  <c r="BL61" i="2"/>
  <c r="BK61" i="2"/>
  <c r="BJ61" i="2" s="1"/>
  <c r="BD61" i="2"/>
  <c r="BC61" i="2"/>
  <c r="BB61" i="2"/>
  <c r="AU61" i="2"/>
  <c r="AT61" i="2"/>
  <c r="AS61" i="2"/>
  <c r="AQ61" i="2"/>
  <c r="AZ61" i="2" s="1"/>
  <c r="AP61" i="2"/>
  <c r="AY61" i="2" s="1"/>
  <c r="BH61" i="2" s="1"/>
  <c r="AK61" i="2"/>
  <c r="CJ61" i="2" s="1"/>
  <c r="EI61" i="2" s="1"/>
  <c r="GH61" i="2" s="1"/>
  <c r="AJ61" i="2"/>
  <c r="CI61" i="2" s="1"/>
  <c r="EH61" i="2" s="1"/>
  <c r="GG61" i="2" s="1"/>
  <c r="Z61" i="2"/>
  <c r="AI61" i="2" s="1"/>
  <c r="CH61" i="2" s="1"/>
  <c r="EG61" i="2" s="1"/>
  <c r="GF61" i="2" s="1"/>
  <c r="Y61" i="2"/>
  <c r="X61" i="2"/>
  <c r="W61" i="2" s="1"/>
  <c r="Q61" i="2"/>
  <c r="P61" i="2"/>
  <c r="O61" i="2"/>
  <c r="L61" i="2"/>
  <c r="H61" i="2"/>
  <c r="G61" i="2"/>
  <c r="AH61" i="2" s="1"/>
  <c r="F61" i="2"/>
  <c r="E61" i="2" s="1"/>
  <c r="D61" i="2"/>
  <c r="M61" i="2" s="1"/>
  <c r="C61" i="2"/>
  <c r="B61" i="2"/>
  <c r="GH60" i="2"/>
  <c r="FV60" i="2"/>
  <c r="FU60" i="2"/>
  <c r="FS60" i="2"/>
  <c r="FK60" i="2"/>
  <c r="FJ60" i="2"/>
  <c r="FI60" i="2"/>
  <c r="FR60" i="2" s="1"/>
  <c r="FB60" i="2"/>
  <c r="FA60" i="2"/>
  <c r="EZ60" i="2"/>
  <c r="EY60" i="2"/>
  <c r="ES60" i="2"/>
  <c r="FT60" i="2" s="1"/>
  <c r="ER60" i="2"/>
  <c r="EQ60" i="2"/>
  <c r="EP60" i="2" s="1"/>
  <c r="EO60" i="2"/>
  <c r="EN60" i="2"/>
  <c r="DW60" i="2"/>
  <c r="DV60" i="2"/>
  <c r="DL60" i="2"/>
  <c r="DK60" i="2"/>
  <c r="DJ60" i="2"/>
  <c r="DC60" i="2"/>
  <c r="DB60" i="2"/>
  <c r="DA60" i="2"/>
  <c r="CT60" i="2"/>
  <c r="CS60" i="2"/>
  <c r="CR60" i="2"/>
  <c r="CP60" i="2"/>
  <c r="CO60" i="2"/>
  <c r="CX60" i="2" s="1"/>
  <c r="CN60" i="2"/>
  <c r="CJ60" i="2"/>
  <c r="EI60" i="2" s="1"/>
  <c r="BX60" i="2"/>
  <c r="BW60" i="2"/>
  <c r="BT60" i="2"/>
  <c r="BM60" i="2"/>
  <c r="BL60" i="2"/>
  <c r="BK60" i="2"/>
  <c r="BJ60" i="2"/>
  <c r="BD60" i="2"/>
  <c r="BV60" i="2" s="1"/>
  <c r="BC60" i="2"/>
  <c r="BB60" i="2"/>
  <c r="BA60" i="2" s="1"/>
  <c r="AU60" i="2"/>
  <c r="AT60" i="2"/>
  <c r="AS60" i="2"/>
  <c r="AQ60" i="2"/>
  <c r="AZ60" i="2" s="1"/>
  <c r="AP60" i="2"/>
  <c r="AK60" i="2"/>
  <c r="AJ60" i="2"/>
  <c r="CI60" i="2" s="1"/>
  <c r="EH60" i="2" s="1"/>
  <c r="GG60" i="2" s="1"/>
  <c r="AH60" i="2"/>
  <c r="Z60" i="2"/>
  <c r="Y60" i="2"/>
  <c r="X60" i="2"/>
  <c r="W60" i="2" s="1"/>
  <c r="Q60" i="2"/>
  <c r="P60" i="2"/>
  <c r="O60" i="2"/>
  <c r="N60" i="2"/>
  <c r="L60" i="2"/>
  <c r="U60" i="2" s="1"/>
  <c r="H60" i="2"/>
  <c r="AI60" i="2" s="1"/>
  <c r="CH60" i="2" s="1"/>
  <c r="G60" i="2"/>
  <c r="F60" i="2"/>
  <c r="AG60" i="2" s="1"/>
  <c r="D60" i="2"/>
  <c r="C60" i="2"/>
  <c r="FV59" i="2"/>
  <c r="FU59" i="2"/>
  <c r="GG59" i="2" s="1"/>
  <c r="FK59" i="2"/>
  <c r="FJ59" i="2"/>
  <c r="FI59" i="2"/>
  <c r="FH59" i="2" s="1"/>
  <c r="FB59" i="2"/>
  <c r="FA59" i="2"/>
  <c r="EZ59" i="2"/>
  <c r="ES59" i="2"/>
  <c r="ER59" i="2"/>
  <c r="EQ59" i="2"/>
  <c r="EO59" i="2"/>
  <c r="EN59" i="2"/>
  <c r="EW59" i="2" s="1"/>
  <c r="EM59" i="2"/>
  <c r="EI59" i="2"/>
  <c r="GH59" i="2" s="1"/>
  <c r="DW59" i="2"/>
  <c r="DV59" i="2"/>
  <c r="DS59" i="2"/>
  <c r="DL59" i="2"/>
  <c r="DK59" i="2"/>
  <c r="DJ59" i="2"/>
  <c r="DI59" i="2"/>
  <c r="DC59" i="2"/>
  <c r="DU59" i="2" s="1"/>
  <c r="DB59" i="2"/>
  <c r="DA59" i="2"/>
  <c r="CZ59" i="2" s="1"/>
  <c r="CT59" i="2"/>
  <c r="CS59" i="2"/>
  <c r="CR59" i="2"/>
  <c r="CP59" i="2"/>
  <c r="CY59" i="2" s="1"/>
  <c r="CO59" i="2"/>
  <c r="BX59" i="2"/>
  <c r="BW59" i="2"/>
  <c r="CI59" i="2" s="1"/>
  <c r="EH59" i="2" s="1"/>
  <c r="BU59" i="2"/>
  <c r="BM59" i="2"/>
  <c r="BL59" i="2"/>
  <c r="BK59" i="2"/>
  <c r="BJ59" i="2" s="1"/>
  <c r="BD59" i="2"/>
  <c r="BC59" i="2"/>
  <c r="BB59" i="2"/>
  <c r="BA59" i="2"/>
  <c r="AY59" i="2"/>
  <c r="BH59" i="2" s="1"/>
  <c r="BQ59" i="2" s="1"/>
  <c r="AU59" i="2"/>
  <c r="BV59" i="2" s="1"/>
  <c r="AT59" i="2"/>
  <c r="AS59" i="2"/>
  <c r="AQ59" i="2"/>
  <c r="AP59" i="2"/>
  <c r="AK59" i="2"/>
  <c r="CJ59" i="2" s="1"/>
  <c r="AJ59" i="2"/>
  <c r="AI59" i="2"/>
  <c r="CH59" i="2" s="1"/>
  <c r="EG59" i="2" s="1"/>
  <c r="Z59" i="2"/>
  <c r="Y59" i="2"/>
  <c r="X59" i="2"/>
  <c r="Q59" i="2"/>
  <c r="P59" i="2"/>
  <c r="O59" i="2"/>
  <c r="H59" i="2"/>
  <c r="G59" i="2"/>
  <c r="F59" i="2"/>
  <c r="E59" i="2"/>
  <c r="D59" i="2"/>
  <c r="M59" i="2" s="1"/>
  <c r="V59" i="2" s="1"/>
  <c r="AE59" i="2" s="1"/>
  <c r="C59" i="2"/>
  <c r="FV58" i="2"/>
  <c r="FU58" i="2"/>
  <c r="FR58" i="2"/>
  <c r="FK58" i="2"/>
  <c r="FJ58" i="2"/>
  <c r="FI58" i="2"/>
  <c r="FH58" i="2"/>
  <c r="FB58" i="2"/>
  <c r="FT58" i="2" s="1"/>
  <c r="FA58" i="2"/>
  <c r="EZ58" i="2"/>
  <c r="EY58" i="2" s="1"/>
  <c r="ES58" i="2"/>
  <c r="ER58" i="2"/>
  <c r="EQ58" i="2"/>
  <c r="EO58" i="2"/>
  <c r="EX58" i="2" s="1"/>
  <c r="EN58" i="2"/>
  <c r="DW58" i="2"/>
  <c r="DV58" i="2"/>
  <c r="DT58" i="2"/>
  <c r="DL58" i="2"/>
  <c r="DK58" i="2"/>
  <c r="DJ58" i="2"/>
  <c r="DI58" i="2" s="1"/>
  <c r="DC58" i="2"/>
  <c r="DB58" i="2"/>
  <c r="DA58" i="2"/>
  <c r="CZ58" i="2"/>
  <c r="CT58" i="2"/>
  <c r="DU58" i="2" s="1"/>
  <c r="CS58" i="2"/>
  <c r="CR58" i="2"/>
  <c r="DS58" i="2" s="1"/>
  <c r="CP58" i="2"/>
  <c r="CO58" i="2"/>
  <c r="CH58" i="2"/>
  <c r="EG58" i="2" s="1"/>
  <c r="GF58" i="2" s="1"/>
  <c r="BX58" i="2"/>
  <c r="CJ58" i="2" s="1"/>
  <c r="EI58" i="2" s="1"/>
  <c r="GH58" i="2" s="1"/>
  <c r="BW58" i="2"/>
  <c r="BV58" i="2"/>
  <c r="BM58" i="2"/>
  <c r="BL58" i="2"/>
  <c r="BJ58" i="2" s="1"/>
  <c r="BK58" i="2"/>
  <c r="BD58" i="2"/>
  <c r="BC58" i="2"/>
  <c r="BB58" i="2"/>
  <c r="AZ58" i="2"/>
  <c r="BI58" i="2" s="1"/>
  <c r="BR58" i="2" s="1"/>
  <c r="AU58" i="2"/>
  <c r="AT58" i="2"/>
  <c r="AS58" i="2"/>
  <c r="AR58" i="2" s="1"/>
  <c r="AQ58" i="2"/>
  <c r="AP58" i="2"/>
  <c r="AK58" i="2"/>
  <c r="AJ58" i="2"/>
  <c r="CI58" i="2" s="1"/>
  <c r="EH58" i="2" s="1"/>
  <c r="GG58" i="2" s="1"/>
  <c r="Z58" i="2"/>
  <c r="Y58" i="2"/>
  <c r="X58" i="2"/>
  <c r="W58" i="2" s="1"/>
  <c r="Q58" i="2"/>
  <c r="P58" i="2"/>
  <c r="O58" i="2"/>
  <c r="L58" i="2"/>
  <c r="H58" i="2"/>
  <c r="AI58" i="2" s="1"/>
  <c r="G58" i="2"/>
  <c r="F58" i="2"/>
  <c r="D58" i="2"/>
  <c r="C58" i="2"/>
  <c r="FV57" i="2"/>
  <c r="FU57" i="2"/>
  <c r="FK57" i="2"/>
  <c r="FJ57" i="2"/>
  <c r="FI57" i="2"/>
  <c r="FH57" i="2" s="1"/>
  <c r="FB57" i="2"/>
  <c r="FA57" i="2"/>
  <c r="EZ57" i="2"/>
  <c r="EY57" i="2"/>
  <c r="EW57" i="2"/>
  <c r="FF57" i="2" s="1"/>
  <c r="ES57" i="2"/>
  <c r="FT57" i="2" s="1"/>
  <c r="ER57" i="2"/>
  <c r="FS57" i="2" s="1"/>
  <c r="EQ57" i="2"/>
  <c r="EO57" i="2"/>
  <c r="EN57" i="2"/>
  <c r="DW57" i="2"/>
  <c r="DV57" i="2"/>
  <c r="DU57" i="2"/>
  <c r="DL57" i="2"/>
  <c r="DK57" i="2"/>
  <c r="DJ57" i="2"/>
  <c r="DC57" i="2"/>
  <c r="DB57" i="2"/>
  <c r="DA57" i="2"/>
  <c r="CY57" i="2"/>
  <c r="DH57" i="2" s="1"/>
  <c r="DQ57" i="2" s="1"/>
  <c r="CT57" i="2"/>
  <c r="CS57" i="2"/>
  <c r="CR57" i="2"/>
  <c r="CQ57" i="2"/>
  <c r="CP57" i="2"/>
  <c r="CO57" i="2"/>
  <c r="BX57" i="2"/>
  <c r="BW57" i="2"/>
  <c r="CI57" i="2" s="1"/>
  <c r="EH57" i="2" s="1"/>
  <c r="GG57" i="2" s="1"/>
  <c r="BM57" i="2"/>
  <c r="BL57" i="2"/>
  <c r="BK57" i="2"/>
  <c r="BJ57" i="2" s="1"/>
  <c r="BD57" i="2"/>
  <c r="BC57" i="2"/>
  <c r="BB57" i="2"/>
  <c r="BA57" i="2"/>
  <c r="AY57" i="2"/>
  <c r="AU57" i="2"/>
  <c r="AT57" i="2"/>
  <c r="AS57" i="2"/>
  <c r="AQ57" i="2"/>
  <c r="AP57" i="2"/>
  <c r="AK57" i="2"/>
  <c r="CJ57" i="2" s="1"/>
  <c r="EI57" i="2" s="1"/>
  <c r="GH57" i="2" s="1"/>
  <c r="AJ57" i="2"/>
  <c r="AI57" i="2"/>
  <c r="Z57" i="2"/>
  <c r="Y57" i="2"/>
  <c r="X57" i="2"/>
  <c r="W57" i="2" s="1"/>
  <c r="Q57" i="2"/>
  <c r="P57" i="2"/>
  <c r="O57" i="2"/>
  <c r="N57" i="2" s="1"/>
  <c r="H57" i="2"/>
  <c r="G57" i="2"/>
  <c r="AH57" i="2" s="1"/>
  <c r="F57" i="2"/>
  <c r="D57" i="2"/>
  <c r="C57" i="2"/>
  <c r="FV56" i="2"/>
  <c r="FU56" i="2"/>
  <c r="FT56" i="2"/>
  <c r="FK56" i="2"/>
  <c r="FJ56" i="2"/>
  <c r="FH56" i="2" s="1"/>
  <c r="FI56" i="2"/>
  <c r="FB56" i="2"/>
  <c r="FA56" i="2"/>
  <c r="EZ56" i="2"/>
  <c r="EY56" i="2" s="1"/>
  <c r="ES56" i="2"/>
  <c r="ER56" i="2"/>
  <c r="EQ56" i="2"/>
  <c r="EO56" i="2"/>
  <c r="EX56" i="2" s="1"/>
  <c r="EN56" i="2"/>
  <c r="DW56" i="2"/>
  <c r="DV56" i="2"/>
  <c r="DL56" i="2"/>
  <c r="DK56" i="2"/>
  <c r="DJ56" i="2"/>
  <c r="DC56" i="2"/>
  <c r="DB56" i="2"/>
  <c r="DA56" i="2"/>
  <c r="CZ56" i="2" s="1"/>
  <c r="CT56" i="2"/>
  <c r="DU56" i="2" s="1"/>
  <c r="CS56" i="2"/>
  <c r="CR56" i="2"/>
  <c r="CP56" i="2"/>
  <c r="CO56" i="2"/>
  <c r="BX56" i="2"/>
  <c r="BW56" i="2"/>
  <c r="CI56" i="2" s="1"/>
  <c r="EH56" i="2" s="1"/>
  <c r="GG56" i="2" s="1"/>
  <c r="BM56" i="2"/>
  <c r="BL56" i="2"/>
  <c r="BK56" i="2"/>
  <c r="BJ56" i="2" s="1"/>
  <c r="BD56" i="2"/>
  <c r="BC56" i="2"/>
  <c r="BA56" i="2" s="1"/>
  <c r="BB56" i="2"/>
  <c r="AU56" i="2"/>
  <c r="AT56" i="2"/>
  <c r="AS56" i="2"/>
  <c r="BT56" i="2" s="1"/>
  <c r="AQ56" i="2"/>
  <c r="AP56" i="2"/>
  <c r="AK56" i="2"/>
  <c r="CJ56" i="2" s="1"/>
  <c r="EI56" i="2" s="1"/>
  <c r="GH56" i="2" s="1"/>
  <c r="AJ56" i="2"/>
  <c r="AI56" i="2"/>
  <c r="Z56" i="2"/>
  <c r="Y56" i="2"/>
  <c r="X56" i="2"/>
  <c r="Q56" i="2"/>
  <c r="P56" i="2"/>
  <c r="O56" i="2"/>
  <c r="H56" i="2"/>
  <c r="G56" i="2"/>
  <c r="F56" i="2"/>
  <c r="D56" i="2"/>
  <c r="M56" i="2" s="1"/>
  <c r="V56" i="2" s="1"/>
  <c r="AE56" i="2" s="1"/>
  <c r="C56" i="2"/>
  <c r="FV55" i="2"/>
  <c r="FU55" i="2"/>
  <c r="FR55" i="2"/>
  <c r="FK55" i="2"/>
  <c r="FJ55" i="2"/>
  <c r="FI55" i="2"/>
  <c r="FH55" i="2"/>
  <c r="FB55" i="2"/>
  <c r="FA55" i="2"/>
  <c r="EZ55" i="2"/>
  <c r="EY55" i="2" s="1"/>
  <c r="ES55" i="2"/>
  <c r="ER55" i="2"/>
  <c r="EQ55" i="2"/>
  <c r="EO55" i="2"/>
  <c r="EX55" i="2" s="1"/>
  <c r="EN55" i="2"/>
  <c r="DW55" i="2"/>
  <c r="DV55" i="2"/>
  <c r="DL55" i="2"/>
  <c r="DK55" i="2"/>
  <c r="DJ55" i="2"/>
  <c r="DI55" i="2" s="1"/>
  <c r="DC55" i="2"/>
  <c r="DB55" i="2"/>
  <c r="DA55" i="2"/>
  <c r="CT55" i="2"/>
  <c r="CS55" i="2"/>
  <c r="CR55" i="2"/>
  <c r="CP55" i="2"/>
  <c r="CO55" i="2"/>
  <c r="CX55" i="2" s="1"/>
  <c r="DG55" i="2" s="1"/>
  <c r="DP55" i="2" s="1"/>
  <c r="BX55" i="2"/>
  <c r="CJ55" i="2" s="1"/>
  <c r="EI55" i="2" s="1"/>
  <c r="GH55" i="2" s="1"/>
  <c r="BW55" i="2"/>
  <c r="BV55" i="2"/>
  <c r="BM55" i="2"/>
  <c r="BL55" i="2"/>
  <c r="BJ55" i="2" s="1"/>
  <c r="BK55" i="2"/>
  <c r="BD55" i="2"/>
  <c r="BC55" i="2"/>
  <c r="BB55" i="2"/>
  <c r="AU55" i="2"/>
  <c r="AT55" i="2"/>
  <c r="AS55" i="2"/>
  <c r="AR55" i="2" s="1"/>
  <c r="AQ55" i="2"/>
  <c r="AZ55" i="2" s="1"/>
  <c r="BI55" i="2" s="1"/>
  <c r="BR55" i="2" s="1"/>
  <c r="AP55" i="2"/>
  <c r="AK55" i="2"/>
  <c r="AJ55" i="2"/>
  <c r="CI55" i="2" s="1"/>
  <c r="EH55" i="2" s="1"/>
  <c r="GG55" i="2" s="1"/>
  <c r="Z55" i="2"/>
  <c r="Z52" i="2" s="1"/>
  <c r="Y55" i="2"/>
  <c r="X55" i="2"/>
  <c r="Q55" i="2"/>
  <c r="P55" i="2"/>
  <c r="O55" i="2"/>
  <c r="H55" i="2"/>
  <c r="AI55" i="2" s="1"/>
  <c r="CH55" i="2" s="1"/>
  <c r="G55" i="2"/>
  <c r="F55" i="2"/>
  <c r="D55" i="2"/>
  <c r="C55" i="2"/>
  <c r="L55" i="2" s="1"/>
  <c r="B55" i="2"/>
  <c r="FV54" i="2"/>
  <c r="FU54" i="2"/>
  <c r="FK54" i="2"/>
  <c r="FJ54" i="2"/>
  <c r="FI54" i="2"/>
  <c r="FH54" i="2" s="1"/>
  <c r="FB54" i="2"/>
  <c r="FA54" i="2"/>
  <c r="EZ54" i="2"/>
  <c r="EY54" i="2" s="1"/>
  <c r="ES54" i="2"/>
  <c r="ER54" i="2"/>
  <c r="EQ54" i="2"/>
  <c r="FR54" i="2" s="1"/>
  <c r="EO54" i="2"/>
  <c r="EN54" i="2"/>
  <c r="DW54" i="2"/>
  <c r="DV54" i="2"/>
  <c r="DU54" i="2"/>
  <c r="DL54" i="2"/>
  <c r="DK54" i="2"/>
  <c r="DJ54" i="2"/>
  <c r="DC54" i="2"/>
  <c r="DB54" i="2"/>
  <c r="DA54" i="2"/>
  <c r="CT54" i="2"/>
  <c r="CS54" i="2"/>
  <c r="CR54" i="2"/>
  <c r="CP54" i="2"/>
  <c r="CY54" i="2" s="1"/>
  <c r="DH54" i="2" s="1"/>
  <c r="DQ54" i="2" s="1"/>
  <c r="CO54" i="2"/>
  <c r="BX54" i="2"/>
  <c r="BW54" i="2"/>
  <c r="CI54" i="2" s="1"/>
  <c r="EH54" i="2" s="1"/>
  <c r="GG54" i="2" s="1"/>
  <c r="BM54" i="2"/>
  <c r="BM52" i="2" s="1"/>
  <c r="BL54" i="2"/>
  <c r="BK54" i="2"/>
  <c r="BD54" i="2"/>
  <c r="BC54" i="2"/>
  <c r="BB54" i="2"/>
  <c r="AY54" i="2"/>
  <c r="AU54" i="2"/>
  <c r="BV54" i="2" s="1"/>
  <c r="AT54" i="2"/>
  <c r="AS54" i="2"/>
  <c r="AQ54" i="2"/>
  <c r="AP54" i="2"/>
  <c r="AO54" i="2"/>
  <c r="AK54" i="2"/>
  <c r="CJ54" i="2" s="1"/>
  <c r="EI54" i="2" s="1"/>
  <c r="GH54" i="2" s="1"/>
  <c r="AJ54" i="2"/>
  <c r="Z54" i="2"/>
  <c r="Y54" i="2"/>
  <c r="X54" i="2"/>
  <c r="W54" i="2" s="1"/>
  <c r="Q54" i="2"/>
  <c r="P54" i="2"/>
  <c r="O54" i="2"/>
  <c r="H54" i="2"/>
  <c r="G54" i="2"/>
  <c r="F54" i="2"/>
  <c r="AG54" i="2" s="1"/>
  <c r="D54" i="2"/>
  <c r="M54" i="2" s="1"/>
  <c r="C54" i="2"/>
  <c r="FV53" i="2"/>
  <c r="FU53" i="2"/>
  <c r="FT53" i="2"/>
  <c r="FK53" i="2"/>
  <c r="FJ53" i="2"/>
  <c r="FH53" i="2" s="1"/>
  <c r="FI53" i="2"/>
  <c r="FB53" i="2"/>
  <c r="FA53" i="2"/>
  <c r="EZ53" i="2"/>
  <c r="ES53" i="2"/>
  <c r="ER53" i="2"/>
  <c r="EQ53" i="2"/>
  <c r="EP53" i="2" s="1"/>
  <c r="EO53" i="2"/>
  <c r="EX53" i="2" s="1"/>
  <c r="FG53" i="2" s="1"/>
  <c r="FP53" i="2" s="1"/>
  <c r="EN53" i="2"/>
  <c r="EH53" i="2"/>
  <c r="GG53" i="2" s="1"/>
  <c r="DW53" i="2"/>
  <c r="DV53" i="2"/>
  <c r="DL53" i="2"/>
  <c r="DK53" i="2"/>
  <c r="DJ53" i="2"/>
  <c r="DC53" i="2"/>
  <c r="DB53" i="2"/>
  <c r="DA53" i="2"/>
  <c r="CX53" i="2"/>
  <c r="CT53" i="2"/>
  <c r="DU53" i="2" s="1"/>
  <c r="CS53" i="2"/>
  <c r="CR53" i="2"/>
  <c r="CP53" i="2"/>
  <c r="CO53" i="2"/>
  <c r="CN53" i="2"/>
  <c r="CJ53" i="2"/>
  <c r="EI53" i="2" s="1"/>
  <c r="GH53" i="2" s="1"/>
  <c r="BX53" i="2"/>
  <c r="BW53" i="2"/>
  <c r="BT53" i="2"/>
  <c r="BM53" i="2"/>
  <c r="BL53" i="2"/>
  <c r="BK53" i="2"/>
  <c r="BJ53" i="2"/>
  <c r="BD53" i="2"/>
  <c r="BC53" i="2"/>
  <c r="BB53" i="2"/>
  <c r="AU53" i="2"/>
  <c r="AT53" i="2"/>
  <c r="AS53" i="2"/>
  <c r="AQ53" i="2"/>
  <c r="AZ53" i="2" s="1"/>
  <c r="AP53" i="2"/>
  <c r="AK53" i="2"/>
  <c r="AJ53" i="2"/>
  <c r="CI53" i="2" s="1"/>
  <c r="AH53" i="2"/>
  <c r="Z53" i="2"/>
  <c r="Y53" i="2"/>
  <c r="X53" i="2"/>
  <c r="W53" i="2" s="1"/>
  <c r="Q53" i="2"/>
  <c r="P53" i="2"/>
  <c r="O53" i="2"/>
  <c r="N53" i="2"/>
  <c r="L53" i="2"/>
  <c r="U53" i="2" s="1"/>
  <c r="H53" i="2"/>
  <c r="G53" i="2"/>
  <c r="F53" i="2"/>
  <c r="AG53" i="2" s="1"/>
  <c r="D53" i="2"/>
  <c r="C53" i="2"/>
  <c r="GG52" i="2"/>
  <c r="FV52" i="2"/>
  <c r="FU52" i="2"/>
  <c r="FK52" i="2"/>
  <c r="FJ52" i="2"/>
  <c r="FI52" i="2"/>
  <c r="FH52" i="2" s="1"/>
  <c r="FA52" i="2"/>
  <c r="EY52" i="2" s="1"/>
  <c r="EZ52" i="2"/>
  <c r="ER52" i="2"/>
  <c r="EQ52" i="2"/>
  <c r="EO52" i="2"/>
  <c r="EN52" i="2"/>
  <c r="EW52" i="2" s="1"/>
  <c r="EM52" i="2"/>
  <c r="DW52" i="2"/>
  <c r="DV52" i="2"/>
  <c r="DK52" i="2"/>
  <c r="DJ52" i="2"/>
  <c r="DI52" i="2" s="1"/>
  <c r="DC52" i="2"/>
  <c r="DB52" i="2"/>
  <c r="DA52" i="2"/>
  <c r="CZ52" i="2" s="1"/>
  <c r="CS52" i="2"/>
  <c r="CR52" i="2"/>
  <c r="DS52" i="2" s="1"/>
  <c r="CP52" i="2"/>
  <c r="CO52" i="2"/>
  <c r="BX52" i="2"/>
  <c r="BW52" i="2"/>
  <c r="BU52" i="2"/>
  <c r="BL52" i="2"/>
  <c r="BK52" i="2"/>
  <c r="BJ52" i="2" s="1"/>
  <c r="BC52" i="2"/>
  <c r="BB52" i="2"/>
  <c r="BA52" i="2" s="1"/>
  <c r="AT52" i="2"/>
  <c r="AS52" i="2"/>
  <c r="AQ52" i="2"/>
  <c r="AP52" i="2"/>
  <c r="AY52" i="2" s="1"/>
  <c r="AK52" i="2"/>
  <c r="CJ52" i="2" s="1"/>
  <c r="EI52" i="2" s="1"/>
  <c r="GH52" i="2" s="1"/>
  <c r="AJ52" i="2"/>
  <c r="CI52" i="2" s="1"/>
  <c r="EH52" i="2" s="1"/>
  <c r="Y52" i="2"/>
  <c r="W52" i="2" s="1"/>
  <c r="X52" i="2"/>
  <c r="P52" i="2"/>
  <c r="O52" i="2"/>
  <c r="N52" i="2" s="1"/>
  <c r="G52" i="2"/>
  <c r="F52" i="2"/>
  <c r="D52" i="2"/>
  <c r="M52" i="2" s="1"/>
  <c r="V52" i="2" s="1"/>
  <c r="C52" i="2"/>
  <c r="FV51" i="2"/>
  <c r="FU51" i="2"/>
  <c r="FR51" i="2"/>
  <c r="FK51" i="2"/>
  <c r="FJ51" i="2"/>
  <c r="FI51" i="2"/>
  <c r="FH51" i="2"/>
  <c r="FB51" i="2"/>
  <c r="FB48" i="2" s="1"/>
  <c r="FA51" i="2"/>
  <c r="EZ51" i="2"/>
  <c r="EY51" i="2" s="1"/>
  <c r="ES51" i="2"/>
  <c r="FT51" i="2" s="1"/>
  <c r="ER51" i="2"/>
  <c r="FS51" i="2" s="1"/>
  <c r="EQ51" i="2"/>
  <c r="EO51" i="2"/>
  <c r="EN51" i="2"/>
  <c r="DW51" i="2"/>
  <c r="DV51" i="2"/>
  <c r="DL51" i="2"/>
  <c r="DK51" i="2"/>
  <c r="DJ51" i="2"/>
  <c r="DI51" i="2" s="1"/>
  <c r="DC51" i="2"/>
  <c r="DB51" i="2"/>
  <c r="DA51" i="2"/>
  <c r="CT51" i="2"/>
  <c r="CS51" i="2"/>
  <c r="DT51" i="2" s="1"/>
  <c r="CR51" i="2"/>
  <c r="DS51" i="2" s="1"/>
  <c r="CP51" i="2"/>
  <c r="CO51" i="2"/>
  <c r="CX51" i="2" s="1"/>
  <c r="CH51" i="2"/>
  <c r="BX51" i="2"/>
  <c r="BW51" i="2"/>
  <c r="BV51" i="2"/>
  <c r="BR51" i="2"/>
  <c r="BM51" i="2"/>
  <c r="BL51" i="2"/>
  <c r="BK51" i="2"/>
  <c r="BD51" i="2"/>
  <c r="BC51" i="2"/>
  <c r="BB51" i="2"/>
  <c r="BA51" i="2" s="1"/>
  <c r="AU51" i="2"/>
  <c r="AT51" i="2"/>
  <c r="AS51" i="2"/>
  <c r="AQ51" i="2"/>
  <c r="AZ51" i="2" s="1"/>
  <c r="BI51" i="2" s="1"/>
  <c r="AP51" i="2"/>
  <c r="AK51" i="2"/>
  <c r="CJ51" i="2" s="1"/>
  <c r="EI51" i="2" s="1"/>
  <c r="GH51" i="2" s="1"/>
  <c r="AJ51" i="2"/>
  <c r="CI51" i="2" s="1"/>
  <c r="EH51" i="2" s="1"/>
  <c r="GG51" i="2" s="1"/>
  <c r="Z51" i="2"/>
  <c r="Z48" i="2" s="1"/>
  <c r="Y51" i="2"/>
  <c r="X51" i="2"/>
  <c r="Q51" i="2"/>
  <c r="P51" i="2"/>
  <c r="O51" i="2"/>
  <c r="L51" i="2"/>
  <c r="H51" i="2"/>
  <c r="AI51" i="2" s="1"/>
  <c r="G51" i="2"/>
  <c r="F51" i="2"/>
  <c r="D51" i="2"/>
  <c r="C51" i="2"/>
  <c r="B51" i="2"/>
  <c r="FV50" i="2"/>
  <c r="FU50" i="2"/>
  <c r="FK50" i="2"/>
  <c r="FJ50" i="2"/>
  <c r="FI50" i="2"/>
  <c r="FB50" i="2"/>
  <c r="FA50" i="2"/>
  <c r="EZ50" i="2"/>
  <c r="EY50" i="2" s="1"/>
  <c r="ES50" i="2"/>
  <c r="ER50" i="2"/>
  <c r="FS50" i="2" s="1"/>
  <c r="EQ50" i="2"/>
  <c r="FR50" i="2" s="1"/>
  <c r="EO50" i="2"/>
  <c r="EN50" i="2"/>
  <c r="EW50" i="2" s="1"/>
  <c r="DW50" i="2"/>
  <c r="DV50" i="2"/>
  <c r="DU50" i="2"/>
  <c r="DL50" i="2"/>
  <c r="DK50" i="2"/>
  <c r="DJ50" i="2"/>
  <c r="DC50" i="2"/>
  <c r="DB50" i="2"/>
  <c r="DA50" i="2"/>
  <c r="CZ50" i="2" s="1"/>
  <c r="CT50" i="2"/>
  <c r="CS50" i="2"/>
  <c r="CR50" i="2"/>
  <c r="CQ50" i="2"/>
  <c r="CP50" i="2"/>
  <c r="CY50" i="2" s="1"/>
  <c r="DH50" i="2" s="1"/>
  <c r="CO50" i="2"/>
  <c r="BX50" i="2"/>
  <c r="BW50" i="2"/>
  <c r="CI50" i="2" s="1"/>
  <c r="EH50" i="2" s="1"/>
  <c r="GG50" i="2" s="1"/>
  <c r="BM50" i="2"/>
  <c r="BM48" i="2" s="1"/>
  <c r="BL50" i="2"/>
  <c r="BK50" i="2"/>
  <c r="BJ50" i="2" s="1"/>
  <c r="BD50" i="2"/>
  <c r="BC50" i="2"/>
  <c r="BA50" i="2" s="1"/>
  <c r="BB50" i="2"/>
  <c r="AU50" i="2"/>
  <c r="BV50" i="2" s="1"/>
  <c r="AT50" i="2"/>
  <c r="BU50" i="2" s="1"/>
  <c r="AS50" i="2"/>
  <c r="AQ50" i="2"/>
  <c r="AP50" i="2"/>
  <c r="AY50" i="2" s="1"/>
  <c r="AO50" i="2"/>
  <c r="AK50" i="2"/>
  <c r="CJ50" i="2" s="1"/>
  <c r="EI50" i="2" s="1"/>
  <c r="GH50" i="2" s="1"/>
  <c r="AJ50" i="2"/>
  <c r="AG50" i="2"/>
  <c r="Z50" i="2"/>
  <c r="Y50" i="2"/>
  <c r="X50" i="2"/>
  <c r="W50" i="2"/>
  <c r="Q50" i="2"/>
  <c r="Q48" i="2" s="1"/>
  <c r="P50" i="2"/>
  <c r="O50" i="2"/>
  <c r="N50" i="2" s="1"/>
  <c r="H50" i="2"/>
  <c r="AI50" i="2" s="1"/>
  <c r="CH50" i="2" s="1"/>
  <c r="EG50" i="2" s="1"/>
  <c r="G50" i="2"/>
  <c r="F50" i="2"/>
  <c r="D50" i="2"/>
  <c r="C50" i="2"/>
  <c r="FV49" i="2"/>
  <c r="FU49" i="2"/>
  <c r="FT49" i="2"/>
  <c r="FK49" i="2"/>
  <c r="FJ49" i="2"/>
  <c r="FI49" i="2"/>
  <c r="FB49" i="2"/>
  <c r="FA49" i="2"/>
  <c r="EZ49" i="2"/>
  <c r="ES49" i="2"/>
  <c r="ER49" i="2"/>
  <c r="EQ49" i="2"/>
  <c r="EP49" i="2" s="1"/>
  <c r="EO49" i="2"/>
  <c r="EX49" i="2" s="1"/>
  <c r="FG49" i="2" s="1"/>
  <c r="EN49" i="2"/>
  <c r="DW49" i="2"/>
  <c r="DV49" i="2"/>
  <c r="DL49" i="2"/>
  <c r="DL48" i="2" s="1"/>
  <c r="DK49" i="2"/>
  <c r="DJ49" i="2"/>
  <c r="DI49" i="2" s="1"/>
  <c r="DC49" i="2"/>
  <c r="DB49" i="2"/>
  <c r="DA49" i="2"/>
  <c r="CX49" i="2"/>
  <c r="CT49" i="2"/>
  <c r="DU49" i="2" s="1"/>
  <c r="CS49" i="2"/>
  <c r="CR49" i="2"/>
  <c r="CP49" i="2"/>
  <c r="CN49" i="2" s="1"/>
  <c r="CO49" i="2"/>
  <c r="BX49" i="2"/>
  <c r="CJ49" i="2" s="1"/>
  <c r="EI49" i="2" s="1"/>
  <c r="GH49" i="2" s="1"/>
  <c r="BW49" i="2"/>
  <c r="BM49" i="2"/>
  <c r="BL49" i="2"/>
  <c r="BK49" i="2"/>
  <c r="BJ49" i="2" s="1"/>
  <c r="BD49" i="2"/>
  <c r="BD48" i="2" s="1"/>
  <c r="BC49" i="2"/>
  <c r="BB49" i="2"/>
  <c r="BA49" i="2" s="1"/>
  <c r="AU49" i="2"/>
  <c r="AT49" i="2"/>
  <c r="AS49" i="2"/>
  <c r="AQ49" i="2"/>
  <c r="AP49" i="2"/>
  <c r="AK49" i="2"/>
  <c r="AJ49" i="2"/>
  <c r="CI49" i="2" s="1"/>
  <c r="EH49" i="2" s="1"/>
  <c r="GG49" i="2" s="1"/>
  <c r="Z49" i="2"/>
  <c r="Y49" i="2"/>
  <c r="X49" i="2"/>
  <c r="W49" i="2" s="1"/>
  <c r="Q49" i="2"/>
  <c r="P49" i="2"/>
  <c r="O49" i="2"/>
  <c r="N49" i="2"/>
  <c r="H49" i="2"/>
  <c r="G49" i="2"/>
  <c r="AH49" i="2" s="1"/>
  <c r="F49" i="2"/>
  <c r="D49" i="2"/>
  <c r="C49" i="2"/>
  <c r="L49" i="2" s="1"/>
  <c r="U49" i="2" s="1"/>
  <c r="AD49" i="2" s="1"/>
  <c r="FV48" i="2"/>
  <c r="FU48" i="2"/>
  <c r="FK48" i="2"/>
  <c r="FJ48" i="2"/>
  <c r="FI48" i="2"/>
  <c r="FH48" i="2" s="1"/>
  <c r="FA48" i="2"/>
  <c r="EY48" i="2" s="1"/>
  <c r="EZ48" i="2"/>
  <c r="ER48" i="2"/>
  <c r="EQ48" i="2"/>
  <c r="EO48" i="2"/>
  <c r="EN48" i="2"/>
  <c r="EW48" i="2" s="1"/>
  <c r="EM48" i="2"/>
  <c r="DW48" i="2"/>
  <c r="DV48" i="2"/>
  <c r="DK48" i="2"/>
  <c r="DJ48" i="2"/>
  <c r="DI48" i="2" s="1"/>
  <c r="DC48" i="2"/>
  <c r="DB48" i="2"/>
  <c r="DA48" i="2"/>
  <c r="CZ48" i="2" s="1"/>
  <c r="CS48" i="2"/>
  <c r="CR48" i="2"/>
  <c r="CP48" i="2"/>
  <c r="CY48" i="2" s="1"/>
  <c r="DH48" i="2" s="1"/>
  <c r="CO48" i="2"/>
  <c r="BX48" i="2"/>
  <c r="BW48" i="2"/>
  <c r="BU48" i="2"/>
  <c r="BL48" i="2"/>
  <c r="BK48" i="2"/>
  <c r="BJ48" i="2" s="1"/>
  <c r="BC48" i="2"/>
  <c r="BB48" i="2"/>
  <c r="BA48" i="2" s="1"/>
  <c r="AU48" i="2"/>
  <c r="AT48" i="2"/>
  <c r="AS48" i="2"/>
  <c r="AQ48" i="2"/>
  <c r="AP48" i="2"/>
  <c r="AK48" i="2"/>
  <c r="CJ48" i="2" s="1"/>
  <c r="EI48" i="2" s="1"/>
  <c r="GH48" i="2" s="1"/>
  <c r="AJ48" i="2"/>
  <c r="CI48" i="2" s="1"/>
  <c r="EH48" i="2" s="1"/>
  <c r="GG48" i="2" s="1"/>
  <c r="Y48" i="2"/>
  <c r="X48" i="2"/>
  <c r="P48" i="2"/>
  <c r="O48" i="2"/>
  <c r="N48" i="2" s="1"/>
  <c r="G48" i="2"/>
  <c r="E48" i="2" s="1"/>
  <c r="F48" i="2"/>
  <c r="D48" i="2"/>
  <c r="M48" i="2" s="1"/>
  <c r="V48" i="2" s="1"/>
  <c r="AE48" i="2" s="1"/>
  <c r="C48" i="2"/>
  <c r="FV47" i="2"/>
  <c r="FU47" i="2"/>
  <c r="FR47" i="2"/>
  <c r="FK47" i="2"/>
  <c r="FJ47" i="2"/>
  <c r="FI47" i="2"/>
  <c r="FH47" i="2"/>
  <c r="FB47" i="2"/>
  <c r="FA47" i="2"/>
  <c r="EZ47" i="2"/>
  <c r="EY47" i="2" s="1"/>
  <c r="ES47" i="2"/>
  <c r="FT47" i="2" s="1"/>
  <c r="ER47" i="2"/>
  <c r="EQ47" i="2"/>
  <c r="EO47" i="2"/>
  <c r="EN47" i="2"/>
  <c r="DW47" i="2"/>
  <c r="DV47" i="2"/>
  <c r="DL47" i="2"/>
  <c r="DK47" i="2"/>
  <c r="DJ47" i="2"/>
  <c r="DI47" i="2" s="1"/>
  <c r="DC47" i="2"/>
  <c r="DB47" i="2"/>
  <c r="CZ47" i="2" s="1"/>
  <c r="DA47" i="2"/>
  <c r="CT47" i="2"/>
  <c r="DU47" i="2" s="1"/>
  <c r="CS47" i="2"/>
  <c r="DT47" i="2" s="1"/>
  <c r="CR47" i="2"/>
  <c r="DS47" i="2" s="1"/>
  <c r="CP47" i="2"/>
  <c r="CO47" i="2"/>
  <c r="CX47" i="2" s="1"/>
  <c r="BX47" i="2"/>
  <c r="BW47" i="2"/>
  <c r="BM47" i="2"/>
  <c r="BL47" i="2"/>
  <c r="BK47" i="2"/>
  <c r="BD47" i="2"/>
  <c r="BC47" i="2"/>
  <c r="BB47" i="2"/>
  <c r="AU47" i="2"/>
  <c r="BV47" i="2" s="1"/>
  <c r="AT47" i="2"/>
  <c r="AS47" i="2"/>
  <c r="AQ47" i="2"/>
  <c r="AP47" i="2"/>
  <c r="AY47" i="2" s="1"/>
  <c r="AO47" i="2"/>
  <c r="AK47" i="2"/>
  <c r="CJ47" i="2" s="1"/>
  <c r="EI47" i="2" s="1"/>
  <c r="GH47" i="2" s="1"/>
  <c r="AJ47" i="2"/>
  <c r="CI47" i="2" s="1"/>
  <c r="EH47" i="2" s="1"/>
  <c r="GG47" i="2" s="1"/>
  <c r="Z47" i="2"/>
  <c r="Y47" i="2"/>
  <c r="X47" i="2"/>
  <c r="Q47" i="2"/>
  <c r="P47" i="2"/>
  <c r="O47" i="2"/>
  <c r="H47" i="2"/>
  <c r="G47" i="2"/>
  <c r="F47" i="2"/>
  <c r="AG47" i="2" s="1"/>
  <c r="D47" i="2"/>
  <c r="M47" i="2" s="1"/>
  <c r="C47" i="2"/>
  <c r="FV46" i="2"/>
  <c r="FU46" i="2"/>
  <c r="FT46" i="2"/>
  <c r="FK46" i="2"/>
  <c r="FJ46" i="2"/>
  <c r="FH46" i="2" s="1"/>
  <c r="FI46" i="2"/>
  <c r="FB46" i="2"/>
  <c r="FA46" i="2"/>
  <c r="EZ46" i="2"/>
  <c r="EX46" i="2"/>
  <c r="FG46" i="2" s="1"/>
  <c r="FP46" i="2" s="1"/>
  <c r="ES46" i="2"/>
  <c r="ER46" i="2"/>
  <c r="EQ46" i="2"/>
  <c r="EP46" i="2" s="1"/>
  <c r="EO46" i="2"/>
  <c r="EN46" i="2"/>
  <c r="DW46" i="2"/>
  <c r="DV46" i="2"/>
  <c r="DL46" i="2"/>
  <c r="DK46" i="2"/>
  <c r="DJ46" i="2"/>
  <c r="DI46" i="2" s="1"/>
  <c r="DC46" i="2"/>
  <c r="DB46" i="2"/>
  <c r="DA46" i="2"/>
  <c r="CX46" i="2"/>
  <c r="CT46" i="2"/>
  <c r="DU46" i="2" s="1"/>
  <c r="CS46" i="2"/>
  <c r="CR46" i="2"/>
  <c r="CP46" i="2"/>
  <c r="CO46" i="2"/>
  <c r="CN46" i="2" s="1"/>
  <c r="BX46" i="2"/>
  <c r="CJ46" i="2" s="1"/>
  <c r="EI46" i="2" s="1"/>
  <c r="GH46" i="2" s="1"/>
  <c r="BW46" i="2"/>
  <c r="BM46" i="2"/>
  <c r="BL46" i="2"/>
  <c r="BK46" i="2"/>
  <c r="BD46" i="2"/>
  <c r="BV46" i="2" s="1"/>
  <c r="BC46" i="2"/>
  <c r="BB46" i="2"/>
  <c r="BA46" i="2" s="1"/>
  <c r="AU46" i="2"/>
  <c r="AT46" i="2"/>
  <c r="AS46" i="2"/>
  <c r="AQ46" i="2"/>
  <c r="AZ46" i="2" s="1"/>
  <c r="AP46" i="2"/>
  <c r="AK46" i="2"/>
  <c r="AJ46" i="2"/>
  <c r="CI46" i="2" s="1"/>
  <c r="EH46" i="2" s="1"/>
  <c r="GG46" i="2" s="1"/>
  <c r="Z46" i="2"/>
  <c r="Y46" i="2"/>
  <c r="X46" i="2"/>
  <c r="Q46" i="2"/>
  <c r="P46" i="2"/>
  <c r="O46" i="2"/>
  <c r="N46" i="2" s="1"/>
  <c r="H46" i="2"/>
  <c r="AI46" i="2" s="1"/>
  <c r="G46" i="2"/>
  <c r="AH46" i="2" s="1"/>
  <c r="F46" i="2"/>
  <c r="D46" i="2"/>
  <c r="C46" i="2"/>
  <c r="L46" i="2" s="1"/>
  <c r="U46" i="2" s="1"/>
  <c r="AD46" i="2" s="1"/>
  <c r="FV45" i="2"/>
  <c r="FU45" i="2"/>
  <c r="FK45" i="2"/>
  <c r="FK43" i="2" s="1"/>
  <c r="FJ45" i="2"/>
  <c r="FI45" i="2"/>
  <c r="FH45" i="2" s="1"/>
  <c r="FB45" i="2"/>
  <c r="FA45" i="2"/>
  <c r="EZ45" i="2"/>
  <c r="EW45" i="2"/>
  <c r="ES45" i="2"/>
  <c r="FT45" i="2" s="1"/>
  <c r="ER45" i="2"/>
  <c r="EQ45" i="2"/>
  <c r="EO45" i="2"/>
  <c r="EN45" i="2"/>
  <c r="DW45" i="2"/>
  <c r="DV45" i="2"/>
  <c r="DS45" i="2"/>
  <c r="DL45" i="2"/>
  <c r="DK45" i="2"/>
  <c r="DJ45" i="2"/>
  <c r="DI45" i="2"/>
  <c r="DC45" i="2"/>
  <c r="DB45" i="2"/>
  <c r="DA45" i="2"/>
  <c r="CZ45" i="2" s="1"/>
  <c r="CT45" i="2"/>
  <c r="CS45" i="2"/>
  <c r="CR45" i="2"/>
  <c r="CP45" i="2"/>
  <c r="CY45" i="2" s="1"/>
  <c r="CO45" i="2"/>
  <c r="BX45" i="2"/>
  <c r="BW45" i="2"/>
  <c r="CI45" i="2" s="1"/>
  <c r="EH45" i="2" s="1"/>
  <c r="GG45" i="2" s="1"/>
  <c r="BU45" i="2"/>
  <c r="BM45" i="2"/>
  <c r="BL45" i="2"/>
  <c r="BK45" i="2"/>
  <c r="BJ45" i="2" s="1"/>
  <c r="BD45" i="2"/>
  <c r="BC45" i="2"/>
  <c r="BB45" i="2"/>
  <c r="BA45" i="2"/>
  <c r="AU45" i="2"/>
  <c r="AT45" i="2"/>
  <c r="AS45" i="2"/>
  <c r="AQ45" i="2"/>
  <c r="AP45" i="2"/>
  <c r="AK45" i="2"/>
  <c r="CJ45" i="2" s="1"/>
  <c r="AJ45" i="2"/>
  <c r="AI45" i="2"/>
  <c r="Z45" i="2"/>
  <c r="Y45" i="2"/>
  <c r="W45" i="2" s="1"/>
  <c r="X45" i="2"/>
  <c r="Q45" i="2"/>
  <c r="P45" i="2"/>
  <c r="O45" i="2"/>
  <c r="M45" i="2"/>
  <c r="V45" i="2" s="1"/>
  <c r="AE45" i="2" s="1"/>
  <c r="H45" i="2"/>
  <c r="G45" i="2"/>
  <c r="F45" i="2"/>
  <c r="E45" i="2" s="1"/>
  <c r="D45" i="2"/>
  <c r="C45" i="2"/>
  <c r="GH44" i="2"/>
  <c r="FV44" i="2"/>
  <c r="FU44" i="2"/>
  <c r="FK44" i="2"/>
  <c r="FJ44" i="2"/>
  <c r="FH44" i="2" s="1"/>
  <c r="FI44" i="2"/>
  <c r="FB44" i="2"/>
  <c r="FA44" i="2"/>
  <c r="EZ44" i="2"/>
  <c r="ES44" i="2"/>
  <c r="ER44" i="2"/>
  <c r="EQ44" i="2"/>
  <c r="FR44" i="2" s="1"/>
  <c r="EO44" i="2"/>
  <c r="EX44" i="2" s="1"/>
  <c r="EN44" i="2"/>
  <c r="DW44" i="2"/>
  <c r="DV44" i="2"/>
  <c r="DL44" i="2"/>
  <c r="DL43" i="2" s="1"/>
  <c r="DK44" i="2"/>
  <c r="DJ44" i="2"/>
  <c r="DC44" i="2"/>
  <c r="DB44" i="2"/>
  <c r="DA44" i="2"/>
  <c r="CT44" i="2"/>
  <c r="CS44" i="2"/>
  <c r="DT44" i="2" s="1"/>
  <c r="CR44" i="2"/>
  <c r="CP44" i="2"/>
  <c r="CO44" i="2"/>
  <c r="CX44" i="2" s="1"/>
  <c r="DG44" i="2" s="1"/>
  <c r="BX44" i="2"/>
  <c r="CJ44" i="2" s="1"/>
  <c r="EI44" i="2" s="1"/>
  <c r="BW44" i="2"/>
  <c r="BV44" i="2"/>
  <c r="CH44" i="2" s="1"/>
  <c r="BM44" i="2"/>
  <c r="BL44" i="2"/>
  <c r="BJ44" i="2" s="1"/>
  <c r="BK44" i="2"/>
  <c r="BD44" i="2"/>
  <c r="BC44" i="2"/>
  <c r="BB44" i="2"/>
  <c r="AZ44" i="2"/>
  <c r="BI44" i="2" s="1"/>
  <c r="BR44" i="2" s="1"/>
  <c r="AU44" i="2"/>
  <c r="AT44" i="2"/>
  <c r="AS44" i="2"/>
  <c r="AR44" i="2" s="1"/>
  <c r="AQ44" i="2"/>
  <c r="AP44" i="2"/>
  <c r="AK44" i="2"/>
  <c r="AJ44" i="2"/>
  <c r="CI44" i="2" s="1"/>
  <c r="EH44" i="2" s="1"/>
  <c r="GG44" i="2" s="1"/>
  <c r="Z44" i="2"/>
  <c r="Z43" i="2" s="1"/>
  <c r="Y44" i="2"/>
  <c r="X44" i="2"/>
  <c r="W44" i="2" s="1"/>
  <c r="Q44" i="2"/>
  <c r="P44" i="2"/>
  <c r="O44" i="2"/>
  <c r="L44" i="2"/>
  <c r="H44" i="2"/>
  <c r="AI44" i="2" s="1"/>
  <c r="G44" i="2"/>
  <c r="F44" i="2"/>
  <c r="D44" i="2"/>
  <c r="C44" i="2"/>
  <c r="B44" i="2" s="1"/>
  <c r="FV43" i="2"/>
  <c r="FU43" i="2"/>
  <c r="FJ43" i="2"/>
  <c r="FI43" i="2"/>
  <c r="FH43" i="2" s="1"/>
  <c r="FA43" i="2"/>
  <c r="EZ43" i="2"/>
  <c r="EY43" i="2"/>
  <c r="EW43" i="2"/>
  <c r="FF43" i="2" s="1"/>
  <c r="ES43" i="2"/>
  <c r="ER43" i="2"/>
  <c r="EQ43" i="2"/>
  <c r="EO43" i="2"/>
  <c r="EN43" i="2"/>
  <c r="DW43" i="2"/>
  <c r="DV43" i="2"/>
  <c r="DK43" i="2"/>
  <c r="DI43" i="2" s="1"/>
  <c r="DJ43" i="2"/>
  <c r="DB43" i="2"/>
  <c r="DA43" i="2"/>
  <c r="CS43" i="2"/>
  <c r="CR43" i="2"/>
  <c r="CQ43" i="2"/>
  <c r="CP43" i="2"/>
  <c r="CY43" i="2" s="1"/>
  <c r="DH43" i="2" s="1"/>
  <c r="DQ43" i="2" s="1"/>
  <c r="CO43" i="2"/>
  <c r="BX43" i="2"/>
  <c r="BW43" i="2"/>
  <c r="CI43" i="2" s="1"/>
  <c r="EH43" i="2" s="1"/>
  <c r="GG43" i="2" s="1"/>
  <c r="BM43" i="2"/>
  <c r="BL43" i="2"/>
  <c r="BK43" i="2"/>
  <c r="BC43" i="2"/>
  <c r="BB43" i="2"/>
  <c r="AT43" i="2"/>
  <c r="AS43" i="2"/>
  <c r="AQ43" i="2"/>
  <c r="AP43" i="2"/>
  <c r="AY43" i="2" s="1"/>
  <c r="AK43" i="2"/>
  <c r="CJ43" i="2" s="1"/>
  <c r="EI43" i="2" s="1"/>
  <c r="GH43" i="2" s="1"/>
  <c r="AJ43" i="2"/>
  <c r="Y43" i="2"/>
  <c r="X43" i="2"/>
  <c r="W43" i="2" s="1"/>
  <c r="P43" i="2"/>
  <c r="O43" i="2"/>
  <c r="N43" i="2" s="1"/>
  <c r="M43" i="2"/>
  <c r="G43" i="2"/>
  <c r="F43" i="2"/>
  <c r="D43" i="2"/>
  <c r="C43" i="2"/>
  <c r="FV42" i="2"/>
  <c r="FB42" i="2"/>
  <c r="DJ42" i="2"/>
  <c r="FV41" i="2"/>
  <c r="FU41" i="2"/>
  <c r="FU42" i="2" s="1"/>
  <c r="FS41" i="2"/>
  <c r="FK41" i="2"/>
  <c r="FK42" i="2" s="1"/>
  <c r="FJ41" i="2"/>
  <c r="FI41" i="2"/>
  <c r="FB41" i="2"/>
  <c r="FA41" i="2"/>
  <c r="EZ41" i="2"/>
  <c r="EY41" i="2"/>
  <c r="EW41" i="2"/>
  <c r="ES41" i="2"/>
  <c r="ER41" i="2"/>
  <c r="ER42" i="2" s="1"/>
  <c r="EQ41" i="2"/>
  <c r="EO41" i="2"/>
  <c r="EN41" i="2"/>
  <c r="DW41" i="2"/>
  <c r="DW42" i="2" s="1"/>
  <c r="DV41" i="2"/>
  <c r="DU41" i="2"/>
  <c r="DL41" i="2"/>
  <c r="DK41" i="2"/>
  <c r="DJ41" i="2"/>
  <c r="DC41" i="2"/>
  <c r="DC42" i="2" s="1"/>
  <c r="DB41" i="2"/>
  <c r="DA41" i="2"/>
  <c r="CT41" i="2"/>
  <c r="CS41" i="2"/>
  <c r="CR41" i="2"/>
  <c r="CQ41" i="2"/>
  <c r="CP41" i="2"/>
  <c r="CO41" i="2"/>
  <c r="BX41" i="2"/>
  <c r="BW41" i="2"/>
  <c r="BW42" i="2" s="1"/>
  <c r="BM41" i="2"/>
  <c r="BM42" i="2" s="1"/>
  <c r="BL41" i="2"/>
  <c r="BK41" i="2"/>
  <c r="BD41" i="2"/>
  <c r="BC41" i="2"/>
  <c r="BB41" i="2"/>
  <c r="AY41" i="2"/>
  <c r="AU41" i="2"/>
  <c r="AU42" i="2" s="1"/>
  <c r="AT41" i="2"/>
  <c r="AS41" i="2"/>
  <c r="AQ41" i="2"/>
  <c r="AQ42" i="2" s="1"/>
  <c r="AP41" i="2"/>
  <c r="AK41" i="2"/>
  <c r="AJ41" i="2"/>
  <c r="Z41" i="2"/>
  <c r="Y41" i="2"/>
  <c r="Y42" i="2" s="1"/>
  <c r="X41" i="2"/>
  <c r="W41" i="2" s="1"/>
  <c r="Q41" i="2"/>
  <c r="P41" i="2"/>
  <c r="O41" i="2"/>
  <c r="O42" i="2" s="1"/>
  <c r="H41" i="2"/>
  <c r="G41" i="2"/>
  <c r="F41" i="2"/>
  <c r="AG41" i="2" s="1"/>
  <c r="D41" i="2"/>
  <c r="M41" i="2" s="1"/>
  <c r="C41" i="2"/>
  <c r="FV40" i="2"/>
  <c r="FU40" i="2"/>
  <c r="FT40" i="2"/>
  <c r="FK40" i="2"/>
  <c r="FJ40" i="2"/>
  <c r="FI40" i="2"/>
  <c r="FB40" i="2"/>
  <c r="FA40" i="2"/>
  <c r="EZ40" i="2"/>
  <c r="EX40" i="2"/>
  <c r="FG40" i="2" s="1"/>
  <c r="FP40" i="2" s="1"/>
  <c r="ES40" i="2"/>
  <c r="ER40" i="2"/>
  <c r="EQ40" i="2"/>
  <c r="EP40" i="2" s="1"/>
  <c r="EO40" i="2"/>
  <c r="EN40" i="2"/>
  <c r="EN42" i="2" s="1"/>
  <c r="DW40" i="2"/>
  <c r="DV40" i="2"/>
  <c r="DV42" i="2" s="1"/>
  <c r="DL40" i="2"/>
  <c r="DL42" i="2" s="1"/>
  <c r="DK40" i="2"/>
  <c r="DJ40" i="2"/>
  <c r="DI40" i="2" s="1"/>
  <c r="DC40" i="2"/>
  <c r="DB40" i="2"/>
  <c r="DA40" i="2"/>
  <c r="CZ40" i="2"/>
  <c r="CX40" i="2"/>
  <c r="CT40" i="2"/>
  <c r="CS40" i="2"/>
  <c r="CR40" i="2"/>
  <c r="CP40" i="2"/>
  <c r="CN40" i="2" s="1"/>
  <c r="CO40" i="2"/>
  <c r="BX40" i="2"/>
  <c r="BX42" i="2" s="1"/>
  <c r="BW40" i="2"/>
  <c r="BM40" i="2"/>
  <c r="BL40" i="2"/>
  <c r="BL42" i="2" s="1"/>
  <c r="BK40" i="2"/>
  <c r="BD40" i="2"/>
  <c r="BD42" i="2" s="1"/>
  <c r="BC40" i="2"/>
  <c r="BB40" i="2"/>
  <c r="AU40" i="2"/>
  <c r="AT40" i="2"/>
  <c r="AS40" i="2"/>
  <c r="AQ40" i="2"/>
  <c r="AP40" i="2"/>
  <c r="AK40" i="2"/>
  <c r="AJ40" i="2"/>
  <c r="Z40" i="2"/>
  <c r="Z42" i="2" s="1"/>
  <c r="Y40" i="2"/>
  <c r="X40" i="2"/>
  <c r="Q40" i="2"/>
  <c r="P40" i="2"/>
  <c r="O40" i="2"/>
  <c r="N40" i="2"/>
  <c r="L40" i="2"/>
  <c r="H40" i="2"/>
  <c r="G40" i="2"/>
  <c r="F40" i="2"/>
  <c r="D40" i="2"/>
  <c r="B40" i="2" s="1"/>
  <c r="C40" i="2"/>
  <c r="FV39" i="2"/>
  <c r="FU39" i="2"/>
  <c r="FS39" i="2"/>
  <c r="FK39" i="2"/>
  <c r="FJ39" i="2"/>
  <c r="FI39" i="2"/>
  <c r="FH39" i="2" s="1"/>
  <c r="FB39" i="2"/>
  <c r="FA39" i="2"/>
  <c r="EZ39" i="2"/>
  <c r="EY39" i="2"/>
  <c r="EW39" i="2"/>
  <c r="ES39" i="2"/>
  <c r="FT39" i="2" s="1"/>
  <c r="ER39" i="2"/>
  <c r="EQ39" i="2"/>
  <c r="EO39" i="2"/>
  <c r="EM39" i="2" s="1"/>
  <c r="EN39" i="2"/>
  <c r="DW39" i="2"/>
  <c r="DV39" i="2"/>
  <c r="DU39" i="2"/>
  <c r="DL39" i="2"/>
  <c r="DK39" i="2"/>
  <c r="DI39" i="2" s="1"/>
  <c r="DJ39" i="2"/>
  <c r="DC39" i="2"/>
  <c r="DB39" i="2"/>
  <c r="DA39" i="2"/>
  <c r="CT39" i="2"/>
  <c r="CS39" i="2"/>
  <c r="CR39" i="2"/>
  <c r="CP39" i="2"/>
  <c r="CY39" i="2" s="1"/>
  <c r="DH39" i="2" s="1"/>
  <c r="CO39" i="2"/>
  <c r="CI39" i="2"/>
  <c r="EH39" i="2" s="1"/>
  <c r="GG39" i="2" s="1"/>
  <c r="BX39" i="2"/>
  <c r="BW39" i="2"/>
  <c r="BM39" i="2"/>
  <c r="BL39" i="2"/>
  <c r="BK39" i="2"/>
  <c r="BD39" i="2"/>
  <c r="BC39" i="2"/>
  <c r="BA39" i="2" s="1"/>
  <c r="BB39" i="2"/>
  <c r="AY39" i="2"/>
  <c r="AU39" i="2"/>
  <c r="BV39" i="2" s="1"/>
  <c r="AT39" i="2"/>
  <c r="BU39" i="2" s="1"/>
  <c r="AS39" i="2"/>
  <c r="AQ39" i="2"/>
  <c r="AP39" i="2"/>
  <c r="AK39" i="2"/>
  <c r="CJ39" i="2" s="1"/>
  <c r="EI39" i="2" s="1"/>
  <c r="GH39" i="2" s="1"/>
  <c r="AJ39" i="2"/>
  <c r="Z39" i="2"/>
  <c r="Y39" i="2"/>
  <c r="X39" i="2"/>
  <c r="W39" i="2" s="1"/>
  <c r="Q39" i="2"/>
  <c r="P39" i="2"/>
  <c r="O39" i="2"/>
  <c r="H39" i="2"/>
  <c r="AI39" i="2" s="1"/>
  <c r="CH39" i="2" s="1"/>
  <c r="EG39" i="2" s="1"/>
  <c r="GF39" i="2" s="1"/>
  <c r="G39" i="2"/>
  <c r="F39" i="2"/>
  <c r="D39" i="2"/>
  <c r="M39" i="2" s="1"/>
  <c r="V39" i="2" s="1"/>
  <c r="C39" i="2"/>
  <c r="FV38" i="2"/>
  <c r="FU38" i="2"/>
  <c r="FS38" i="2"/>
  <c r="FK38" i="2"/>
  <c r="FJ38" i="2"/>
  <c r="FI38" i="2"/>
  <c r="FB38" i="2"/>
  <c r="FA38" i="2"/>
  <c r="EZ38" i="2"/>
  <c r="EY38" i="2" s="1"/>
  <c r="EW38" i="2"/>
  <c r="FF38" i="2" s="1"/>
  <c r="FO38" i="2" s="1"/>
  <c r="ES38" i="2"/>
  <c r="FT38" i="2" s="1"/>
  <c r="ER38" i="2"/>
  <c r="EQ38" i="2"/>
  <c r="EO38" i="2"/>
  <c r="EN38" i="2"/>
  <c r="DW38" i="2"/>
  <c r="DV38" i="2"/>
  <c r="DU38" i="2"/>
  <c r="DL38" i="2"/>
  <c r="DK38" i="2"/>
  <c r="DI38" i="2" s="1"/>
  <c r="DJ38" i="2"/>
  <c r="DC38" i="2"/>
  <c r="DB38" i="2"/>
  <c r="DA38" i="2"/>
  <c r="CT38" i="2"/>
  <c r="CS38" i="2"/>
  <c r="DT38" i="2" s="1"/>
  <c r="CR38" i="2"/>
  <c r="CQ38" i="2" s="1"/>
  <c r="CP38" i="2"/>
  <c r="CY38" i="2" s="1"/>
  <c r="DH38" i="2" s="1"/>
  <c r="DQ38" i="2" s="1"/>
  <c r="CO38" i="2"/>
  <c r="BX38" i="2"/>
  <c r="BW38" i="2"/>
  <c r="CI38" i="2" s="1"/>
  <c r="EH38" i="2" s="1"/>
  <c r="GG38" i="2" s="1"/>
  <c r="BM38" i="2"/>
  <c r="BL38" i="2"/>
  <c r="BK38" i="2"/>
  <c r="BD38" i="2"/>
  <c r="BC38" i="2"/>
  <c r="BB38" i="2"/>
  <c r="AY38" i="2"/>
  <c r="AU38" i="2"/>
  <c r="AT38" i="2"/>
  <c r="AS38" i="2"/>
  <c r="AQ38" i="2"/>
  <c r="AP38" i="2"/>
  <c r="AO38" i="2"/>
  <c r="AK38" i="2"/>
  <c r="CJ38" i="2" s="1"/>
  <c r="EI38" i="2" s="1"/>
  <c r="GH38" i="2" s="1"/>
  <c r="AJ38" i="2"/>
  <c r="Z38" i="2"/>
  <c r="Y38" i="2"/>
  <c r="X38" i="2"/>
  <c r="W38" i="2" s="1"/>
  <c r="Q38" i="2"/>
  <c r="AI38" i="2" s="1"/>
  <c r="P38" i="2"/>
  <c r="O38" i="2"/>
  <c r="H38" i="2"/>
  <c r="G38" i="2"/>
  <c r="F38" i="2"/>
  <c r="AG38" i="2" s="1"/>
  <c r="D38" i="2"/>
  <c r="M38" i="2" s="1"/>
  <c r="C38" i="2"/>
  <c r="FV37" i="2"/>
  <c r="FU37" i="2"/>
  <c r="FT37" i="2"/>
  <c r="FK37" i="2"/>
  <c r="FJ37" i="2"/>
  <c r="FH37" i="2" s="1"/>
  <c r="FI37" i="2"/>
  <c r="FB37" i="2"/>
  <c r="FA37" i="2"/>
  <c r="EZ37" i="2"/>
  <c r="EX37" i="2"/>
  <c r="FG37" i="2" s="1"/>
  <c r="FP37" i="2" s="1"/>
  <c r="ES37" i="2"/>
  <c r="ER37" i="2"/>
  <c r="EQ37" i="2"/>
  <c r="EP37" i="2" s="1"/>
  <c r="EO37" i="2"/>
  <c r="EN37" i="2"/>
  <c r="DW37" i="2"/>
  <c r="DV37" i="2"/>
  <c r="DL37" i="2"/>
  <c r="DK37" i="2"/>
  <c r="DJ37" i="2"/>
  <c r="DC37" i="2"/>
  <c r="DB37" i="2"/>
  <c r="DA37" i="2"/>
  <c r="CX37" i="2"/>
  <c r="CT37" i="2"/>
  <c r="DU37" i="2" s="1"/>
  <c r="CS37" i="2"/>
  <c r="CR37" i="2"/>
  <c r="CP37" i="2"/>
  <c r="CO37" i="2"/>
  <c r="CN37" i="2" s="1"/>
  <c r="BX37" i="2"/>
  <c r="CJ37" i="2" s="1"/>
  <c r="EI37" i="2" s="1"/>
  <c r="GH37" i="2" s="1"/>
  <c r="BW37" i="2"/>
  <c r="BM37" i="2"/>
  <c r="BL37" i="2"/>
  <c r="BK37" i="2"/>
  <c r="BD37" i="2"/>
  <c r="BV37" i="2" s="1"/>
  <c r="BC37" i="2"/>
  <c r="BB37" i="2"/>
  <c r="AU37" i="2"/>
  <c r="AT37" i="2"/>
  <c r="AS37" i="2"/>
  <c r="BT37" i="2" s="1"/>
  <c r="AQ37" i="2"/>
  <c r="AZ37" i="2" s="1"/>
  <c r="AP37" i="2"/>
  <c r="AK37" i="2"/>
  <c r="AJ37" i="2"/>
  <c r="CI37" i="2" s="1"/>
  <c r="EH37" i="2" s="1"/>
  <c r="GG37" i="2" s="1"/>
  <c r="Z37" i="2"/>
  <c r="Y37" i="2"/>
  <c r="X37" i="2"/>
  <c r="Q37" i="2"/>
  <c r="P37" i="2"/>
  <c r="O37" i="2"/>
  <c r="N37" i="2" s="1"/>
  <c r="H37" i="2"/>
  <c r="AI37" i="2" s="1"/>
  <c r="G37" i="2"/>
  <c r="AH37" i="2" s="1"/>
  <c r="F37" i="2"/>
  <c r="D37" i="2"/>
  <c r="C37" i="2"/>
  <c r="L37" i="2" s="1"/>
  <c r="U37" i="2" s="1"/>
  <c r="AD37" i="2" s="1"/>
  <c r="FV36" i="2"/>
  <c r="FU36" i="2"/>
  <c r="FK36" i="2"/>
  <c r="FJ36" i="2"/>
  <c r="FI36" i="2"/>
  <c r="FH36" i="2" s="1"/>
  <c r="FB36" i="2"/>
  <c r="FA36" i="2"/>
  <c r="EZ36" i="2"/>
  <c r="EW36" i="2"/>
  <c r="ES36" i="2"/>
  <c r="FT36" i="2" s="1"/>
  <c r="ER36" i="2"/>
  <c r="EQ36" i="2"/>
  <c r="EO36" i="2"/>
  <c r="EN36" i="2"/>
  <c r="EM36" i="2" s="1"/>
  <c r="DW36" i="2"/>
  <c r="DV36" i="2"/>
  <c r="DL36" i="2"/>
  <c r="DK36" i="2"/>
  <c r="DJ36" i="2"/>
  <c r="DI36" i="2" s="1"/>
  <c r="DC36" i="2"/>
  <c r="DU36" i="2" s="1"/>
  <c r="DB36" i="2"/>
  <c r="DA36" i="2"/>
  <c r="CZ36" i="2" s="1"/>
  <c r="CT36" i="2"/>
  <c r="CS36" i="2"/>
  <c r="CR36" i="2"/>
  <c r="CP36" i="2"/>
  <c r="CY36" i="2" s="1"/>
  <c r="CO36" i="2"/>
  <c r="BX36" i="2"/>
  <c r="BW36" i="2"/>
  <c r="CI36" i="2" s="1"/>
  <c r="EH36" i="2" s="1"/>
  <c r="GG36" i="2" s="1"/>
  <c r="BM36" i="2"/>
  <c r="BL36" i="2"/>
  <c r="BK36" i="2"/>
  <c r="BD36" i="2"/>
  <c r="BC36" i="2"/>
  <c r="BB36" i="2"/>
  <c r="BA36" i="2" s="1"/>
  <c r="AU36" i="2"/>
  <c r="BV36" i="2" s="1"/>
  <c r="AT36" i="2"/>
  <c r="BU36" i="2" s="1"/>
  <c r="AS36" i="2"/>
  <c r="AQ36" i="2"/>
  <c r="AP36" i="2"/>
  <c r="AK36" i="2"/>
  <c r="CJ36" i="2" s="1"/>
  <c r="EI36" i="2" s="1"/>
  <c r="GH36" i="2" s="1"/>
  <c r="AJ36" i="2"/>
  <c r="AI36" i="2"/>
  <c r="CH36" i="2" s="1"/>
  <c r="EG36" i="2" s="1"/>
  <c r="GF36" i="2" s="1"/>
  <c r="Z36" i="2"/>
  <c r="Y36" i="2"/>
  <c r="W36" i="2" s="1"/>
  <c r="X36" i="2"/>
  <c r="Q36" i="2"/>
  <c r="P36" i="2"/>
  <c r="O36" i="2"/>
  <c r="M36" i="2"/>
  <c r="V36" i="2" s="1"/>
  <c r="AE36" i="2" s="1"/>
  <c r="H36" i="2"/>
  <c r="G36" i="2"/>
  <c r="F36" i="2"/>
  <c r="E36" i="2" s="1"/>
  <c r="D36" i="2"/>
  <c r="C36" i="2"/>
  <c r="FV35" i="2"/>
  <c r="FU35" i="2"/>
  <c r="FK35" i="2"/>
  <c r="FJ35" i="2"/>
  <c r="FI35" i="2"/>
  <c r="FH35" i="2" s="1"/>
  <c r="FB35" i="2"/>
  <c r="FA35" i="2"/>
  <c r="EZ35" i="2"/>
  <c r="ES35" i="2"/>
  <c r="ER35" i="2"/>
  <c r="EQ35" i="2"/>
  <c r="FR35" i="2" s="1"/>
  <c r="EO35" i="2"/>
  <c r="EX35" i="2" s="1"/>
  <c r="EN35" i="2"/>
  <c r="DW35" i="2"/>
  <c r="DV35" i="2"/>
  <c r="DL35" i="2"/>
  <c r="DK35" i="2"/>
  <c r="DJ35" i="2"/>
  <c r="DC35" i="2"/>
  <c r="DB35" i="2"/>
  <c r="DA35" i="2"/>
  <c r="CZ35" i="2" s="1"/>
  <c r="CT35" i="2"/>
  <c r="CS35" i="2"/>
  <c r="DT35" i="2" s="1"/>
  <c r="CR35" i="2"/>
  <c r="CP35" i="2"/>
  <c r="CO35" i="2"/>
  <c r="CX35" i="2" s="1"/>
  <c r="DG35" i="2" s="1"/>
  <c r="BX35" i="2"/>
  <c r="CJ35" i="2" s="1"/>
  <c r="EI35" i="2" s="1"/>
  <c r="GH35" i="2" s="1"/>
  <c r="BW35" i="2"/>
  <c r="BV35" i="2"/>
  <c r="BM35" i="2"/>
  <c r="BL35" i="2"/>
  <c r="BK35" i="2"/>
  <c r="BD35" i="2"/>
  <c r="BC35" i="2"/>
  <c r="BB35" i="2"/>
  <c r="AZ35" i="2"/>
  <c r="BI35" i="2" s="1"/>
  <c r="AU35" i="2"/>
  <c r="AT35" i="2"/>
  <c r="AS35" i="2"/>
  <c r="AR35" i="2" s="1"/>
  <c r="AQ35" i="2"/>
  <c r="AP35" i="2"/>
  <c r="AY35" i="2" s="1"/>
  <c r="AK35" i="2"/>
  <c r="AJ35" i="2"/>
  <c r="CI35" i="2" s="1"/>
  <c r="EH35" i="2" s="1"/>
  <c r="GG35" i="2" s="1"/>
  <c r="Z35" i="2"/>
  <c r="Z63" i="2" s="1"/>
  <c r="Y35" i="2"/>
  <c r="X35" i="2"/>
  <c r="Q35" i="2"/>
  <c r="P35" i="2"/>
  <c r="O35" i="2"/>
  <c r="L35" i="2"/>
  <c r="H35" i="2"/>
  <c r="G35" i="2"/>
  <c r="F35" i="2"/>
  <c r="D35" i="2"/>
  <c r="M35" i="2" s="1"/>
  <c r="C35" i="2"/>
  <c r="FY30" i="2"/>
  <c r="DZ30" i="2"/>
  <c r="CO30" i="2"/>
  <c r="CM30" i="2"/>
  <c r="CA30" i="2"/>
  <c r="AN30" i="2"/>
  <c r="L30" i="2"/>
  <c r="K30" i="2" s="1"/>
  <c r="C30" i="2"/>
  <c r="AP30" i="2" s="1"/>
  <c r="AO30" i="2" s="1"/>
  <c r="B30" i="2"/>
  <c r="GJ29" i="2"/>
  <c r="FX29" i="2"/>
  <c r="ER29" i="2"/>
  <c r="EO29" i="2"/>
  <c r="EM29" i="2" s="1"/>
  <c r="EK29" i="2"/>
  <c r="DY29" i="2"/>
  <c r="CY29" i="2"/>
  <c r="CW29" i="2" s="1"/>
  <c r="CT29" i="2"/>
  <c r="CP29" i="2"/>
  <c r="EX29" i="2" s="1"/>
  <c r="EV29" i="2" s="1"/>
  <c r="CL29" i="2"/>
  <c r="BZ29" i="2"/>
  <c r="AM29" i="2"/>
  <c r="D29" i="2"/>
  <c r="AQ29" i="2" s="1"/>
  <c r="AO29" i="2" s="1"/>
  <c r="GK28" i="2"/>
  <c r="FY28" i="2"/>
  <c r="EL28" i="2"/>
  <c r="DZ28" i="2"/>
  <c r="CM28" i="2"/>
  <c r="CA28" i="2"/>
  <c r="AN28" i="2"/>
  <c r="GK27" i="2"/>
  <c r="FY27" i="2"/>
  <c r="FB27" i="2"/>
  <c r="EL27" i="2"/>
  <c r="DZ27" i="2"/>
  <c r="CX27" i="2"/>
  <c r="CW27" i="2" s="1"/>
  <c r="CO27" i="2"/>
  <c r="EW27" i="2" s="1"/>
  <c r="EV27" i="2" s="1"/>
  <c r="CM27" i="2"/>
  <c r="CA27" i="2"/>
  <c r="AN27" i="2"/>
  <c r="C27" i="2"/>
  <c r="BX26" i="2"/>
  <c r="FV25" i="2"/>
  <c r="FU25" i="2"/>
  <c r="FJ25" i="2"/>
  <c r="FI25" i="2"/>
  <c r="FA25" i="2"/>
  <c r="EZ25" i="2"/>
  <c r="EY25" i="2"/>
  <c r="ER25" i="2"/>
  <c r="EQ25" i="2"/>
  <c r="DW25" i="2"/>
  <c r="DV25" i="2"/>
  <c r="DK25" i="2"/>
  <c r="DI25" i="2" s="1"/>
  <c r="DJ25" i="2"/>
  <c r="DB25" i="2"/>
  <c r="DA25" i="2"/>
  <c r="CS25" i="2"/>
  <c r="CQ25" i="2" s="1"/>
  <c r="CR25" i="2"/>
  <c r="BX25" i="2"/>
  <c r="BW25" i="2"/>
  <c r="CI25" i="2" s="1"/>
  <c r="BL25" i="2"/>
  <c r="BK25" i="2"/>
  <c r="BC25" i="2"/>
  <c r="BB25" i="2"/>
  <c r="BA25" i="2"/>
  <c r="AT25" i="2"/>
  <c r="AS25" i="2"/>
  <c r="AK25" i="2"/>
  <c r="AJ25" i="2"/>
  <c r="AH25" i="2"/>
  <c r="Y25" i="2"/>
  <c r="X25" i="2"/>
  <c r="P25" i="2"/>
  <c r="O25" i="2"/>
  <c r="N25" i="2"/>
  <c r="G25" i="2"/>
  <c r="F25" i="2"/>
  <c r="E25" i="2" s="1"/>
  <c r="FY24" i="2"/>
  <c r="FV24" i="2"/>
  <c r="FV30" i="2" s="1"/>
  <c r="FU24" i="2"/>
  <c r="FU30" i="2" s="1"/>
  <c r="FS24" i="2"/>
  <c r="FR24" i="2"/>
  <c r="FQ24" i="2"/>
  <c r="FP24" i="2"/>
  <c r="FK24" i="2"/>
  <c r="FK30" i="2" s="1"/>
  <c r="FH24" i="2"/>
  <c r="FB24" i="2"/>
  <c r="FB30" i="2" s="1"/>
  <c r="EY24" i="2"/>
  <c r="ES24" i="2"/>
  <c r="ES30" i="2" s="1"/>
  <c r="EP24" i="2"/>
  <c r="DZ24" i="2"/>
  <c r="DW24" i="2"/>
  <c r="DV24" i="2"/>
  <c r="DT24" i="2"/>
  <c r="DS24" i="2"/>
  <c r="DR24" i="2"/>
  <c r="DQ24" i="2"/>
  <c r="DL24" i="2"/>
  <c r="DI24" i="2"/>
  <c r="DC24" i="2"/>
  <c r="DC30" i="2" s="1"/>
  <c r="CZ24" i="2"/>
  <c r="CT24" i="2"/>
  <c r="CT30" i="2" s="1"/>
  <c r="CQ24" i="2"/>
  <c r="CA24" i="2"/>
  <c r="BX24" i="2"/>
  <c r="BW24" i="2"/>
  <c r="BW30" i="2" s="1"/>
  <c r="BU24" i="2"/>
  <c r="BT24" i="2"/>
  <c r="BS24" i="2"/>
  <c r="BR24" i="2"/>
  <c r="BM24" i="2"/>
  <c r="BM30" i="2" s="1"/>
  <c r="BJ24" i="2"/>
  <c r="BD24" i="2"/>
  <c r="BA24" i="2"/>
  <c r="AU24" i="2"/>
  <c r="AU30" i="2" s="1"/>
  <c r="AR24" i="2"/>
  <c r="AN24" i="2"/>
  <c r="AK24" i="2"/>
  <c r="CJ24" i="2" s="1"/>
  <c r="EI24" i="2" s="1"/>
  <c r="AJ24" i="2"/>
  <c r="AJ30" i="2" s="1"/>
  <c r="AH24" i="2"/>
  <c r="CG24" i="2" s="1"/>
  <c r="AG24" i="2"/>
  <c r="AF24" i="2"/>
  <c r="AE24" i="2"/>
  <c r="CD24" i="2" s="1"/>
  <c r="EC24" i="2" s="1"/>
  <c r="Z24" i="2"/>
  <c r="Z30" i="2" s="1"/>
  <c r="W24" i="2"/>
  <c r="Q24" i="2"/>
  <c r="Q30" i="2" s="1"/>
  <c r="N24" i="2"/>
  <c r="H24" i="2"/>
  <c r="E24" i="2"/>
  <c r="FV23" i="2"/>
  <c r="FV29" i="2" s="1"/>
  <c r="FU23" i="2"/>
  <c r="FT23" i="2"/>
  <c r="FS23" i="2"/>
  <c r="FR23" i="2"/>
  <c r="FX23" i="2" s="1"/>
  <c r="FO23" i="2"/>
  <c r="FK23" i="2"/>
  <c r="FH23" i="2"/>
  <c r="FB23" i="2"/>
  <c r="EY23" i="2"/>
  <c r="ES23" i="2"/>
  <c r="EP23" i="2"/>
  <c r="DW23" i="2"/>
  <c r="DW29" i="2" s="1"/>
  <c r="DV23" i="2"/>
  <c r="DU23" i="2"/>
  <c r="DT23" i="2"/>
  <c r="DS23" i="2"/>
  <c r="DY23" i="2" s="1"/>
  <c r="DP23" i="2"/>
  <c r="DL23" i="2"/>
  <c r="DI23" i="2"/>
  <c r="DC23" i="2"/>
  <c r="CZ23" i="2"/>
  <c r="CT23" i="2"/>
  <c r="CQ23" i="2"/>
  <c r="BX23" i="2"/>
  <c r="BW23" i="2"/>
  <c r="BV23" i="2"/>
  <c r="BU23" i="2"/>
  <c r="BT23" i="2"/>
  <c r="BZ23" i="2" s="1"/>
  <c r="BQ23" i="2"/>
  <c r="BM23" i="2"/>
  <c r="BJ23" i="2"/>
  <c r="BD23" i="2"/>
  <c r="BD29" i="2" s="1"/>
  <c r="BA23" i="2"/>
  <c r="AU23" i="2"/>
  <c r="AR23" i="2"/>
  <c r="AK23" i="2"/>
  <c r="AK29" i="2" s="1"/>
  <c r="AJ23" i="2"/>
  <c r="CI23" i="2" s="1"/>
  <c r="EH23" i="2" s="1"/>
  <c r="GG23" i="2" s="1"/>
  <c r="AI23" i="2"/>
  <c r="AH23" i="2"/>
  <c r="AG23" i="2"/>
  <c r="AM23" i="2" s="1"/>
  <c r="AD23" i="2"/>
  <c r="CC23" i="2" s="1"/>
  <c r="EB23" i="2" s="1"/>
  <c r="GA23" i="2" s="1"/>
  <c r="Z23" i="2"/>
  <c r="W23" i="2"/>
  <c r="Q23" i="2"/>
  <c r="Q29" i="2" s="1"/>
  <c r="N23" i="2"/>
  <c r="H23" i="2"/>
  <c r="E23" i="2"/>
  <c r="FV22" i="2"/>
  <c r="FU22" i="2"/>
  <c r="FS22" i="2"/>
  <c r="FY22" i="2" s="1"/>
  <c r="FR22" i="2"/>
  <c r="FQ22" i="2"/>
  <c r="FP22" i="2"/>
  <c r="FK22" i="2"/>
  <c r="FK28" i="2" s="1"/>
  <c r="FH22" i="2"/>
  <c r="FB22" i="2"/>
  <c r="EY22" i="2"/>
  <c r="ES22" i="2"/>
  <c r="FT22" i="2" s="1"/>
  <c r="FT28" i="2" s="1"/>
  <c r="EP22" i="2"/>
  <c r="DW22" i="2"/>
  <c r="DV22" i="2"/>
  <c r="DT22" i="2"/>
  <c r="DZ22" i="2" s="1"/>
  <c r="DS22" i="2"/>
  <c r="DR22" i="2"/>
  <c r="DQ22" i="2"/>
  <c r="DL22" i="2"/>
  <c r="DI22" i="2"/>
  <c r="DC22" i="2"/>
  <c r="CZ22" i="2"/>
  <c r="CT22" i="2"/>
  <c r="DU22" i="2" s="1"/>
  <c r="DU28" i="2" s="1"/>
  <c r="CQ22" i="2"/>
  <c r="BX22" i="2"/>
  <c r="BW22" i="2"/>
  <c r="BW28" i="2" s="1"/>
  <c r="BU22" i="2"/>
  <c r="CA22" i="2" s="1"/>
  <c r="BT22" i="2"/>
  <c r="BS22" i="2"/>
  <c r="BR22" i="2"/>
  <c r="BM22" i="2"/>
  <c r="BJ22" i="2"/>
  <c r="BD22" i="2"/>
  <c r="BA22" i="2"/>
  <c r="AU22" i="2"/>
  <c r="AU28" i="2" s="1"/>
  <c r="AR22" i="2"/>
  <c r="AK22" i="2"/>
  <c r="CJ22" i="2" s="1"/>
  <c r="EI22" i="2" s="1"/>
  <c r="GH22" i="2" s="1"/>
  <c r="AJ22" i="2"/>
  <c r="AJ28" i="2" s="1"/>
  <c r="AH22" i="2"/>
  <c r="AN22" i="2" s="1"/>
  <c r="AG22" i="2"/>
  <c r="AF22" i="2"/>
  <c r="AE22" i="2"/>
  <c r="CD22" i="2" s="1"/>
  <c r="EC22" i="2" s="1"/>
  <c r="GB22" i="2" s="1"/>
  <c r="Z22" i="2"/>
  <c r="W22" i="2"/>
  <c r="Q22" i="2"/>
  <c r="N22" i="2"/>
  <c r="H22" i="2"/>
  <c r="H28" i="2" s="1"/>
  <c r="E22" i="2"/>
  <c r="FV21" i="2"/>
  <c r="FU21" i="2"/>
  <c r="FT21" i="2"/>
  <c r="FS21" i="2"/>
  <c r="FY21" i="2" s="1"/>
  <c r="FR21" i="2"/>
  <c r="FP21" i="2"/>
  <c r="FK21" i="2"/>
  <c r="FH21" i="2"/>
  <c r="FB21" i="2"/>
  <c r="EY21" i="2"/>
  <c r="ES21" i="2"/>
  <c r="EP21" i="2"/>
  <c r="DW21" i="2"/>
  <c r="DV21" i="2"/>
  <c r="DU21" i="2"/>
  <c r="DT21" i="2"/>
  <c r="DZ21" i="2" s="1"/>
  <c r="DS21" i="2"/>
  <c r="DQ21" i="2"/>
  <c r="DL21" i="2"/>
  <c r="DI21" i="2"/>
  <c r="DC21" i="2"/>
  <c r="CZ21" i="2"/>
  <c r="CT21" i="2"/>
  <c r="CQ21" i="2"/>
  <c r="BX21" i="2"/>
  <c r="BW21" i="2"/>
  <c r="BV21" i="2"/>
  <c r="BV27" i="2" s="1"/>
  <c r="BU21" i="2"/>
  <c r="CA21" i="2" s="1"/>
  <c r="BT21" i="2"/>
  <c r="BR21" i="2"/>
  <c r="BM21" i="2"/>
  <c r="BJ21" i="2"/>
  <c r="BD21" i="2"/>
  <c r="BA21" i="2"/>
  <c r="AU21" i="2"/>
  <c r="AR21" i="2"/>
  <c r="AK21" i="2"/>
  <c r="CJ21" i="2" s="1"/>
  <c r="EI21" i="2" s="1"/>
  <c r="GH21" i="2" s="1"/>
  <c r="AJ21" i="2"/>
  <c r="AI21" i="2"/>
  <c r="AH21" i="2"/>
  <c r="CG21" i="2" s="1"/>
  <c r="AG21" i="2"/>
  <c r="AE21" i="2"/>
  <c r="CD21" i="2" s="1"/>
  <c r="EC21" i="2" s="1"/>
  <c r="GB21" i="2" s="1"/>
  <c r="Z21" i="2"/>
  <c r="W21" i="2"/>
  <c r="Q21" i="2"/>
  <c r="N21" i="2"/>
  <c r="H21" i="2"/>
  <c r="E21" i="2"/>
  <c r="GA16" i="2"/>
  <c r="FZ16" i="2" s="1"/>
  <c r="FV16" i="2"/>
  <c r="FU16" i="2"/>
  <c r="FT16" i="2"/>
  <c r="FP16" i="2"/>
  <c r="FK16" i="2"/>
  <c r="FJ16" i="2"/>
  <c r="FH16" i="2" s="1"/>
  <c r="FI16" i="2"/>
  <c r="FG16" i="2"/>
  <c r="FB16" i="2"/>
  <c r="FA16" i="2"/>
  <c r="EZ16" i="2"/>
  <c r="EX16" i="2"/>
  <c r="EW16" i="2"/>
  <c r="EV16" i="2" s="1"/>
  <c r="ES16" i="2"/>
  <c r="ER16" i="2"/>
  <c r="EQ16" i="2"/>
  <c r="EP16" i="2" s="1"/>
  <c r="EO16" i="2"/>
  <c r="DW16" i="2"/>
  <c r="DV16" i="2"/>
  <c r="DL16" i="2"/>
  <c r="DK16" i="2"/>
  <c r="DJ16" i="2"/>
  <c r="DI16" i="2" s="1"/>
  <c r="DH16" i="2"/>
  <c r="DC16" i="2"/>
  <c r="DB16" i="2"/>
  <c r="DT16" i="2" s="1"/>
  <c r="DA16" i="2"/>
  <c r="CY16" i="2"/>
  <c r="CT16" i="2"/>
  <c r="DU16" i="2" s="1"/>
  <c r="CS16" i="2"/>
  <c r="CR16" i="2"/>
  <c r="CP16" i="2"/>
  <c r="DQ16" i="2" s="1"/>
  <c r="CO16" i="2"/>
  <c r="CN16" i="2" s="1"/>
  <c r="BX16" i="2"/>
  <c r="CJ16" i="2" s="1"/>
  <c r="EI16" i="2" s="1"/>
  <c r="GH16" i="2" s="1"/>
  <c r="BW16" i="2"/>
  <c r="BT16" i="2"/>
  <c r="BM16" i="2"/>
  <c r="BL16" i="2"/>
  <c r="BK16" i="2"/>
  <c r="BJ16" i="2"/>
  <c r="BI16" i="2"/>
  <c r="BD16" i="2"/>
  <c r="BV16" i="2" s="1"/>
  <c r="BC16" i="2"/>
  <c r="BB16" i="2"/>
  <c r="AZ16" i="2"/>
  <c r="BR16" i="2" s="1"/>
  <c r="AU16" i="2"/>
  <c r="AT16" i="2"/>
  <c r="AR16" i="2" s="1"/>
  <c r="AS16" i="2"/>
  <c r="AQ16" i="2"/>
  <c r="AP16" i="2"/>
  <c r="AO16" i="2" s="1"/>
  <c r="AK16" i="2"/>
  <c r="AJ16" i="2"/>
  <c r="CI16" i="2" s="1"/>
  <c r="EH16" i="2" s="1"/>
  <c r="GG16" i="2" s="1"/>
  <c r="AD16" i="2"/>
  <c r="Z16" i="2"/>
  <c r="Y16" i="2"/>
  <c r="X16" i="2"/>
  <c r="W16" i="2" s="1"/>
  <c r="V16" i="2"/>
  <c r="U16" i="2"/>
  <c r="T16" i="2" s="1"/>
  <c r="Q16" i="2"/>
  <c r="P16" i="2"/>
  <c r="O16" i="2"/>
  <c r="N16" i="2" s="1"/>
  <c r="M16" i="2"/>
  <c r="L16" i="2"/>
  <c r="K16" i="2" s="1"/>
  <c r="H16" i="2"/>
  <c r="AI16" i="2" s="1"/>
  <c r="G16" i="2"/>
  <c r="AH16" i="2" s="1"/>
  <c r="F16" i="2"/>
  <c r="D16" i="2"/>
  <c r="B16" i="2" s="1"/>
  <c r="C16" i="2"/>
  <c r="GA15" i="2"/>
  <c r="FZ15" i="2" s="1"/>
  <c r="FV15" i="2"/>
  <c r="FU15" i="2"/>
  <c r="FT15" i="2"/>
  <c r="FP15" i="2"/>
  <c r="FK15" i="2"/>
  <c r="FJ15" i="2"/>
  <c r="FH15" i="2" s="1"/>
  <c r="FI15" i="2"/>
  <c r="FG15" i="2"/>
  <c r="FF15" i="2"/>
  <c r="FE15" i="2" s="1"/>
  <c r="FB15" i="2"/>
  <c r="FA15" i="2"/>
  <c r="EZ15" i="2"/>
  <c r="EX15" i="2"/>
  <c r="EW15" i="2"/>
  <c r="EV15" i="2" s="1"/>
  <c r="ES15" i="2"/>
  <c r="ER15" i="2"/>
  <c r="FS15" i="2" s="1"/>
  <c r="FY15" i="2" s="1"/>
  <c r="EQ15" i="2"/>
  <c r="EO15" i="2"/>
  <c r="EN15" i="2"/>
  <c r="FO15" i="2" s="1"/>
  <c r="FN15" i="2" s="1"/>
  <c r="DW15" i="2"/>
  <c r="DV15" i="2"/>
  <c r="DL15" i="2"/>
  <c r="DK15" i="2"/>
  <c r="DJ15" i="2"/>
  <c r="DH15" i="2"/>
  <c r="DF15" i="2" s="1"/>
  <c r="DG15" i="2"/>
  <c r="DC15" i="2"/>
  <c r="DB15" i="2"/>
  <c r="DA15" i="2"/>
  <c r="CY15" i="2"/>
  <c r="CX15" i="2"/>
  <c r="CW15" i="2" s="1"/>
  <c r="CT15" i="2"/>
  <c r="DU15" i="2" s="1"/>
  <c r="CS15" i="2"/>
  <c r="CR15" i="2"/>
  <c r="CP15" i="2"/>
  <c r="DQ15" i="2" s="1"/>
  <c r="CO15" i="2"/>
  <c r="CN15" i="2" s="1"/>
  <c r="BX15" i="2"/>
  <c r="CJ15" i="2" s="1"/>
  <c r="EI15" i="2" s="1"/>
  <c r="GH15" i="2" s="1"/>
  <c r="BW15" i="2"/>
  <c r="BM15" i="2"/>
  <c r="BL15" i="2"/>
  <c r="BK15" i="2"/>
  <c r="BI15" i="2"/>
  <c r="BH15" i="2"/>
  <c r="BG15" i="2" s="1"/>
  <c r="BD15" i="2"/>
  <c r="BV15" i="2" s="1"/>
  <c r="BC15" i="2"/>
  <c r="BB15" i="2"/>
  <c r="AZ15" i="2"/>
  <c r="BR15" i="2" s="1"/>
  <c r="AY15" i="2"/>
  <c r="AU15" i="2"/>
  <c r="AT15" i="2"/>
  <c r="AR15" i="2" s="1"/>
  <c r="AS15" i="2"/>
  <c r="AQ15" i="2"/>
  <c r="AP15" i="2"/>
  <c r="AO15" i="2" s="1"/>
  <c r="AK15" i="2"/>
  <c r="AJ15" i="2"/>
  <c r="CI15" i="2" s="1"/>
  <c r="EH15" i="2" s="1"/>
  <c r="GG15" i="2" s="1"/>
  <c r="AH15" i="2"/>
  <c r="Z15" i="2"/>
  <c r="Y15" i="2"/>
  <c r="X15" i="2"/>
  <c r="W15" i="2" s="1"/>
  <c r="V15" i="2"/>
  <c r="U15" i="2"/>
  <c r="T15" i="2" s="1"/>
  <c r="Q15" i="2"/>
  <c r="P15" i="2"/>
  <c r="O15" i="2"/>
  <c r="N15" i="2" s="1"/>
  <c r="M15" i="2"/>
  <c r="L15" i="2"/>
  <c r="K15" i="2" s="1"/>
  <c r="H15" i="2"/>
  <c r="AI15" i="2" s="1"/>
  <c r="G15" i="2"/>
  <c r="F15" i="2"/>
  <c r="D15" i="2"/>
  <c r="B15" i="2" s="1"/>
  <c r="C15" i="2"/>
  <c r="GA14" i="2"/>
  <c r="FZ14" i="2"/>
  <c r="FV14" i="2"/>
  <c r="FU14" i="2"/>
  <c r="FT14" i="2"/>
  <c r="FP14" i="2"/>
  <c r="FK14" i="2"/>
  <c r="FJ14" i="2"/>
  <c r="FH14" i="2" s="1"/>
  <c r="FI14" i="2"/>
  <c r="FG14" i="2"/>
  <c r="FF14" i="2"/>
  <c r="FE14" i="2" s="1"/>
  <c r="FB14" i="2"/>
  <c r="FA14" i="2"/>
  <c r="EZ14" i="2"/>
  <c r="EY14" i="2" s="1"/>
  <c r="EX14" i="2"/>
  <c r="EW14" i="2"/>
  <c r="EV14" i="2" s="1"/>
  <c r="ES14" i="2"/>
  <c r="ER14" i="2"/>
  <c r="FS14" i="2" s="1"/>
  <c r="FY14" i="2" s="1"/>
  <c r="EQ14" i="2"/>
  <c r="EP14" i="2" s="1"/>
  <c r="EO14" i="2"/>
  <c r="EN14" i="2"/>
  <c r="FO14" i="2" s="1"/>
  <c r="FN14" i="2" s="1"/>
  <c r="DW14" i="2"/>
  <c r="DV14" i="2"/>
  <c r="DL14" i="2"/>
  <c r="DK14" i="2"/>
  <c r="DJ14" i="2"/>
  <c r="DH14" i="2"/>
  <c r="DG14" i="2"/>
  <c r="DC14" i="2"/>
  <c r="DB14" i="2"/>
  <c r="DA14" i="2"/>
  <c r="CY14" i="2"/>
  <c r="CX14" i="2"/>
  <c r="CW14" i="2" s="1"/>
  <c r="CT14" i="2"/>
  <c r="DU14" i="2" s="1"/>
  <c r="CS14" i="2"/>
  <c r="CR14" i="2"/>
  <c r="CQ14" i="2" s="1"/>
  <c r="CP14" i="2"/>
  <c r="DQ14" i="2" s="1"/>
  <c r="CO14" i="2"/>
  <c r="CN14" i="2" s="1"/>
  <c r="BX14" i="2"/>
  <c r="CJ14" i="2" s="1"/>
  <c r="EI14" i="2" s="1"/>
  <c r="GH14" i="2" s="1"/>
  <c r="BW14" i="2"/>
  <c r="BM14" i="2"/>
  <c r="BL14" i="2"/>
  <c r="BK14" i="2"/>
  <c r="BJ14" i="2" s="1"/>
  <c r="BI14" i="2"/>
  <c r="BH14" i="2"/>
  <c r="BG14" i="2" s="1"/>
  <c r="BD14" i="2"/>
  <c r="BV14" i="2" s="1"/>
  <c r="BC14" i="2"/>
  <c r="BB14" i="2"/>
  <c r="AZ14" i="2"/>
  <c r="BR14" i="2" s="1"/>
  <c r="AY14" i="2"/>
  <c r="AU14" i="2"/>
  <c r="AT14" i="2"/>
  <c r="AS14" i="2"/>
  <c r="BT14" i="2" s="1"/>
  <c r="AQ14" i="2"/>
  <c r="AP14" i="2"/>
  <c r="AO14" i="2" s="1"/>
  <c r="AK14" i="2"/>
  <c r="AJ14" i="2"/>
  <c r="CI14" i="2" s="1"/>
  <c r="EH14" i="2" s="1"/>
  <c r="GG14" i="2" s="1"/>
  <c r="Z14" i="2"/>
  <c r="Y14" i="2"/>
  <c r="X14" i="2"/>
  <c r="V14" i="2"/>
  <c r="U14" i="2"/>
  <c r="T14" i="2"/>
  <c r="Q14" i="2"/>
  <c r="P14" i="2"/>
  <c r="O14" i="2"/>
  <c r="N14" i="2"/>
  <c r="M14" i="2"/>
  <c r="L14" i="2"/>
  <c r="K14" i="2" s="1"/>
  <c r="H14" i="2"/>
  <c r="AI14" i="2" s="1"/>
  <c r="CH14" i="2" s="1"/>
  <c r="EG14" i="2" s="1"/>
  <c r="GF14" i="2" s="1"/>
  <c r="G14" i="2"/>
  <c r="AH14" i="2" s="1"/>
  <c r="F14" i="2"/>
  <c r="AG14" i="2" s="1"/>
  <c r="D14" i="2"/>
  <c r="B14" i="2" s="1"/>
  <c r="C14" i="2"/>
  <c r="GA13" i="2"/>
  <c r="FV13" i="2"/>
  <c r="FU13" i="2"/>
  <c r="FT13" i="2"/>
  <c r="FP13" i="2"/>
  <c r="FK13" i="2"/>
  <c r="FJ13" i="2"/>
  <c r="FI13" i="2"/>
  <c r="FG13" i="2"/>
  <c r="FB13" i="2"/>
  <c r="FA13" i="2"/>
  <c r="EZ13" i="2"/>
  <c r="EX13" i="2"/>
  <c r="ES13" i="2"/>
  <c r="ER13" i="2"/>
  <c r="EQ13" i="2"/>
  <c r="EP13" i="2"/>
  <c r="EO13" i="2"/>
  <c r="DW13" i="2"/>
  <c r="DV13" i="2"/>
  <c r="DL13" i="2"/>
  <c r="DK13" i="2"/>
  <c r="DJ13" i="2"/>
  <c r="DH13" i="2"/>
  <c r="DC13" i="2"/>
  <c r="DB13" i="2"/>
  <c r="DA13" i="2"/>
  <c r="CY13" i="2"/>
  <c r="CT13" i="2"/>
  <c r="DU13" i="2" s="1"/>
  <c r="CS13" i="2"/>
  <c r="CR13" i="2"/>
  <c r="CP13" i="2"/>
  <c r="DQ13" i="2" s="1"/>
  <c r="BX13" i="2"/>
  <c r="CJ13" i="2" s="1"/>
  <c r="EI13" i="2" s="1"/>
  <c r="GH13" i="2" s="1"/>
  <c r="BW13" i="2"/>
  <c r="BM13" i="2"/>
  <c r="BL13" i="2"/>
  <c r="BK13" i="2"/>
  <c r="BJ13" i="2" s="1"/>
  <c r="BI13" i="2"/>
  <c r="BD13" i="2"/>
  <c r="BV13" i="2" s="1"/>
  <c r="BC13" i="2"/>
  <c r="BB13" i="2"/>
  <c r="BA13" i="2" s="1"/>
  <c r="AZ13" i="2"/>
  <c r="BR13" i="2" s="1"/>
  <c r="AU13" i="2"/>
  <c r="AT13" i="2"/>
  <c r="AR13" i="2" s="1"/>
  <c r="AS13" i="2"/>
  <c r="BT13" i="2" s="1"/>
  <c r="AQ13" i="2"/>
  <c r="AK13" i="2"/>
  <c r="AJ13" i="2"/>
  <c r="CI13" i="2" s="1"/>
  <c r="EH13" i="2" s="1"/>
  <c r="GG13" i="2" s="1"/>
  <c r="Z13" i="2"/>
  <c r="Y13" i="2"/>
  <c r="X13" i="2"/>
  <c r="V13" i="2"/>
  <c r="U13" i="2"/>
  <c r="T13" i="2" s="1"/>
  <c r="Q13" i="2"/>
  <c r="P13" i="2"/>
  <c r="O13" i="2"/>
  <c r="N13" i="2" s="1"/>
  <c r="M13" i="2"/>
  <c r="H13" i="2"/>
  <c r="AI13" i="2" s="1"/>
  <c r="CH13" i="2" s="1"/>
  <c r="G13" i="2"/>
  <c r="AH13" i="2" s="1"/>
  <c r="F13" i="2"/>
  <c r="D13" i="2"/>
  <c r="GA12" i="2"/>
  <c r="FZ12" i="2" s="1"/>
  <c r="FV12" i="2"/>
  <c r="FU12" i="2"/>
  <c r="FT12" i="2"/>
  <c r="FP12" i="2"/>
  <c r="FK12" i="2"/>
  <c r="FJ12" i="2"/>
  <c r="FH12" i="2" s="1"/>
  <c r="FI12" i="2"/>
  <c r="FI30" i="2" s="1"/>
  <c r="FG12" i="2"/>
  <c r="FB12" i="2"/>
  <c r="FA12" i="2"/>
  <c r="EZ12" i="2"/>
  <c r="EZ30" i="2" s="1"/>
  <c r="EX12" i="2"/>
  <c r="EW12" i="2"/>
  <c r="EV12" i="2" s="1"/>
  <c r="ES12" i="2"/>
  <c r="ER12" i="2"/>
  <c r="EQ12" i="2"/>
  <c r="EO12" i="2"/>
  <c r="DW12" i="2"/>
  <c r="DV12" i="2"/>
  <c r="DL12" i="2"/>
  <c r="DK12" i="2"/>
  <c r="DJ12" i="2"/>
  <c r="DJ30" i="2" s="1"/>
  <c r="DH12" i="2"/>
  <c r="DC12" i="2"/>
  <c r="DB12" i="2"/>
  <c r="DA12" i="2"/>
  <c r="DA30" i="2" s="1"/>
  <c r="CY12" i="2"/>
  <c r="CT12" i="2"/>
  <c r="DU12" i="2" s="1"/>
  <c r="CS12" i="2"/>
  <c r="CR12" i="2"/>
  <c r="CR30" i="2" s="1"/>
  <c r="CP12" i="2"/>
  <c r="DQ12" i="2" s="1"/>
  <c r="CO12" i="2"/>
  <c r="CO24" i="2" s="1"/>
  <c r="CN12" i="2"/>
  <c r="BX12" i="2"/>
  <c r="CJ12" i="2" s="1"/>
  <c r="EI12" i="2" s="1"/>
  <c r="GH12" i="2" s="1"/>
  <c r="BW12" i="2"/>
  <c r="BM12" i="2"/>
  <c r="BL12" i="2"/>
  <c r="BK12" i="2"/>
  <c r="BK30" i="2" s="1"/>
  <c r="BJ12" i="2"/>
  <c r="BI12" i="2"/>
  <c r="BD12" i="2"/>
  <c r="BV12" i="2" s="1"/>
  <c r="BC12" i="2"/>
  <c r="BB12" i="2"/>
  <c r="BB30" i="2" s="1"/>
  <c r="AZ12" i="2"/>
  <c r="BR12" i="2" s="1"/>
  <c r="AU12" i="2"/>
  <c r="AT12" i="2"/>
  <c r="AR12" i="2" s="1"/>
  <c r="AS12" i="2"/>
  <c r="AS30" i="2" s="1"/>
  <c r="AQ12" i="2"/>
  <c r="AP12" i="2"/>
  <c r="AO12" i="2" s="1"/>
  <c r="AK12" i="2"/>
  <c r="AJ12" i="2"/>
  <c r="CI12" i="2" s="1"/>
  <c r="EH12" i="2" s="1"/>
  <c r="GG12" i="2" s="1"/>
  <c r="Z12" i="2"/>
  <c r="Y12" i="2"/>
  <c r="X12" i="2"/>
  <c r="X30" i="2" s="1"/>
  <c r="V12" i="2"/>
  <c r="U12" i="2"/>
  <c r="T12" i="2" s="1"/>
  <c r="Q12" i="2"/>
  <c r="P12" i="2"/>
  <c r="O12" i="2"/>
  <c r="M12" i="2"/>
  <c r="L12" i="2"/>
  <c r="L24" i="2" s="1"/>
  <c r="K24" i="2" s="1"/>
  <c r="H12" i="2"/>
  <c r="AI12" i="2" s="1"/>
  <c r="G12" i="2"/>
  <c r="AH12" i="2" s="1"/>
  <c r="F12" i="2"/>
  <c r="F30" i="2" s="1"/>
  <c r="D12" i="2"/>
  <c r="C12" i="2"/>
  <c r="C24" i="2" s="1"/>
  <c r="GB11" i="2"/>
  <c r="FZ11" i="2" s="1"/>
  <c r="FV11" i="2"/>
  <c r="FU11" i="2"/>
  <c r="FT11" i="2"/>
  <c r="FT29" i="2" s="1"/>
  <c r="FK11" i="2"/>
  <c r="FJ11" i="2"/>
  <c r="FJ29" i="2" s="1"/>
  <c r="FI11" i="2"/>
  <c r="FG11" i="2"/>
  <c r="FF11" i="2"/>
  <c r="FE11" i="2" s="1"/>
  <c r="FB11" i="2"/>
  <c r="FA11" i="2"/>
  <c r="FA29" i="2" s="1"/>
  <c r="EZ11" i="2"/>
  <c r="EY11" i="2" s="1"/>
  <c r="EX11" i="2"/>
  <c r="EW11" i="2"/>
  <c r="ES11" i="2"/>
  <c r="ER11" i="2"/>
  <c r="EQ11" i="2"/>
  <c r="EP11" i="2" s="1"/>
  <c r="EO11" i="2"/>
  <c r="EO23" i="2" s="1"/>
  <c r="EN11" i="2"/>
  <c r="FO11" i="2" s="1"/>
  <c r="DW11" i="2"/>
  <c r="DV11" i="2"/>
  <c r="DL11" i="2"/>
  <c r="DK11" i="2"/>
  <c r="DK29" i="2" s="1"/>
  <c r="DJ11" i="2"/>
  <c r="DI11" i="2" s="1"/>
  <c r="DH11" i="2"/>
  <c r="DF11" i="2" s="1"/>
  <c r="DG11" i="2"/>
  <c r="DC11" i="2"/>
  <c r="DB11" i="2"/>
  <c r="DB29" i="2" s="1"/>
  <c r="DA11" i="2"/>
  <c r="CY11" i="2"/>
  <c r="CX11" i="2"/>
  <c r="CW11" i="2" s="1"/>
  <c r="CT11" i="2"/>
  <c r="DU11" i="2" s="1"/>
  <c r="CS11" i="2"/>
  <c r="CS29" i="2" s="1"/>
  <c r="CR11" i="2"/>
  <c r="CP11" i="2"/>
  <c r="CO11" i="2"/>
  <c r="BX11" i="2"/>
  <c r="CJ11" i="2" s="1"/>
  <c r="EI11" i="2" s="1"/>
  <c r="GH11" i="2" s="1"/>
  <c r="BW11" i="2"/>
  <c r="BM11" i="2"/>
  <c r="BL11" i="2"/>
  <c r="BL29" i="2" s="1"/>
  <c r="BK11" i="2"/>
  <c r="BJ11" i="2" s="1"/>
  <c r="BI11" i="2"/>
  <c r="BH11" i="2"/>
  <c r="BD11" i="2"/>
  <c r="BV11" i="2" s="1"/>
  <c r="BC11" i="2"/>
  <c r="BC29" i="2" s="1"/>
  <c r="BB11" i="2"/>
  <c r="AZ11" i="2"/>
  <c r="AY11" i="2"/>
  <c r="AU11" i="2"/>
  <c r="AT11" i="2"/>
  <c r="AT29" i="2" s="1"/>
  <c r="AS11" i="2"/>
  <c r="BT11" i="2" s="1"/>
  <c r="AQ11" i="2"/>
  <c r="AQ23" i="2" s="1"/>
  <c r="AP11" i="2"/>
  <c r="AK11" i="2"/>
  <c r="AJ11" i="2"/>
  <c r="CI11" i="2" s="1"/>
  <c r="EH11" i="2" s="1"/>
  <c r="GG11" i="2" s="1"/>
  <c r="AH11" i="2"/>
  <c r="AD11" i="2"/>
  <c r="Z11" i="2"/>
  <c r="Y11" i="2"/>
  <c r="Y29" i="2" s="1"/>
  <c r="X11" i="2"/>
  <c r="W11" i="2" s="1"/>
  <c r="V11" i="2"/>
  <c r="U11" i="2"/>
  <c r="T11" i="2"/>
  <c r="Q11" i="2"/>
  <c r="P11" i="2"/>
  <c r="P29" i="2" s="1"/>
  <c r="O11" i="2"/>
  <c r="N11" i="2"/>
  <c r="M11" i="2"/>
  <c r="L11" i="2"/>
  <c r="H11" i="2"/>
  <c r="AI11" i="2" s="1"/>
  <c r="G11" i="2"/>
  <c r="G29" i="2" s="1"/>
  <c r="F11" i="2"/>
  <c r="AG11" i="2" s="1"/>
  <c r="D11" i="2"/>
  <c r="B11" i="2" s="1"/>
  <c r="C11" i="2"/>
  <c r="GA10" i="2"/>
  <c r="FF10" i="2" s="1"/>
  <c r="FZ10" i="2"/>
  <c r="FV10" i="2"/>
  <c r="FU10" i="2"/>
  <c r="FT10" i="2"/>
  <c r="FP10" i="2"/>
  <c r="FK10" i="2"/>
  <c r="FJ10" i="2"/>
  <c r="FI10" i="2"/>
  <c r="FI28" i="2" s="1"/>
  <c r="FG10" i="2"/>
  <c r="FB10" i="2"/>
  <c r="FA10" i="2"/>
  <c r="EZ10" i="2"/>
  <c r="EX10" i="2"/>
  <c r="ES10" i="2"/>
  <c r="ER10" i="2"/>
  <c r="EQ10" i="2"/>
  <c r="EP10" i="2"/>
  <c r="EO10" i="2"/>
  <c r="DW10" i="2"/>
  <c r="DV10" i="2"/>
  <c r="DL10" i="2"/>
  <c r="DK10" i="2"/>
  <c r="DJ10" i="2"/>
  <c r="DI10" i="2" s="1"/>
  <c r="DH10" i="2"/>
  <c r="DG10" i="2"/>
  <c r="DC10" i="2"/>
  <c r="DB10" i="2"/>
  <c r="DA10" i="2"/>
  <c r="CY10" i="2"/>
  <c r="CT10" i="2"/>
  <c r="DU10" i="2" s="1"/>
  <c r="CS10" i="2"/>
  <c r="CR10" i="2"/>
  <c r="CR27" i="2" s="1"/>
  <c r="CP10" i="2"/>
  <c r="DQ10" i="2" s="1"/>
  <c r="BX10" i="2"/>
  <c r="CJ10" i="2" s="1"/>
  <c r="EI10" i="2" s="1"/>
  <c r="GH10" i="2" s="1"/>
  <c r="BW10" i="2"/>
  <c r="BM10" i="2"/>
  <c r="BL10" i="2"/>
  <c r="BJ10" i="2" s="1"/>
  <c r="BK10" i="2"/>
  <c r="BI10" i="2"/>
  <c r="BH10" i="2"/>
  <c r="BD10" i="2"/>
  <c r="BV10" i="2" s="1"/>
  <c r="BC10" i="2"/>
  <c r="BB10" i="2"/>
  <c r="BB27" i="2" s="1"/>
  <c r="AZ10" i="2"/>
  <c r="BR10" i="2" s="1"/>
  <c r="AU10" i="2"/>
  <c r="AT10" i="2"/>
  <c r="AS10" i="2"/>
  <c r="AS28" i="2" s="1"/>
  <c r="AQ10" i="2"/>
  <c r="AP10" i="2"/>
  <c r="AK10" i="2"/>
  <c r="AJ10" i="2"/>
  <c r="CI10" i="2" s="1"/>
  <c r="EH10" i="2" s="1"/>
  <c r="GG10" i="2" s="1"/>
  <c r="Z10" i="2"/>
  <c r="Y10" i="2"/>
  <c r="X10" i="2"/>
  <c r="V10" i="2"/>
  <c r="U10" i="2"/>
  <c r="T10" i="2"/>
  <c r="Q10" i="2"/>
  <c r="P10" i="2"/>
  <c r="O10" i="2"/>
  <c r="O27" i="2" s="1"/>
  <c r="N10" i="2"/>
  <c r="M10" i="2"/>
  <c r="L10" i="2"/>
  <c r="H10" i="2"/>
  <c r="AI10" i="2" s="1"/>
  <c r="CH10" i="2" s="1"/>
  <c r="EG10" i="2" s="1"/>
  <c r="GF10" i="2" s="1"/>
  <c r="G10" i="2"/>
  <c r="AH10" i="2" s="1"/>
  <c r="F10" i="2"/>
  <c r="F28" i="2" s="1"/>
  <c r="D10" i="2"/>
  <c r="C10" i="2"/>
  <c r="C21" i="2" s="1"/>
  <c r="GB9" i="2"/>
  <c r="CY9" i="2" s="1"/>
  <c r="CY64" i="2" s="1"/>
  <c r="GA9" i="2"/>
  <c r="FF9" i="2" s="1"/>
  <c r="FV9" i="2"/>
  <c r="FV26" i="2" s="1"/>
  <c r="FU9" i="2"/>
  <c r="FK9" i="2"/>
  <c r="FK64" i="2" s="1"/>
  <c r="FJ9" i="2"/>
  <c r="FI9" i="2"/>
  <c r="FI64" i="2" s="1"/>
  <c r="FB9" i="2"/>
  <c r="FB64" i="2" s="1"/>
  <c r="FA9" i="2"/>
  <c r="FA64" i="2" s="1"/>
  <c r="EZ9" i="2"/>
  <c r="EW9" i="2"/>
  <c r="EW64" i="2" s="1"/>
  <c r="ES9" i="2"/>
  <c r="ES64" i="2" s="1"/>
  <c r="ER9" i="2"/>
  <c r="ER64" i="2" s="1"/>
  <c r="EQ9" i="2"/>
  <c r="EQ64" i="2" s="1"/>
  <c r="EO9" i="2"/>
  <c r="EO64" i="2" s="1"/>
  <c r="DW9" i="2"/>
  <c r="DV9" i="2"/>
  <c r="DV26" i="2" s="1"/>
  <c r="DL9" i="2"/>
  <c r="DL64" i="2" s="1"/>
  <c r="DK9" i="2"/>
  <c r="DK64" i="2" s="1"/>
  <c r="DJ9" i="2"/>
  <c r="DJ64" i="2" s="1"/>
  <c r="DI9" i="2"/>
  <c r="DI64" i="2" s="1"/>
  <c r="DH9" i="2"/>
  <c r="DH64" i="2" s="1"/>
  <c r="DG9" i="2"/>
  <c r="DG64" i="2" s="1"/>
  <c r="DC9" i="2"/>
  <c r="DC64" i="2" s="1"/>
  <c r="DC71" i="2" s="1"/>
  <c r="DB9" i="2"/>
  <c r="DB64" i="2" s="1"/>
  <c r="DA9" i="2"/>
  <c r="DA64" i="2" s="1"/>
  <c r="CT9" i="2"/>
  <c r="CT64" i="2" s="1"/>
  <c r="CS9" i="2"/>
  <c r="CS64" i="2" s="1"/>
  <c r="DT64" i="2" s="1"/>
  <c r="CR9" i="2"/>
  <c r="CR64" i="2" s="1"/>
  <c r="CO9" i="2"/>
  <c r="CO64" i="2" s="1"/>
  <c r="BX9" i="2"/>
  <c r="BW9" i="2"/>
  <c r="CI9" i="2" s="1"/>
  <c r="EH9" i="2" s="1"/>
  <c r="GG9" i="2" s="1"/>
  <c r="BM9" i="2"/>
  <c r="BM64" i="2" s="1"/>
  <c r="BL9" i="2"/>
  <c r="BL64" i="2" s="1"/>
  <c r="BK9" i="2"/>
  <c r="BK64" i="2" s="1"/>
  <c r="BD9" i="2"/>
  <c r="BD64" i="2" s="1"/>
  <c r="BC9" i="2"/>
  <c r="BC64" i="2" s="1"/>
  <c r="BB9" i="2"/>
  <c r="BB64" i="2" s="1"/>
  <c r="AY9" i="2"/>
  <c r="AY64" i="2" s="1"/>
  <c r="AU9" i="2"/>
  <c r="AU64" i="2" s="1"/>
  <c r="BV64" i="2" s="1"/>
  <c r="AT9" i="2"/>
  <c r="AT64" i="2" s="1"/>
  <c r="AS9" i="2"/>
  <c r="AS64" i="2" s="1"/>
  <c r="AK9" i="2"/>
  <c r="CJ9" i="2" s="1"/>
  <c r="EI9" i="2" s="1"/>
  <c r="GH9" i="2" s="1"/>
  <c r="AJ9" i="2"/>
  <c r="AJ26" i="2" s="1"/>
  <c r="AI9" i="2"/>
  <c r="Z9" i="2"/>
  <c r="Z64" i="2" s="1"/>
  <c r="Y9" i="2"/>
  <c r="Y64" i="2" s="1"/>
  <c r="X9" i="2"/>
  <c r="X64" i="2" s="1"/>
  <c r="U9" i="2"/>
  <c r="U64" i="2" s="1"/>
  <c r="Q9" i="2"/>
  <c r="Q64" i="2" s="1"/>
  <c r="P9" i="2"/>
  <c r="P64" i="2" s="1"/>
  <c r="O9" i="2"/>
  <c r="O64" i="2" s="1"/>
  <c r="M9" i="2"/>
  <c r="M64" i="2" s="1"/>
  <c r="H9" i="2"/>
  <c r="H64" i="2" s="1"/>
  <c r="G9" i="2"/>
  <c r="G64" i="2" s="1"/>
  <c r="F9" i="2"/>
  <c r="F64" i="2" s="1"/>
  <c r="E9" i="2"/>
  <c r="E64" i="2" s="1"/>
  <c r="C9" i="2"/>
  <c r="C64" i="2" s="1"/>
  <c r="GB8" i="2"/>
  <c r="FG8" i="2" s="1"/>
  <c r="GA8" i="2"/>
  <c r="FZ8" i="2" s="1"/>
  <c r="FV8" i="2"/>
  <c r="FU8" i="2"/>
  <c r="FK8" i="2"/>
  <c r="FJ8" i="2"/>
  <c r="FI8" i="2"/>
  <c r="FH8" i="2"/>
  <c r="FB8" i="2"/>
  <c r="FT8" i="2" s="1"/>
  <c r="FA8" i="2"/>
  <c r="EZ8" i="2"/>
  <c r="EY8" i="2" s="1"/>
  <c r="ES8" i="2"/>
  <c r="ER8" i="2"/>
  <c r="EP8" i="2" s="1"/>
  <c r="EQ8" i="2"/>
  <c r="DW8" i="2"/>
  <c r="DV8" i="2"/>
  <c r="DL8" i="2"/>
  <c r="DK8" i="2"/>
  <c r="DJ8" i="2"/>
  <c r="DC8" i="2"/>
  <c r="DB8" i="2"/>
  <c r="DA8" i="2"/>
  <c r="CZ8" i="2"/>
  <c r="CT8" i="2"/>
  <c r="DU8" i="2" s="1"/>
  <c r="CS8" i="2"/>
  <c r="DT8" i="2" s="1"/>
  <c r="CR8" i="2"/>
  <c r="DS8" i="2" s="1"/>
  <c r="BX8" i="2"/>
  <c r="CJ8" i="2" s="1"/>
  <c r="EI8" i="2" s="1"/>
  <c r="GH8" i="2" s="1"/>
  <c r="BW8" i="2"/>
  <c r="BV8" i="2"/>
  <c r="BM8" i="2"/>
  <c r="BL8" i="2"/>
  <c r="BK8" i="2"/>
  <c r="BD8" i="2"/>
  <c r="BC8" i="2"/>
  <c r="BB8" i="2"/>
  <c r="BA8" i="2" s="1"/>
  <c r="AU8" i="2"/>
  <c r="AT8" i="2"/>
  <c r="AS8" i="2"/>
  <c r="AR8" i="2"/>
  <c r="AP8" i="2"/>
  <c r="AK8" i="2"/>
  <c r="AJ8" i="2"/>
  <c r="CI8" i="2" s="1"/>
  <c r="EH8" i="2" s="1"/>
  <c r="GG8" i="2" s="1"/>
  <c r="Z8" i="2"/>
  <c r="Y8" i="2"/>
  <c r="X8" i="2"/>
  <c r="Q8" i="2"/>
  <c r="P8" i="2"/>
  <c r="O8" i="2"/>
  <c r="H8" i="2"/>
  <c r="AI8" i="2" s="1"/>
  <c r="CH8" i="2" s="1"/>
  <c r="EG8" i="2" s="1"/>
  <c r="GF8" i="2" s="1"/>
  <c r="G8" i="2"/>
  <c r="F8" i="2"/>
  <c r="E8" i="2" s="1"/>
  <c r="D8" i="2"/>
  <c r="C8" i="2"/>
  <c r="B8" i="2" s="1"/>
  <c r="L8" i="2" l="1"/>
  <c r="AD8" i="2" s="1"/>
  <c r="AQ9" i="2"/>
  <c r="AQ64" i="2" s="1"/>
  <c r="DS9" i="2"/>
  <c r="EX9" i="2"/>
  <c r="EX64" i="2" s="1"/>
  <c r="FP64" i="2" s="1"/>
  <c r="FG9" i="2"/>
  <c r="FG64" i="2" s="1"/>
  <c r="AR10" i="2"/>
  <c r="DF10" i="2"/>
  <c r="EX23" i="2"/>
  <c r="EV11" i="2"/>
  <c r="O30" i="2"/>
  <c r="N12" i="2"/>
  <c r="N30" i="2" s="1"/>
  <c r="AD12" i="2"/>
  <c r="DT12" i="2"/>
  <c r="BJ28" i="2"/>
  <c r="EP28" i="2"/>
  <c r="DI26" i="2"/>
  <c r="AT26" i="2"/>
  <c r="DS36" i="2"/>
  <c r="DT39" i="2"/>
  <c r="DZ39" i="2" s="1"/>
  <c r="FR8" i="2"/>
  <c r="FP61" i="2"/>
  <c r="FY61" i="2" s="1"/>
  <c r="DI72" i="2"/>
  <c r="DR73" i="2"/>
  <c r="U8" i="2"/>
  <c r="BJ8" i="2"/>
  <c r="DG8" i="2"/>
  <c r="CO8" i="2"/>
  <c r="DH8" i="2"/>
  <c r="EN8" i="2"/>
  <c r="EW8" i="2"/>
  <c r="AZ9" i="2"/>
  <c r="AZ64" i="2" s="1"/>
  <c r="EZ64" i="2"/>
  <c r="FR64" i="2" s="1"/>
  <c r="EZ26" i="2"/>
  <c r="B10" i="2"/>
  <c r="AD10" i="2"/>
  <c r="BT10" i="2"/>
  <c r="BT28" i="2" s="1"/>
  <c r="CO10" i="2"/>
  <c r="DT10" i="2"/>
  <c r="EW10" i="2"/>
  <c r="FH10" i="2"/>
  <c r="FH27" i="2" s="1"/>
  <c r="FS11" i="2"/>
  <c r="BT12" i="2"/>
  <c r="EQ30" i="2"/>
  <c r="EP12" i="2"/>
  <c r="EP30" i="2" s="1"/>
  <c r="FZ13" i="2"/>
  <c r="DG13" i="2"/>
  <c r="DF13" i="2" s="1"/>
  <c r="BH13" i="2"/>
  <c r="BG13" i="2" s="1"/>
  <c r="FF13" i="2"/>
  <c r="FE13" i="2" s="1"/>
  <c r="EN13" i="2"/>
  <c r="CX13" i="2"/>
  <c r="CW13" i="2" s="1"/>
  <c r="AY13" i="2"/>
  <c r="BQ13" i="2" s="1"/>
  <c r="BP13" i="2" s="1"/>
  <c r="EW13" i="2"/>
  <c r="EV13" i="2" s="1"/>
  <c r="CO13" i="2"/>
  <c r="CN13" i="2" s="1"/>
  <c r="AP13" i="2"/>
  <c r="AO13" i="2" s="1"/>
  <c r="L13" i="2"/>
  <c r="K13" i="2" s="1"/>
  <c r="BH35" i="2"/>
  <c r="AX35" i="2"/>
  <c r="B39" i="2"/>
  <c r="L39" i="2"/>
  <c r="EX61" i="2"/>
  <c r="FG61" i="2" s="1"/>
  <c r="K75" i="2"/>
  <c r="T75" i="2" s="1"/>
  <c r="AO75" i="2" s="1"/>
  <c r="AX75" i="2" s="1"/>
  <c r="BG75" i="2" s="1"/>
  <c r="V9" i="2"/>
  <c r="V64" i="2" s="1"/>
  <c r="V8" i="2"/>
  <c r="T8" i="2" s="1"/>
  <c r="AY8" i="2"/>
  <c r="AH8" i="2"/>
  <c r="W8" i="2"/>
  <c r="BU8" i="2"/>
  <c r="AZ8" i="2"/>
  <c r="BH8" i="2"/>
  <c r="CP8" i="2"/>
  <c r="CN8" i="2" s="1"/>
  <c r="CX8" i="2"/>
  <c r="DI8" i="2"/>
  <c r="EX8" i="2"/>
  <c r="EV8" i="2" s="1"/>
  <c r="FF8" i="2"/>
  <c r="D9" i="2"/>
  <c r="BA9" i="2"/>
  <c r="BA64" i="2" s="1"/>
  <c r="BI9" i="2"/>
  <c r="BI64" i="2" s="1"/>
  <c r="BU9" i="2"/>
  <c r="CP9" i="2"/>
  <c r="CP64" i="2" s="1"/>
  <c r="FJ64" i="2"/>
  <c r="FJ26" i="2"/>
  <c r="AY10" i="2"/>
  <c r="CX10" i="2"/>
  <c r="CX21" i="2" s="1"/>
  <c r="EN10" i="2"/>
  <c r="EN21" i="2" s="1"/>
  <c r="FS10" i="2"/>
  <c r="FY10" i="2" s="1"/>
  <c r="K11" i="2"/>
  <c r="AO11" i="2"/>
  <c r="DQ11" i="2"/>
  <c r="CN11" i="2"/>
  <c r="B12" i="2"/>
  <c r="C13" i="2"/>
  <c r="AD13" i="2" s="1"/>
  <c r="AG15" i="2"/>
  <c r="BT15" i="2"/>
  <c r="BJ15" i="2"/>
  <c r="EP15" i="2"/>
  <c r="L27" i="2"/>
  <c r="L21" i="2" s="1"/>
  <c r="BH27" i="2"/>
  <c r="BG27" i="2" s="1"/>
  <c r="U27" i="2"/>
  <c r="T27" i="2" s="1"/>
  <c r="BJ37" i="2"/>
  <c r="N39" i="2"/>
  <c r="BJ40" i="2"/>
  <c r="BU51" i="2"/>
  <c r="AR51" i="2"/>
  <c r="BR11" i="2"/>
  <c r="BG11" i="2"/>
  <c r="CQ11" i="2"/>
  <c r="CY23" i="2"/>
  <c r="CW23" i="2" s="1"/>
  <c r="FP11" i="2"/>
  <c r="FN11" i="2" s="1"/>
  <c r="AY12" i="2"/>
  <c r="CX12" i="2"/>
  <c r="CW12" i="2" s="1"/>
  <c r="EN12" i="2"/>
  <c r="FS12" i="2"/>
  <c r="FY12" i="2" s="1"/>
  <c r="FF12" i="2"/>
  <c r="FE12" i="2" s="1"/>
  <c r="B13" i="2"/>
  <c r="DT13" i="2"/>
  <c r="DZ13" i="2" s="1"/>
  <c r="DI13" i="2"/>
  <c r="FH13" i="2"/>
  <c r="AR14" i="2"/>
  <c r="BA14" i="2"/>
  <c r="DF14" i="2"/>
  <c r="CQ15" i="2"/>
  <c r="EY15" i="2"/>
  <c r="AG16" i="2"/>
  <c r="AY16" i="2"/>
  <c r="CX16" i="2"/>
  <c r="CW16" i="2" s="1"/>
  <c r="EN16" i="2"/>
  <c r="FO16" i="2" s="1"/>
  <c r="FN16" i="2" s="1"/>
  <c r="FS16" i="2"/>
  <c r="FY16" i="2" s="1"/>
  <c r="FF16" i="2"/>
  <c r="FE16" i="2" s="1"/>
  <c r="AR30" i="2"/>
  <c r="BT30" i="2"/>
  <c r="FF27" i="2"/>
  <c r="FE27" i="2" s="1"/>
  <c r="CN29" i="2"/>
  <c r="FG29" i="2"/>
  <c r="FE29" i="2" s="1"/>
  <c r="B35" i="2"/>
  <c r="AH36" i="2"/>
  <c r="CG36" i="2" s="1"/>
  <c r="FH38" i="2"/>
  <c r="DQ39" i="2"/>
  <c r="FS40" i="2"/>
  <c r="FY40" i="2" s="1"/>
  <c r="AO41" i="2"/>
  <c r="CP42" i="2"/>
  <c r="BU44" i="2"/>
  <c r="CA44" i="2" s="1"/>
  <c r="BT46" i="2"/>
  <c r="W47" i="2"/>
  <c r="BA47" i="2"/>
  <c r="DS48" i="2"/>
  <c r="BU55" i="2"/>
  <c r="CA55" i="2" s="1"/>
  <c r="BU56" i="2"/>
  <c r="DS56" i="2"/>
  <c r="CQ56" i="2"/>
  <c r="BT61" i="2"/>
  <c r="AR61" i="2"/>
  <c r="BU62" i="2"/>
  <c r="DO74" i="2"/>
  <c r="BA11" i="2"/>
  <c r="BH12" i="2"/>
  <c r="DG12" i="2"/>
  <c r="AG13" i="2"/>
  <c r="W13" i="2"/>
  <c r="FS13" i="2"/>
  <c r="FY13" i="2" s="1"/>
  <c r="AD14" i="2"/>
  <c r="DT14" i="2"/>
  <c r="DI14" i="2"/>
  <c r="BA15" i="2"/>
  <c r="BH16" i="2"/>
  <c r="BG16" i="2" s="1"/>
  <c r="CQ16" i="2"/>
  <c r="DG16" i="2"/>
  <c r="DF16" i="2" s="1"/>
  <c r="EY16" i="2"/>
  <c r="N27" i="2"/>
  <c r="CN27" i="2"/>
  <c r="AY36" i="2"/>
  <c r="BH36" i="2" s="1"/>
  <c r="N38" i="2"/>
  <c r="BJ38" i="2"/>
  <c r="AE39" i="2"/>
  <c r="BJ39" i="2"/>
  <c r="AH40" i="2"/>
  <c r="AZ40" i="2"/>
  <c r="BI40" i="2" s="1"/>
  <c r="CY41" i="2"/>
  <c r="EQ42" i="2"/>
  <c r="AG43" i="2"/>
  <c r="FS43" i="2"/>
  <c r="CZ44" i="2"/>
  <c r="BT45" i="2"/>
  <c r="W46" i="2"/>
  <c r="BT49" i="2"/>
  <c r="CZ51" i="2"/>
  <c r="FS54" i="2"/>
  <c r="CZ55" i="2"/>
  <c r="DT55" i="2"/>
  <c r="AY56" i="2"/>
  <c r="BH56" i="2" s="1"/>
  <c r="DT56" i="2"/>
  <c r="EP56" i="2"/>
  <c r="FR56" i="2"/>
  <c r="B58" i="2"/>
  <c r="AD60" i="2"/>
  <c r="U61" i="2"/>
  <c r="AD61" i="2" s="1"/>
  <c r="CC61" i="2" s="1"/>
  <c r="K61" i="2"/>
  <c r="DT62" i="2"/>
  <c r="DF12" i="2"/>
  <c r="CQ13" i="2"/>
  <c r="EY13" i="2"/>
  <c r="W14" i="2"/>
  <c r="AD15" i="2"/>
  <c r="DT15" i="2"/>
  <c r="DZ15" i="2" s="1"/>
  <c r="DI15" i="2"/>
  <c r="BA16" i="2"/>
  <c r="EN27" i="2"/>
  <c r="EM27" i="2" s="1"/>
  <c r="W35" i="2"/>
  <c r="CQ35" i="2"/>
  <c r="EY35" i="2"/>
  <c r="BT36" i="2"/>
  <c r="BJ36" i="2"/>
  <c r="W37" i="2"/>
  <c r="BA37" i="2"/>
  <c r="DI37" i="2"/>
  <c r="AH39" i="2"/>
  <c r="AN39" i="2" s="1"/>
  <c r="CZ39" i="2"/>
  <c r="FO43" i="2"/>
  <c r="EM45" i="2"/>
  <c r="BJ46" i="2"/>
  <c r="BJ47" i="2"/>
  <c r="AY48" i="2"/>
  <c r="BH48" i="2" s="1"/>
  <c r="E52" i="2"/>
  <c r="AF52" i="2" s="1"/>
  <c r="DQ52" i="2"/>
  <c r="CY52" i="2"/>
  <c r="DH52" i="2" s="1"/>
  <c r="AD53" i="2"/>
  <c r="CQ54" i="2"/>
  <c r="FO54" i="2"/>
  <c r="EW54" i="2"/>
  <c r="FF54" i="2" s="1"/>
  <c r="AH56" i="2"/>
  <c r="AN56" i="2" s="1"/>
  <c r="E56" i="2"/>
  <c r="DI62" i="2"/>
  <c r="FQ73" i="2"/>
  <c r="FQ72" i="2" s="1"/>
  <c r="EP72" i="2"/>
  <c r="EX47" i="2"/>
  <c r="FG47" i="2" s="1"/>
  <c r="W48" i="2"/>
  <c r="AF48" i="2" s="1"/>
  <c r="FS48" i="2"/>
  <c r="FS49" i="2"/>
  <c r="M50" i="2"/>
  <c r="V50" i="2" s="1"/>
  <c r="DI50" i="2"/>
  <c r="AH51" i="2"/>
  <c r="N51" i="2"/>
  <c r="FP51" i="2"/>
  <c r="FY51" i="2" s="1"/>
  <c r="EX51" i="2"/>
  <c r="FG51" i="2" s="1"/>
  <c r="BT52" i="2"/>
  <c r="FS53" i="2"/>
  <c r="DI57" i="2"/>
  <c r="AM60" i="2"/>
  <c r="N61" i="2"/>
  <c r="AF61" i="2" s="1"/>
  <c r="FQ61" i="2"/>
  <c r="FS62" i="2"/>
  <c r="BK42" i="2"/>
  <c r="AO43" i="2"/>
  <c r="BJ43" i="2"/>
  <c r="AH45" i="2"/>
  <c r="BT48" i="2"/>
  <c r="CZ49" i="2"/>
  <c r="DS50" i="2"/>
  <c r="BA53" i="2"/>
  <c r="FX54" i="2"/>
  <c r="DT57" i="2"/>
  <c r="DZ57" i="2" s="1"/>
  <c r="W59" i="2"/>
  <c r="AG62" i="2"/>
  <c r="DQ62" i="2"/>
  <c r="DZ62" i="2" s="1"/>
  <c r="CY62" i="2"/>
  <c r="DH62" i="2" s="1"/>
  <c r="AF73" i="2"/>
  <c r="FQ74" i="2"/>
  <c r="FN74" i="2"/>
  <c r="DR75" i="2"/>
  <c r="FQ75" i="2"/>
  <c r="FN75" i="2"/>
  <c r="CO42" i="2"/>
  <c r="CS42" i="2"/>
  <c r="FA42" i="2"/>
  <c r="DT43" i="2"/>
  <c r="DI44" i="2"/>
  <c r="EY44" i="2"/>
  <c r="AY45" i="2"/>
  <c r="BH45" i="2" s="1"/>
  <c r="N47" i="2"/>
  <c r="AG48" i="2"/>
  <c r="CF48" i="2" s="1"/>
  <c r="AZ49" i="2"/>
  <c r="BI49" i="2" s="1"/>
  <c r="EY49" i="2"/>
  <c r="FH49" i="2"/>
  <c r="DT50" i="2"/>
  <c r="FH50" i="2"/>
  <c r="W51" i="2"/>
  <c r="BT51" i="2"/>
  <c r="DI53" i="2"/>
  <c r="N54" i="2"/>
  <c r="BJ54" i="2"/>
  <c r="DI54" i="2"/>
  <c r="W55" i="2"/>
  <c r="W56" i="2"/>
  <c r="DI56" i="2"/>
  <c r="M57" i="2"/>
  <c r="V57" i="2" s="1"/>
  <c r="BU57" i="2"/>
  <c r="CX58" i="2"/>
  <c r="DG58" i="2" s="1"/>
  <c r="DI60" i="2"/>
  <c r="BA61" i="2"/>
  <c r="BU61" i="2"/>
  <c r="FH62" i="2"/>
  <c r="AF75" i="2"/>
  <c r="AF72" i="2" s="1"/>
  <c r="AF16" i="2"/>
  <c r="CF16" i="2"/>
  <c r="AM16" i="2"/>
  <c r="AI27" i="2"/>
  <c r="EF24" i="2"/>
  <c r="CM24" i="2"/>
  <c r="CI26" i="2"/>
  <c r="EH25" i="2"/>
  <c r="CH9" i="2"/>
  <c r="EG9" i="2" s="1"/>
  <c r="GF9" i="2" s="1"/>
  <c r="DZ10" i="2"/>
  <c r="CH11" i="2"/>
  <c r="EG11" i="2" s="1"/>
  <c r="GF11" i="2" s="1"/>
  <c r="AF13" i="2"/>
  <c r="CF13" i="2"/>
  <c r="AM13" i="2"/>
  <c r="AN13" i="2"/>
  <c r="DZ14" i="2"/>
  <c r="CH15" i="2"/>
  <c r="EG15" i="2" s="1"/>
  <c r="GF15" i="2" s="1"/>
  <c r="EY29" i="2"/>
  <c r="GB24" i="2"/>
  <c r="GB30" i="2" s="1"/>
  <c r="EO25" i="2"/>
  <c r="EM23" i="2"/>
  <c r="CG8" i="2"/>
  <c r="FE8" i="2"/>
  <c r="FF64" i="2"/>
  <c r="FE9" i="2"/>
  <c r="FE64" i="2" s="1"/>
  <c r="CW21" i="2"/>
  <c r="B24" i="2"/>
  <c r="CH12" i="2"/>
  <c r="EG12" i="2" s="1"/>
  <c r="GF12" i="2" s="1"/>
  <c r="AF14" i="2"/>
  <c r="CF14" i="2"/>
  <c r="AM14" i="2"/>
  <c r="AN14" i="2"/>
  <c r="CH16" i="2"/>
  <c r="EG16" i="2" s="1"/>
  <c r="GF16" i="2" s="1"/>
  <c r="EI30" i="2"/>
  <c r="GH24" i="2"/>
  <c r="GH30" i="2" s="1"/>
  <c r="B21" i="2"/>
  <c r="CY25" i="2"/>
  <c r="AN16" i="2"/>
  <c r="DR8" i="2"/>
  <c r="AF11" i="2"/>
  <c r="CF11" i="2"/>
  <c r="AM11" i="2"/>
  <c r="AO23" i="2"/>
  <c r="AQ25" i="2"/>
  <c r="EX25" i="2"/>
  <c r="EV23" i="2"/>
  <c r="CN24" i="2"/>
  <c r="DZ12" i="2"/>
  <c r="EG13" i="2"/>
  <c r="GF13" i="2" s="1"/>
  <c r="CF15" i="2"/>
  <c r="AF15" i="2"/>
  <c r="AM15" i="2"/>
  <c r="AN15" i="2"/>
  <c r="DZ16" i="2"/>
  <c r="EF21" i="2"/>
  <c r="CM21" i="2"/>
  <c r="DI29" i="2"/>
  <c r="E26" i="2"/>
  <c r="BG35" i="2"/>
  <c r="AR27" i="2"/>
  <c r="CH21" i="2"/>
  <c r="DI27" i="2"/>
  <c r="EP27" i="2"/>
  <c r="CF23" i="2"/>
  <c r="DL30" i="2"/>
  <c r="BK26" i="2"/>
  <c r="BJ25" i="2"/>
  <c r="CN30" i="2"/>
  <c r="FF30" i="2"/>
  <c r="FE30" i="2" s="1"/>
  <c r="DG30" i="2"/>
  <c r="DF30" i="2" s="1"/>
  <c r="CO28" i="2"/>
  <c r="EW30" i="2"/>
  <c r="EV30" i="2" s="1"/>
  <c r="CX30" i="2"/>
  <c r="CW30" i="2" s="1"/>
  <c r="N36" i="2"/>
  <c r="AG36" i="2"/>
  <c r="FP36" i="2"/>
  <c r="DG37" i="2"/>
  <c r="DP37" i="2"/>
  <c r="BV38" i="2"/>
  <c r="AZ39" i="2"/>
  <c r="BI39" i="2" s="1"/>
  <c r="AO39" i="2"/>
  <c r="AG40" i="2"/>
  <c r="AG42" i="2" s="1"/>
  <c r="E40" i="2"/>
  <c r="F42" i="2"/>
  <c r="BA40" i="2"/>
  <c r="BT40" i="2"/>
  <c r="BB42" i="2"/>
  <c r="ES42" i="2"/>
  <c r="FT41" i="2"/>
  <c r="FT42" i="2" s="1"/>
  <c r="DR43" i="2"/>
  <c r="AY49" i="2"/>
  <c r="AO49" i="2"/>
  <c r="BV49" i="2"/>
  <c r="M8" i="2"/>
  <c r="AG8" i="2"/>
  <c r="BI8" i="2"/>
  <c r="BG8" i="2" s="1"/>
  <c r="CQ8" i="2"/>
  <c r="EO8" i="2"/>
  <c r="FP8" i="2" s="1"/>
  <c r="FO8" i="2"/>
  <c r="FX8" i="2" s="1"/>
  <c r="FS8" i="2"/>
  <c r="FQ8" i="2" s="1"/>
  <c r="B9" i="2"/>
  <c r="AG64" i="2"/>
  <c r="L9" i="2"/>
  <c r="AD9" i="2" s="1"/>
  <c r="AR9" i="2"/>
  <c r="AR64" i="2" s="1"/>
  <c r="AX9" i="2"/>
  <c r="AX64" i="2" s="1"/>
  <c r="BH9" i="2"/>
  <c r="BR9" i="2"/>
  <c r="BV9" i="2"/>
  <c r="DQ64" i="2"/>
  <c r="DZ64" i="2" s="1"/>
  <c r="DU64" i="2"/>
  <c r="CZ9" i="2"/>
  <c r="CZ64" i="2" s="1"/>
  <c r="DF9" i="2"/>
  <c r="DF64" i="2" s="1"/>
  <c r="DT9" i="2"/>
  <c r="EN9" i="2"/>
  <c r="FS64" i="2"/>
  <c r="FH9" i="2"/>
  <c r="FH64" i="2" s="1"/>
  <c r="FR9" i="2"/>
  <c r="FZ9" i="2"/>
  <c r="E10" i="2"/>
  <c r="E28" i="2" s="1"/>
  <c r="K10" i="2"/>
  <c r="AE10" i="2"/>
  <c r="CD10" i="2" s="1"/>
  <c r="EC10" i="2" s="1"/>
  <c r="BA10" i="2"/>
  <c r="BA27" i="2" s="1"/>
  <c r="BG10" i="2"/>
  <c r="BK27" i="2"/>
  <c r="BK28" i="2"/>
  <c r="BQ10" i="2"/>
  <c r="BP10" i="2" s="1"/>
  <c r="BU10" i="2"/>
  <c r="CA10" i="2" s="1"/>
  <c r="DS10" i="2"/>
  <c r="EM10" i="2"/>
  <c r="EQ27" i="2"/>
  <c r="EQ28" i="2"/>
  <c r="E11" i="2"/>
  <c r="AE11" i="2"/>
  <c r="CD11" i="2" s="1"/>
  <c r="EC11" i="2" s="1"/>
  <c r="BQ11" i="2"/>
  <c r="BP11" i="2" s="1"/>
  <c r="BU11" i="2"/>
  <c r="CA11" i="2" s="1"/>
  <c r="DS11" i="2"/>
  <c r="EM11" i="2"/>
  <c r="GM11" i="2" s="1"/>
  <c r="E12" i="2"/>
  <c r="E30" i="2" s="1"/>
  <c r="K12" i="2"/>
  <c r="AE12" i="2"/>
  <c r="CD12" i="2" s="1"/>
  <c r="EC12" i="2" s="1"/>
  <c r="EC30" i="2" s="1"/>
  <c r="BA12" i="2"/>
  <c r="BA30" i="2" s="1"/>
  <c r="BG12" i="2"/>
  <c r="BQ12" i="2"/>
  <c r="BP12" i="2" s="1"/>
  <c r="BU12" i="2"/>
  <c r="CA12" i="2" s="1"/>
  <c r="CC12" i="2"/>
  <c r="DI12" i="2"/>
  <c r="DS12" i="2"/>
  <c r="EM12" i="2"/>
  <c r="E13" i="2"/>
  <c r="AE13" i="2"/>
  <c r="CD13" i="2" s="1"/>
  <c r="EC13" i="2" s="1"/>
  <c r="BU13" i="2"/>
  <c r="CA13" i="2" s="1"/>
  <c r="DS13" i="2"/>
  <c r="EM13" i="2"/>
  <c r="E14" i="2"/>
  <c r="AE14" i="2"/>
  <c r="CD14" i="2" s="1"/>
  <c r="EC14" i="2" s="1"/>
  <c r="BQ14" i="2"/>
  <c r="BP14" i="2" s="1"/>
  <c r="BU14" i="2"/>
  <c r="CA14" i="2" s="1"/>
  <c r="DS14" i="2"/>
  <c r="EM14" i="2"/>
  <c r="E15" i="2"/>
  <c r="AE15" i="2"/>
  <c r="CD15" i="2" s="1"/>
  <c r="EC15" i="2" s="1"/>
  <c r="BQ15" i="2"/>
  <c r="BP15" i="2" s="1"/>
  <c r="BU15" i="2"/>
  <c r="CA15" i="2" s="1"/>
  <c r="DS15" i="2"/>
  <c r="EM15" i="2"/>
  <c r="E16" i="2"/>
  <c r="AE16" i="2"/>
  <c r="CD16" i="2" s="1"/>
  <c r="EC16" i="2" s="1"/>
  <c r="BQ16" i="2"/>
  <c r="BP16" i="2" s="1"/>
  <c r="BU16" i="2"/>
  <c r="CA16" i="2" s="1"/>
  <c r="DS16" i="2"/>
  <c r="H27" i="2"/>
  <c r="Q27" i="2"/>
  <c r="Z27" i="2"/>
  <c r="AF21" i="2"/>
  <c r="AJ27" i="2"/>
  <c r="AN21" i="2"/>
  <c r="AU27" i="2"/>
  <c r="BD27" i="2"/>
  <c r="BD25" i="2"/>
  <c r="BD26" i="2" s="1"/>
  <c r="BM27" i="2"/>
  <c r="BS21" i="2"/>
  <c r="BW27" i="2"/>
  <c r="CI21" i="2"/>
  <c r="CT25" i="2"/>
  <c r="CT27" i="2"/>
  <c r="DC27" i="2"/>
  <c r="DL25" i="2"/>
  <c r="DL26" i="2" s="1"/>
  <c r="DR21" i="2"/>
  <c r="DV27" i="2"/>
  <c r="ES27" i="2"/>
  <c r="FB25" i="2"/>
  <c r="FB26" i="2" s="1"/>
  <c r="FK27" i="2"/>
  <c r="FQ21" i="2"/>
  <c r="FU27" i="2"/>
  <c r="N28" i="2"/>
  <c r="AI22" i="2"/>
  <c r="AR28" i="2"/>
  <c r="BA28" i="2"/>
  <c r="BV22" i="2"/>
  <c r="BV28" i="2" s="1"/>
  <c r="DI28" i="2"/>
  <c r="D23" i="2"/>
  <c r="AH29" i="2"/>
  <c r="CG23" i="2"/>
  <c r="CP23" i="2"/>
  <c r="DT29" i="2"/>
  <c r="FS29" i="2"/>
  <c r="CF24" i="2"/>
  <c r="O26" i="2"/>
  <c r="Y26" i="2"/>
  <c r="AU25" i="2"/>
  <c r="BC26" i="2"/>
  <c r="BU25" i="2"/>
  <c r="FH25" i="2"/>
  <c r="FI26" i="2"/>
  <c r="DJ26" i="2"/>
  <c r="ER26" i="2"/>
  <c r="AS27" i="2"/>
  <c r="B29" i="2"/>
  <c r="BI29" i="2"/>
  <c r="BG29" i="2" s="1"/>
  <c r="V29" i="2"/>
  <c r="T29" i="2" s="1"/>
  <c r="M29" i="2"/>
  <c r="M23" i="2" s="1"/>
  <c r="Z76" i="2"/>
  <c r="Z65" i="2"/>
  <c r="BR35" i="2"/>
  <c r="DU35" i="2"/>
  <c r="EY63" i="2"/>
  <c r="AZ36" i="2"/>
  <c r="BI36" i="2" s="1"/>
  <c r="AO36" i="2"/>
  <c r="BR36" i="2"/>
  <c r="CA36" i="2" s="1"/>
  <c r="CQ36" i="2"/>
  <c r="DR36" i="2" s="1"/>
  <c r="DT36" i="2"/>
  <c r="EF36" i="2" s="1"/>
  <c r="EP36" i="2"/>
  <c r="FR36" i="2"/>
  <c r="AG37" i="2"/>
  <c r="AR37" i="2"/>
  <c r="BU37" i="2"/>
  <c r="CQ37" i="2"/>
  <c r="DS37" i="2"/>
  <c r="E38" i="2"/>
  <c r="AF38" i="2" s="1"/>
  <c r="AH38" i="2"/>
  <c r="BH38" i="2"/>
  <c r="BG38" i="2" s="1"/>
  <c r="FR38" i="2"/>
  <c r="FX38" i="2" s="1"/>
  <c r="AT42" i="2"/>
  <c r="BU40" i="2"/>
  <c r="AR40" i="2"/>
  <c r="V41" i="2"/>
  <c r="AE41" i="2"/>
  <c r="BU41" i="2"/>
  <c r="BA41" i="2"/>
  <c r="BC42" i="2"/>
  <c r="BH43" i="2"/>
  <c r="BQ43" i="2"/>
  <c r="FR43" i="2"/>
  <c r="FX43" i="2" s="1"/>
  <c r="U44" i="2"/>
  <c r="EP44" i="2"/>
  <c r="FQ44" i="2" s="1"/>
  <c r="FS44" i="2"/>
  <c r="BT47" i="2"/>
  <c r="AR47" i="2"/>
  <c r="BS47" i="2" s="1"/>
  <c r="FP48" i="2"/>
  <c r="FY48" i="2" s="1"/>
  <c r="FF52" i="2"/>
  <c r="EZ27" i="2"/>
  <c r="EZ28" i="2"/>
  <c r="DU27" i="2"/>
  <c r="CG22" i="2"/>
  <c r="H30" i="2"/>
  <c r="BD30" i="2"/>
  <c r="CI24" i="2"/>
  <c r="DC25" i="2"/>
  <c r="DC26" i="2" s="1"/>
  <c r="P63" i="2"/>
  <c r="AH35" i="2"/>
  <c r="N35" i="2"/>
  <c r="DJ63" i="2"/>
  <c r="DI35" i="2"/>
  <c r="FG35" i="2"/>
  <c r="FP35" i="2" s="1"/>
  <c r="AN36" i="2"/>
  <c r="FF36" i="2"/>
  <c r="FO36" i="2"/>
  <c r="CZ38" i="2"/>
  <c r="DS38" i="2"/>
  <c r="EX38" i="2"/>
  <c r="FG38" i="2" s="1"/>
  <c r="FE38" i="2" s="1"/>
  <c r="EM38" i="2"/>
  <c r="E39" i="2"/>
  <c r="AF39" i="2" s="1"/>
  <c r="AG39" i="2"/>
  <c r="BH39" i="2"/>
  <c r="BG39" i="2" s="1"/>
  <c r="AX39" i="2"/>
  <c r="CI40" i="2"/>
  <c r="EH40" i="2" s="1"/>
  <c r="GG40" i="2" s="1"/>
  <c r="AJ42" i="2"/>
  <c r="CQ40" i="2"/>
  <c r="DR40" i="2" s="1"/>
  <c r="CR42" i="2"/>
  <c r="DS40" i="2"/>
  <c r="DT49" i="2"/>
  <c r="N8" i="2"/>
  <c r="BT8" i="2"/>
  <c r="AH64" i="2"/>
  <c r="W9" i="2"/>
  <c r="W64" i="2" s="1"/>
  <c r="AG9" i="2"/>
  <c r="BT64" i="2"/>
  <c r="CQ9" i="2"/>
  <c r="CQ64" i="2" s="1"/>
  <c r="DR64" i="2" s="1"/>
  <c r="DQ9" i="2"/>
  <c r="DU9" i="2"/>
  <c r="FT64" i="2"/>
  <c r="EY9" i="2"/>
  <c r="EY64" i="2" s="1"/>
  <c r="FS9" i="2"/>
  <c r="AX10" i="2"/>
  <c r="BZ10" i="2"/>
  <c r="BY10" i="2" s="1"/>
  <c r="CZ10" i="2"/>
  <c r="CZ28" i="2" s="1"/>
  <c r="DJ27" i="2"/>
  <c r="DJ28" i="2"/>
  <c r="DP10" i="2"/>
  <c r="DO10" i="2" s="1"/>
  <c r="FR10" i="2"/>
  <c r="AR11" i="2"/>
  <c r="AR29" i="2" s="1"/>
  <c r="AX11" i="2"/>
  <c r="CZ11" i="2"/>
  <c r="CZ29" i="2" s="1"/>
  <c r="DP11" i="2"/>
  <c r="DT11" i="2"/>
  <c r="FH11" i="2"/>
  <c r="FR11" i="2"/>
  <c r="AX12" i="2"/>
  <c r="BZ12" i="2"/>
  <c r="CZ12" i="2"/>
  <c r="DP12" i="2"/>
  <c r="DO12" i="2" s="1"/>
  <c r="FR12" i="2"/>
  <c r="FR30" i="2" s="1"/>
  <c r="CZ13" i="2"/>
  <c r="DP13" i="2"/>
  <c r="DO13" i="2" s="1"/>
  <c r="FR13" i="2"/>
  <c r="AX14" i="2"/>
  <c r="CZ14" i="2"/>
  <c r="DP14" i="2"/>
  <c r="DO14" i="2" s="1"/>
  <c r="FR14" i="2"/>
  <c r="AX15" i="2"/>
  <c r="BZ15" i="2"/>
  <c r="BY15" i="2" s="1"/>
  <c r="CZ15" i="2"/>
  <c r="DP15" i="2"/>
  <c r="DO15" i="2" s="1"/>
  <c r="FR15" i="2"/>
  <c r="AX16" i="2"/>
  <c r="CZ16" i="2"/>
  <c r="FR16" i="2"/>
  <c r="BT27" i="2"/>
  <c r="CF21" i="2"/>
  <c r="FR27" i="2"/>
  <c r="Q28" i="2"/>
  <c r="Z28" i="2"/>
  <c r="BD28" i="2"/>
  <c r="BM28" i="2"/>
  <c r="CE22" i="2"/>
  <c r="CI22" i="2"/>
  <c r="CT28" i="2"/>
  <c r="DC28" i="2"/>
  <c r="DL28" i="2"/>
  <c r="DV28" i="2"/>
  <c r="ES28" i="2"/>
  <c r="FB28" i="2"/>
  <c r="FU28" i="2"/>
  <c r="E29" i="2"/>
  <c r="N29" i="2"/>
  <c r="W29" i="2"/>
  <c r="AI29" i="2"/>
  <c r="BA29" i="2"/>
  <c r="BJ29" i="2"/>
  <c r="BV29" i="2"/>
  <c r="CH23" i="2"/>
  <c r="CQ29" i="2"/>
  <c r="DU29" i="2"/>
  <c r="EP29" i="2"/>
  <c r="FH29" i="2"/>
  <c r="AP24" i="2"/>
  <c r="FF24" i="2"/>
  <c r="FE24" i="2" s="1"/>
  <c r="Z25" i="2"/>
  <c r="Z26" i="2" s="1"/>
  <c r="BM25" i="2"/>
  <c r="BM26" i="2" s="1"/>
  <c r="BW26" i="2"/>
  <c r="CZ25" i="2"/>
  <c r="DA26" i="2"/>
  <c r="DW26" i="2"/>
  <c r="ES25" i="2"/>
  <c r="FA26" i="2"/>
  <c r="FS25" i="2"/>
  <c r="X26" i="2"/>
  <c r="CR26" i="2"/>
  <c r="DB26" i="2"/>
  <c r="AY27" i="2"/>
  <c r="AX27" i="2" s="1"/>
  <c r="K27" i="2"/>
  <c r="FI27" i="2"/>
  <c r="BB28" i="2"/>
  <c r="CR28" i="2"/>
  <c r="EN30" i="2"/>
  <c r="EM30" i="2" s="1"/>
  <c r="U35" i="2"/>
  <c r="K35" i="2"/>
  <c r="AD35" i="2"/>
  <c r="CC35" i="2" s="1"/>
  <c r="EB35" i="2" s="1"/>
  <c r="V35" i="2"/>
  <c r="BB63" i="2"/>
  <c r="BA35" i="2"/>
  <c r="BT35" i="2"/>
  <c r="BZ35" i="2" s="1"/>
  <c r="CP63" i="2"/>
  <c r="CY35" i="2"/>
  <c r="CN35" i="2"/>
  <c r="ER63" i="2"/>
  <c r="EP35" i="2"/>
  <c r="FS35" i="2"/>
  <c r="AF36" i="2"/>
  <c r="CX36" i="2"/>
  <c r="CN36" i="2"/>
  <c r="FS36" i="2"/>
  <c r="EY36" i="2"/>
  <c r="AY37" i="2"/>
  <c r="AO37" i="2"/>
  <c r="DT37" i="2"/>
  <c r="CZ37" i="2"/>
  <c r="L38" i="2"/>
  <c r="B38" i="2"/>
  <c r="CH38" i="2"/>
  <c r="EG38" i="2" s="1"/>
  <c r="GF38" i="2" s="1"/>
  <c r="AR38" i="2"/>
  <c r="BT38" i="2"/>
  <c r="CF38" i="2" s="1"/>
  <c r="DR38" i="2"/>
  <c r="AY40" i="2"/>
  <c r="AO40" i="2"/>
  <c r="AP42" i="2"/>
  <c r="EY40" i="2"/>
  <c r="EZ42" i="2"/>
  <c r="FR40" i="2"/>
  <c r="CY44" i="2"/>
  <c r="DH44" i="2" s="1"/>
  <c r="CN44" i="2"/>
  <c r="DQ44" i="2"/>
  <c r="DP44" i="2"/>
  <c r="DF44" i="2"/>
  <c r="L47" i="2"/>
  <c r="B47" i="2"/>
  <c r="AI47" i="2"/>
  <c r="CH47" i="2" s="1"/>
  <c r="EG47" i="2" s="1"/>
  <c r="GF47" i="2" s="1"/>
  <c r="Q43" i="2"/>
  <c r="X27" i="2"/>
  <c r="X28" i="2"/>
  <c r="BJ27" i="2"/>
  <c r="CZ27" i="2"/>
  <c r="FT27" i="2"/>
  <c r="BX29" i="2"/>
  <c r="CJ23" i="2"/>
  <c r="CE24" i="2"/>
  <c r="DV30" i="2"/>
  <c r="H25" i="2"/>
  <c r="DK26" i="2"/>
  <c r="EQ26" i="2"/>
  <c r="FR25" i="2"/>
  <c r="EP25" i="2"/>
  <c r="M37" i="2"/>
  <c r="V37" i="2" s="1"/>
  <c r="T37" i="2" s="1"/>
  <c r="B37" i="2"/>
  <c r="DZ38" i="2"/>
  <c r="AQ8" i="2"/>
  <c r="BR8" i="2" s="1"/>
  <c r="CA8" i="2" s="1"/>
  <c r="CY8" i="2"/>
  <c r="CW8" i="2" s="1"/>
  <c r="AI64" i="2"/>
  <c r="CH64" i="2" s="1"/>
  <c r="EG64" i="2" s="1"/>
  <c r="GF64" i="2" s="1"/>
  <c r="N9" i="2"/>
  <c r="N64" i="2" s="1"/>
  <c r="AF64" i="2" s="1"/>
  <c r="T9" i="2"/>
  <c r="T64" i="2" s="1"/>
  <c r="AH9" i="2"/>
  <c r="AH26" i="2" s="1"/>
  <c r="AP9" i="2"/>
  <c r="BU64" i="2"/>
  <c r="BJ9" i="2"/>
  <c r="BJ64" i="2" s="1"/>
  <c r="BT9" i="2"/>
  <c r="CN9" i="2"/>
  <c r="CN64" i="2" s="1"/>
  <c r="DS64" i="2"/>
  <c r="CX9" i="2"/>
  <c r="EP9" i="2"/>
  <c r="EP64" i="2" s="1"/>
  <c r="FQ64" i="2" s="1"/>
  <c r="EV9" i="2"/>
  <c r="EV64" i="2" s="1"/>
  <c r="FT9" i="2"/>
  <c r="W10" i="2"/>
  <c r="W28" i="2" s="1"/>
  <c r="AG10" i="2"/>
  <c r="AG28" i="2" s="1"/>
  <c r="AO10" i="2"/>
  <c r="CQ10" i="2"/>
  <c r="CQ27" i="2" s="1"/>
  <c r="CW10" i="2"/>
  <c r="DA27" i="2"/>
  <c r="DA28" i="2"/>
  <c r="EY10" i="2"/>
  <c r="EY28" i="2" s="1"/>
  <c r="FE10" i="2"/>
  <c r="FO10" i="2"/>
  <c r="FN10" i="2" s="1"/>
  <c r="W12" i="2"/>
  <c r="AG12" i="2"/>
  <c r="CQ12" i="2"/>
  <c r="CQ30" i="2" s="1"/>
  <c r="EY12" i="2"/>
  <c r="EY30" i="2" s="1"/>
  <c r="CF22" i="2"/>
  <c r="DS28" i="2"/>
  <c r="H29" i="2"/>
  <c r="Z29" i="2"/>
  <c r="AF23" i="2"/>
  <c r="AU29" i="2"/>
  <c r="BM29" i="2"/>
  <c r="BS23" i="2"/>
  <c r="DC29" i="2"/>
  <c r="DL29" i="2"/>
  <c r="DR23" i="2"/>
  <c r="ES29" i="2"/>
  <c r="FB29" i="2"/>
  <c r="FK29" i="2"/>
  <c r="FQ23" i="2"/>
  <c r="W30" i="2"/>
  <c r="AI24" i="2"/>
  <c r="BJ30" i="2"/>
  <c r="BV24" i="2"/>
  <c r="BV30" i="2" s="1"/>
  <c r="CZ30" i="2"/>
  <c r="DI30" i="2"/>
  <c r="DU24" i="2"/>
  <c r="DU30" i="2" s="1"/>
  <c r="FH30" i="2"/>
  <c r="FT24" i="2"/>
  <c r="FT30" i="2" s="1"/>
  <c r="G26" i="2"/>
  <c r="Q25" i="2"/>
  <c r="Q26" i="2" s="1"/>
  <c r="W25" i="2"/>
  <c r="W26" i="2" s="1"/>
  <c r="AG25" i="2"/>
  <c r="AK26" i="2"/>
  <c r="CJ25" i="2"/>
  <c r="AR25" i="2"/>
  <c r="AS26" i="2"/>
  <c r="BT25" i="2"/>
  <c r="CS26" i="2"/>
  <c r="DT25" i="2"/>
  <c r="DS25" i="2"/>
  <c r="FK25" i="2"/>
  <c r="FK26" i="2" s="1"/>
  <c r="FU26" i="2"/>
  <c r="F26" i="2"/>
  <c r="P26" i="2"/>
  <c r="BB26" i="2"/>
  <c r="BL26" i="2"/>
  <c r="F27" i="2"/>
  <c r="DL27" i="2"/>
  <c r="O28" i="2"/>
  <c r="AY30" i="2"/>
  <c r="AX30" i="2" s="1"/>
  <c r="F63" i="2"/>
  <c r="E35" i="2"/>
  <c r="AG35" i="2"/>
  <c r="BL63" i="2"/>
  <c r="BJ35" i="2"/>
  <c r="DP35" i="2"/>
  <c r="EN63" i="2"/>
  <c r="EW35" i="2"/>
  <c r="EM35" i="2"/>
  <c r="FT35" i="2"/>
  <c r="DH36" i="2"/>
  <c r="DQ36" i="2" s="1"/>
  <c r="CH37" i="2"/>
  <c r="EG37" i="2" s="1"/>
  <c r="GF37" i="2" s="1"/>
  <c r="BI37" i="2"/>
  <c r="BR37" i="2"/>
  <c r="FS37" i="2"/>
  <c r="FY37" i="2" s="1"/>
  <c r="EY37" i="2"/>
  <c r="FQ37" i="2" s="1"/>
  <c r="FR37" i="2"/>
  <c r="V38" i="2"/>
  <c r="AE38" i="2" s="1"/>
  <c r="BU38" i="2"/>
  <c r="BA38" i="2"/>
  <c r="K39" i="2"/>
  <c r="AC39" i="2" s="1"/>
  <c r="U39" i="2"/>
  <c r="T39" i="2" s="1"/>
  <c r="L43" i="2"/>
  <c r="B43" i="2"/>
  <c r="V43" i="2"/>
  <c r="AE43" i="2" s="1"/>
  <c r="BA44" i="2"/>
  <c r="BS44" i="2" s="1"/>
  <c r="BT44" i="2"/>
  <c r="EI45" i="2"/>
  <c r="GH45" i="2" s="1"/>
  <c r="CX45" i="2"/>
  <c r="CN45" i="2"/>
  <c r="DU45" i="2"/>
  <c r="DC43" i="2"/>
  <c r="DC63" i="2" s="1"/>
  <c r="FS45" i="2"/>
  <c r="EY45" i="2"/>
  <c r="AY46" i="2"/>
  <c r="AO46" i="2"/>
  <c r="DT46" i="2"/>
  <c r="CZ46" i="2"/>
  <c r="CQ53" i="2"/>
  <c r="DR53" i="2" s="1"/>
  <c r="DS53" i="2"/>
  <c r="FG55" i="2"/>
  <c r="FP55" i="2"/>
  <c r="N56" i="2"/>
  <c r="AF56" i="2" s="1"/>
  <c r="AG56" i="2"/>
  <c r="FG56" i="2"/>
  <c r="FP56" i="2"/>
  <c r="B27" i="2"/>
  <c r="DG27" i="2"/>
  <c r="DF27" i="2" s="1"/>
  <c r="C28" i="2"/>
  <c r="U30" i="2"/>
  <c r="T30" i="2" s="1"/>
  <c r="BH30" i="2"/>
  <c r="BG30" i="2" s="1"/>
  <c r="C63" i="2"/>
  <c r="G63" i="2"/>
  <c r="Q63" i="2"/>
  <c r="AO35" i="2"/>
  <c r="AS63" i="2"/>
  <c r="BC63" i="2"/>
  <c r="BM63" i="2"/>
  <c r="CW35" i="2"/>
  <c r="DA63" i="2"/>
  <c r="DK63" i="2"/>
  <c r="EO63" i="2"/>
  <c r="FI63" i="2"/>
  <c r="B36" i="2"/>
  <c r="L36" i="2"/>
  <c r="AR36" i="2"/>
  <c r="AX36" i="2"/>
  <c r="EX36" i="2"/>
  <c r="FG36" i="2" s="1"/>
  <c r="E37" i="2"/>
  <c r="AF37" i="2" s="1"/>
  <c r="CY37" i="2"/>
  <c r="DH37" i="2" s="1"/>
  <c r="EM37" i="2"/>
  <c r="EW37" i="2"/>
  <c r="AZ38" i="2"/>
  <c r="BI38" i="2" s="1"/>
  <c r="CN38" i="2"/>
  <c r="CX38" i="2"/>
  <c r="EP38" i="2"/>
  <c r="FQ38" i="2" s="1"/>
  <c r="AD39" i="2"/>
  <c r="BT39" i="2"/>
  <c r="AR39" i="2"/>
  <c r="CQ39" i="2"/>
  <c r="DR39" i="2" s="1"/>
  <c r="DS39" i="2"/>
  <c r="FJ42" i="2"/>
  <c r="FH40" i="2"/>
  <c r="CZ41" i="2"/>
  <c r="CZ42" i="2" s="1"/>
  <c r="DS41" i="2"/>
  <c r="DA42" i="2"/>
  <c r="EX41" i="2"/>
  <c r="EM41" i="2"/>
  <c r="EO42" i="2"/>
  <c r="P42" i="2"/>
  <c r="CZ43" i="2"/>
  <c r="DS43" i="2"/>
  <c r="E44" i="2"/>
  <c r="AG44" i="2"/>
  <c r="DS44" i="2"/>
  <c r="EW44" i="2"/>
  <c r="EM44" i="2"/>
  <c r="FB43" i="2"/>
  <c r="FT44" i="2"/>
  <c r="DH45" i="2"/>
  <c r="DQ45" i="2" s="1"/>
  <c r="CH46" i="2"/>
  <c r="EG46" i="2" s="1"/>
  <c r="GF46" i="2" s="1"/>
  <c r="BI46" i="2"/>
  <c r="BR46" i="2" s="1"/>
  <c r="FS46" i="2"/>
  <c r="FY46" i="2" s="1"/>
  <c r="EY46" i="2"/>
  <c r="FQ46" i="2" s="1"/>
  <c r="FR46" i="2"/>
  <c r="V47" i="2"/>
  <c r="AE47" i="2"/>
  <c r="AN49" i="2"/>
  <c r="BH54" i="2"/>
  <c r="AH55" i="2"/>
  <c r="N55" i="2"/>
  <c r="BV56" i="2"/>
  <c r="AU52" i="2"/>
  <c r="BV52" i="2" s="1"/>
  <c r="E58" i="2"/>
  <c r="AG58" i="2"/>
  <c r="EG60" i="2"/>
  <c r="GF60" i="2" s="1"/>
  <c r="AP27" i="2"/>
  <c r="AO27" i="2" s="1"/>
  <c r="D63" i="2"/>
  <c r="X63" i="2"/>
  <c r="AP63" i="2"/>
  <c r="AT63" i="2"/>
  <c r="CR63" i="2"/>
  <c r="DB63" i="2"/>
  <c r="EZ63" i="2"/>
  <c r="FJ63" i="2"/>
  <c r="EX39" i="2"/>
  <c r="FG39" i="2" s="1"/>
  <c r="FF39" i="2"/>
  <c r="H42" i="2"/>
  <c r="AI40" i="2"/>
  <c r="W40" i="2"/>
  <c r="W42" i="2" s="1"/>
  <c r="X42" i="2"/>
  <c r="DU40" i="2"/>
  <c r="DU42" i="2" s="1"/>
  <c r="DB42" i="2"/>
  <c r="DT40" i="2"/>
  <c r="FQ40" i="2"/>
  <c r="E41" i="2"/>
  <c r="G42" i="2"/>
  <c r="AH41" i="2"/>
  <c r="BH41" i="2"/>
  <c r="AY42" i="2"/>
  <c r="DI41" i="2"/>
  <c r="DI42" i="2" s="1"/>
  <c r="DK42" i="2"/>
  <c r="EY42" i="2"/>
  <c r="AR43" i="2"/>
  <c r="BT43" i="2"/>
  <c r="BU43" i="2"/>
  <c r="BA43" i="2"/>
  <c r="DZ43" i="2"/>
  <c r="FT43" i="2"/>
  <c r="AH44" i="2"/>
  <c r="N44" i="2"/>
  <c r="BD43" i="2"/>
  <c r="BD63" i="2" s="1"/>
  <c r="DZ44" i="2"/>
  <c r="FG44" i="2"/>
  <c r="FP44" i="2" s="1"/>
  <c r="AN45" i="2"/>
  <c r="N45" i="2"/>
  <c r="AF45" i="2" s="1"/>
  <c r="AG45" i="2"/>
  <c r="AU43" i="2"/>
  <c r="BV43" i="2" s="1"/>
  <c r="BV45" i="2"/>
  <c r="CH45" i="2" s="1"/>
  <c r="EG45" i="2" s="1"/>
  <c r="GF45" i="2" s="1"/>
  <c r="CG45" i="2"/>
  <c r="FP45" i="2"/>
  <c r="FF45" i="2"/>
  <c r="M46" i="2"/>
  <c r="V46" i="2" s="1"/>
  <c r="B46" i="2"/>
  <c r="DQ46" i="2"/>
  <c r="DG46" i="2"/>
  <c r="CF47" i="2"/>
  <c r="EX50" i="2"/>
  <c r="FG50" i="2" s="1"/>
  <c r="EM50" i="2"/>
  <c r="DG51" i="2"/>
  <c r="DU51" i="2"/>
  <c r="CT48" i="2"/>
  <c r="DU48" i="2" s="1"/>
  <c r="CQ52" i="2"/>
  <c r="DR52" i="2" s="1"/>
  <c r="DT52" i="2"/>
  <c r="DZ52" i="2" s="1"/>
  <c r="E54" i="2"/>
  <c r="AF54" i="2" s="1"/>
  <c r="AH54" i="2"/>
  <c r="CH56" i="2"/>
  <c r="EG56" i="2" s="1"/>
  <c r="GF56" i="2" s="1"/>
  <c r="CG56" i="2"/>
  <c r="DH29" i="2"/>
  <c r="DF29" i="2" s="1"/>
  <c r="O63" i="2"/>
  <c r="Y63" i="2"/>
  <c r="AI35" i="2"/>
  <c r="CH35" i="2" s="1"/>
  <c r="AQ63" i="2"/>
  <c r="AU63" i="2"/>
  <c r="BK63" i="2"/>
  <c r="BQ35" i="2"/>
  <c r="BU35" i="2"/>
  <c r="CA35" i="2" s="1"/>
  <c r="CO63" i="2"/>
  <c r="CS63" i="2"/>
  <c r="DS35" i="2"/>
  <c r="DY35" i="2" s="1"/>
  <c r="EQ63" i="2"/>
  <c r="FA63" i="2"/>
  <c r="FK63" i="2"/>
  <c r="CX39" i="2"/>
  <c r="CN39" i="2"/>
  <c r="EP39" i="2"/>
  <c r="FQ39" i="2" s="1"/>
  <c r="FR39" i="2"/>
  <c r="M40" i="2"/>
  <c r="V40" i="2" s="1"/>
  <c r="D42" i="2"/>
  <c r="AE40" i="2"/>
  <c r="U40" i="2"/>
  <c r="AD40" i="2" s="1"/>
  <c r="K40" i="2"/>
  <c r="BV40" i="2"/>
  <c r="CJ40" i="2"/>
  <c r="EI40" i="2" s="1"/>
  <c r="GH40" i="2" s="1"/>
  <c r="CY40" i="2"/>
  <c r="DH40" i="2" s="1"/>
  <c r="DG40" i="2"/>
  <c r="L41" i="2"/>
  <c r="B41" i="2"/>
  <c r="C42" i="2"/>
  <c r="AI41" i="2"/>
  <c r="Q42" i="2"/>
  <c r="AK42" i="2"/>
  <c r="CJ41" i="2"/>
  <c r="AR41" i="2"/>
  <c r="AS42" i="2"/>
  <c r="BT41" i="2"/>
  <c r="CI41" i="2"/>
  <c r="FH41" i="2"/>
  <c r="FH42" i="2" s="1"/>
  <c r="FI42" i="2"/>
  <c r="CT42" i="2"/>
  <c r="E43" i="2"/>
  <c r="AF43" i="2" s="1"/>
  <c r="AH43" i="2"/>
  <c r="EX43" i="2"/>
  <c r="FG43" i="2" s="1"/>
  <c r="FE43" i="2" s="1"/>
  <c r="EM43" i="2"/>
  <c r="CT43" i="2"/>
  <c r="DU43" i="2" s="1"/>
  <c r="DU44" i="2"/>
  <c r="EG44" i="2" s="1"/>
  <c r="GF44" i="2" s="1"/>
  <c r="AZ45" i="2"/>
  <c r="BI45" i="2" s="1"/>
  <c r="BG45" i="2" s="1"/>
  <c r="AO45" i="2"/>
  <c r="CQ45" i="2"/>
  <c r="DR45" i="2" s="1"/>
  <c r="DT45" i="2"/>
  <c r="EP45" i="2"/>
  <c r="FR45" i="2"/>
  <c r="AG46" i="2"/>
  <c r="T46" i="2"/>
  <c r="AR46" i="2"/>
  <c r="BU46" i="2"/>
  <c r="CG46" i="2" s="1"/>
  <c r="CQ46" i="2"/>
  <c r="DR46" i="2" s="1"/>
  <c r="DS46" i="2"/>
  <c r="E47" i="2"/>
  <c r="AF47" i="2" s="1"/>
  <c r="AH47" i="2"/>
  <c r="BR47" i="2"/>
  <c r="BH47" i="2"/>
  <c r="BV48" i="2"/>
  <c r="CX48" i="2"/>
  <c r="CN48" i="2"/>
  <c r="FR49" i="2"/>
  <c r="CG51" i="2"/>
  <c r="AM53" i="2"/>
  <c r="CF53" i="2"/>
  <c r="AR53" i="2"/>
  <c r="BS53" i="2" s="1"/>
  <c r="BU53" i="2"/>
  <c r="AZ57" i="2"/>
  <c r="BI57" i="2" s="1"/>
  <c r="AO57" i="2"/>
  <c r="BH57" i="2"/>
  <c r="BQ57" i="2"/>
  <c r="EW58" i="2"/>
  <c r="EM58" i="2"/>
  <c r="EM40" i="2"/>
  <c r="EW40" i="2"/>
  <c r="EW42" i="2" s="1"/>
  <c r="N41" i="2"/>
  <c r="N42" i="2" s="1"/>
  <c r="AZ41" i="2"/>
  <c r="BJ41" i="2"/>
  <c r="BJ42" i="2" s="1"/>
  <c r="CN41" i="2"/>
  <c r="CX41" i="2"/>
  <c r="DH41" i="2"/>
  <c r="EP41" i="2"/>
  <c r="EV41" i="2"/>
  <c r="FF41" i="2"/>
  <c r="H43" i="2"/>
  <c r="AI43" i="2" s="1"/>
  <c r="CH43" i="2" s="1"/>
  <c r="AZ43" i="2"/>
  <c r="BI43" i="2" s="1"/>
  <c r="CN43" i="2"/>
  <c r="CX43" i="2"/>
  <c r="EP43" i="2"/>
  <c r="FQ43" i="2" s="1"/>
  <c r="EV43" i="2"/>
  <c r="M44" i="2"/>
  <c r="V44" i="2" s="1"/>
  <c r="AO44" i="2"/>
  <c r="AY44" i="2"/>
  <c r="CQ44" i="2"/>
  <c r="CW44" i="2"/>
  <c r="B45" i="2"/>
  <c r="L45" i="2"/>
  <c r="AR45" i="2"/>
  <c r="BS45" i="2" s="1"/>
  <c r="EX45" i="2"/>
  <c r="FG45" i="2" s="1"/>
  <c r="E46" i="2"/>
  <c r="AF46" i="2" s="1"/>
  <c r="K46" i="2"/>
  <c r="CY46" i="2"/>
  <c r="DH46" i="2" s="1"/>
  <c r="EM46" i="2"/>
  <c r="EW46" i="2"/>
  <c r="BQ47" i="2"/>
  <c r="BU47" i="2"/>
  <c r="AZ47" i="2"/>
  <c r="BI47" i="2" s="1"/>
  <c r="DG47" i="2"/>
  <c r="EP47" i="2"/>
  <c r="FQ47" i="2" s="1"/>
  <c r="FS47" i="2"/>
  <c r="AZ48" i="2"/>
  <c r="BI48" i="2" s="1"/>
  <c r="BG48" i="2" s="1"/>
  <c r="AO48" i="2"/>
  <c r="DQ48" i="2"/>
  <c r="EP48" i="2"/>
  <c r="FQ48" i="2" s="1"/>
  <c r="FR48" i="2"/>
  <c r="H48" i="2"/>
  <c r="AI48" i="2" s="1"/>
  <c r="CH48" i="2" s="1"/>
  <c r="EG48" i="2" s="1"/>
  <c r="AI49" i="2"/>
  <c r="CH49" i="2" s="1"/>
  <c r="EG49" i="2" s="1"/>
  <c r="GF49" i="2" s="1"/>
  <c r="FY49" i="2"/>
  <c r="DZ50" i="2"/>
  <c r="BJ51" i="2"/>
  <c r="CY51" i="2"/>
  <c r="DH51" i="2" s="1"/>
  <c r="DQ51" i="2"/>
  <c r="EW51" i="2"/>
  <c r="EM51" i="2"/>
  <c r="AG52" i="2"/>
  <c r="AE52" i="2"/>
  <c r="CX52" i="2"/>
  <c r="CN52" i="2"/>
  <c r="FP52" i="2"/>
  <c r="AY53" i="2"/>
  <c r="AO53" i="2"/>
  <c r="BD52" i="2"/>
  <c r="BV53" i="2"/>
  <c r="DT53" i="2"/>
  <c r="CZ53" i="2"/>
  <c r="L54" i="2"/>
  <c r="B54" i="2"/>
  <c r="AI54" i="2"/>
  <c r="CH54" i="2" s="1"/>
  <c r="EG54" i="2" s="1"/>
  <c r="Q52" i="2"/>
  <c r="AR54" i="2"/>
  <c r="BT54" i="2"/>
  <c r="CF54" i="2" s="1"/>
  <c r="DU55" i="2"/>
  <c r="EG55" i="2" s="1"/>
  <c r="GF55" i="2" s="1"/>
  <c r="CT52" i="2"/>
  <c r="AZ56" i="2"/>
  <c r="BI56" i="2" s="1"/>
  <c r="AO56" i="2"/>
  <c r="EX57" i="2"/>
  <c r="FG57" i="2" s="1"/>
  <c r="FE57" i="2" s="1"/>
  <c r="EM57" i="2"/>
  <c r="FO57" i="2"/>
  <c r="FT59" i="2"/>
  <c r="DU60" i="2"/>
  <c r="V62" i="2"/>
  <c r="AE62" i="2" s="1"/>
  <c r="K62" i="2"/>
  <c r="CY47" i="2"/>
  <c r="DH47" i="2" s="1"/>
  <c r="CN47" i="2"/>
  <c r="EW47" i="2"/>
  <c r="EM47" i="2"/>
  <c r="M49" i="2"/>
  <c r="V49" i="2" s="1"/>
  <c r="B49" i="2"/>
  <c r="AE49" i="2"/>
  <c r="DG49" i="2"/>
  <c r="E50" i="2"/>
  <c r="AF50" i="2" s="1"/>
  <c r="AH50" i="2"/>
  <c r="BH50" i="2"/>
  <c r="AX50" i="2"/>
  <c r="U51" i="2"/>
  <c r="AD51" i="2" s="1"/>
  <c r="CA51" i="2"/>
  <c r="EG51" i="2"/>
  <c r="GF51" i="2" s="1"/>
  <c r="DZ51" i="2"/>
  <c r="AH52" i="2"/>
  <c r="BH52" i="2"/>
  <c r="AX52" i="2"/>
  <c r="EP52" i="2"/>
  <c r="FQ52" i="2" s="1"/>
  <c r="FR52" i="2"/>
  <c r="H52" i="2"/>
  <c r="AI52" i="2" s="1"/>
  <c r="CH52" i="2" s="1"/>
  <c r="AI53" i="2"/>
  <c r="BI53" i="2"/>
  <c r="BR53" i="2" s="1"/>
  <c r="DL52" i="2"/>
  <c r="DL63" i="2" s="1"/>
  <c r="FY53" i="2"/>
  <c r="EY53" i="2"/>
  <c r="FQ53" i="2" s="1"/>
  <c r="FR53" i="2"/>
  <c r="V54" i="2"/>
  <c r="AE54" i="2"/>
  <c r="BU54" i="2"/>
  <c r="BA54" i="2"/>
  <c r="ES52" i="2"/>
  <c r="FT54" i="2"/>
  <c r="AE55" i="2"/>
  <c r="CD55" i="2" s="1"/>
  <c r="U55" i="2"/>
  <c r="AD55" i="2"/>
  <c r="BA55" i="2"/>
  <c r="BS55" i="2" s="1"/>
  <c r="BT55" i="2"/>
  <c r="CY55" i="2"/>
  <c r="DH55" i="2" s="1"/>
  <c r="DF55" i="2" s="1"/>
  <c r="CN55" i="2"/>
  <c r="EP55" i="2"/>
  <c r="FQ55" i="2" s="1"/>
  <c r="FS55" i="2"/>
  <c r="FY55" i="2" s="1"/>
  <c r="CN56" i="2"/>
  <c r="CX56" i="2"/>
  <c r="CZ57" i="2"/>
  <c r="DR57" i="2" s="1"/>
  <c r="DS57" i="2"/>
  <c r="DH59" i="2"/>
  <c r="DQ59" i="2"/>
  <c r="BI60" i="2"/>
  <c r="BR60" i="2" s="1"/>
  <c r="BV41" i="2"/>
  <c r="DT41" i="2"/>
  <c r="FR41" i="2"/>
  <c r="AH48" i="2"/>
  <c r="CQ48" i="2"/>
  <c r="DR48" i="2" s="1"/>
  <c r="DT48" i="2"/>
  <c r="FF48" i="2"/>
  <c r="FO48" i="2" s="1"/>
  <c r="AG49" i="2"/>
  <c r="T49" i="2"/>
  <c r="AR49" i="2"/>
  <c r="BS49" i="2" s="1"/>
  <c r="BU49" i="2"/>
  <c r="CQ49" i="2"/>
  <c r="DR49" i="2" s="1"/>
  <c r="DS49" i="2"/>
  <c r="FQ49" i="2"/>
  <c r="FP49" i="2"/>
  <c r="L50" i="2"/>
  <c r="B50" i="2"/>
  <c r="AR50" i="2"/>
  <c r="BS50" i="2" s="1"/>
  <c r="BT50" i="2"/>
  <c r="DR50" i="2"/>
  <c r="DQ50" i="2"/>
  <c r="FF50" i="2"/>
  <c r="ES48" i="2"/>
  <c r="FT48" i="2" s="1"/>
  <c r="FT50" i="2"/>
  <c r="GF50" i="2" s="1"/>
  <c r="E51" i="2"/>
  <c r="AF51" i="2" s="1"/>
  <c r="AG51" i="2"/>
  <c r="EP51" i="2"/>
  <c r="FQ51" i="2" s="1"/>
  <c r="AZ52" i="2"/>
  <c r="BI52" i="2" s="1"/>
  <c r="AO52" i="2"/>
  <c r="BR52" i="2"/>
  <c r="CA52" i="2" s="1"/>
  <c r="FS52" i="2"/>
  <c r="M53" i="2"/>
  <c r="V53" i="2" s="1"/>
  <c r="T53" i="2" s="1"/>
  <c r="B53" i="2"/>
  <c r="DQ53" i="2"/>
  <c r="DG53" i="2"/>
  <c r="DT54" i="2"/>
  <c r="DZ54" i="2" s="1"/>
  <c r="CZ54" i="2"/>
  <c r="DR54" i="2" s="1"/>
  <c r="DS54" i="2"/>
  <c r="EX54" i="2"/>
  <c r="FG54" i="2" s="1"/>
  <c r="FE54" i="2" s="1"/>
  <c r="EM54" i="2"/>
  <c r="FP54" i="2"/>
  <c r="FY54" i="2" s="1"/>
  <c r="E55" i="2"/>
  <c r="AG55" i="2"/>
  <c r="DS55" i="2"/>
  <c r="DY55" i="2" s="1"/>
  <c r="EW55" i="2"/>
  <c r="EM55" i="2"/>
  <c r="FT55" i="2"/>
  <c r="FB52" i="2"/>
  <c r="FB63" i="2" s="1"/>
  <c r="CQ47" i="2"/>
  <c r="DR47" i="2" s="1"/>
  <c r="B48" i="2"/>
  <c r="L48" i="2"/>
  <c r="AR48" i="2"/>
  <c r="BS48" i="2" s="1"/>
  <c r="AX48" i="2"/>
  <c r="EX48" i="2"/>
  <c r="FG48" i="2" s="1"/>
  <c r="E49" i="2"/>
  <c r="AF49" i="2" s="1"/>
  <c r="K49" i="2"/>
  <c r="CY49" i="2"/>
  <c r="DH49" i="2" s="1"/>
  <c r="EM49" i="2"/>
  <c r="EW49" i="2"/>
  <c r="AZ50" i="2"/>
  <c r="BI50" i="2" s="1"/>
  <c r="CN50" i="2"/>
  <c r="CX50" i="2"/>
  <c r="EP50" i="2"/>
  <c r="FQ50" i="2" s="1"/>
  <c r="M51" i="2"/>
  <c r="V51" i="2" s="1"/>
  <c r="AO51" i="2"/>
  <c r="AY51" i="2"/>
  <c r="CQ51" i="2"/>
  <c r="DR51" i="2" s="1"/>
  <c r="B52" i="2"/>
  <c r="L52" i="2"/>
  <c r="AR52" i="2"/>
  <c r="BS52" i="2" s="1"/>
  <c r="EX52" i="2"/>
  <c r="FG52" i="2" s="1"/>
  <c r="E53" i="2"/>
  <c r="AF53" i="2" s="1"/>
  <c r="K53" i="2"/>
  <c r="CY53" i="2"/>
  <c r="DH53" i="2" s="1"/>
  <c r="EM53" i="2"/>
  <c r="EW53" i="2"/>
  <c r="AZ54" i="2"/>
  <c r="BI54" i="2" s="1"/>
  <c r="CN54" i="2"/>
  <c r="CX54" i="2"/>
  <c r="EP54" i="2"/>
  <c r="FQ54" i="2" s="1"/>
  <c r="EV54" i="2"/>
  <c r="M55" i="2"/>
  <c r="V55" i="2" s="1"/>
  <c r="AO55" i="2"/>
  <c r="AY55" i="2"/>
  <c r="CQ55" i="2"/>
  <c r="DR55" i="2" s="1"/>
  <c r="B56" i="2"/>
  <c r="L56" i="2"/>
  <c r="AR56" i="2"/>
  <c r="BS56" i="2" s="1"/>
  <c r="CY56" i="2"/>
  <c r="DH56" i="2" s="1"/>
  <c r="EW56" i="2"/>
  <c r="EM56" i="2"/>
  <c r="FS56" i="2"/>
  <c r="FY56" i="2" s="1"/>
  <c r="E57" i="2"/>
  <c r="AF57" i="2" s="1"/>
  <c r="AG57" i="2"/>
  <c r="AR57" i="2"/>
  <c r="BS57" i="2" s="1"/>
  <c r="BT57" i="2"/>
  <c r="FR57" i="2"/>
  <c r="FX57" i="2" s="1"/>
  <c r="AH58" i="2"/>
  <c r="N58" i="2"/>
  <c r="BS58" i="2"/>
  <c r="FG58" i="2"/>
  <c r="FP58" i="2" s="1"/>
  <c r="AH59" i="2"/>
  <c r="N59" i="2"/>
  <c r="AG59" i="2"/>
  <c r="GF59" i="2"/>
  <c r="FF59" i="2"/>
  <c r="EV59" i="2"/>
  <c r="M60" i="2"/>
  <c r="V60" i="2" s="1"/>
  <c r="T60" i="2" s="1"/>
  <c r="B60" i="2"/>
  <c r="CF60" i="2"/>
  <c r="DG60" i="2"/>
  <c r="CG62" i="2"/>
  <c r="CN51" i="2"/>
  <c r="AZ59" i="2"/>
  <c r="BI59" i="2" s="1"/>
  <c r="AO59" i="2"/>
  <c r="BR59" i="2"/>
  <c r="CD59" i="2" s="1"/>
  <c r="EC59" i="2" s="1"/>
  <c r="CQ59" i="2"/>
  <c r="DR59" i="2" s="1"/>
  <c r="DT59" i="2"/>
  <c r="EP59" i="2"/>
  <c r="FR59" i="2"/>
  <c r="AR60" i="2"/>
  <c r="BS60" i="2" s="1"/>
  <c r="BU60" i="2"/>
  <c r="CQ60" i="2"/>
  <c r="DS60" i="2"/>
  <c r="CG61" i="2"/>
  <c r="FQ56" i="2"/>
  <c r="L57" i="2"/>
  <c r="B57" i="2"/>
  <c r="CG57" i="2"/>
  <c r="BV57" i="2"/>
  <c r="CH57" i="2" s="1"/>
  <c r="EG57" i="2" s="1"/>
  <c r="GF57" i="2" s="1"/>
  <c r="U58" i="2"/>
  <c r="AD58" i="2"/>
  <c r="BU58" i="2"/>
  <c r="CA58" i="2" s="1"/>
  <c r="BA58" i="2"/>
  <c r="BT58" i="2"/>
  <c r="CY58" i="2"/>
  <c r="DH58" i="2" s="1"/>
  <c r="DF58" i="2" s="1"/>
  <c r="CN58" i="2"/>
  <c r="EP58" i="2"/>
  <c r="FQ58" i="2" s="1"/>
  <c r="FS58" i="2"/>
  <c r="AF59" i="2"/>
  <c r="BT59" i="2"/>
  <c r="BZ59" i="2" s="1"/>
  <c r="BG59" i="2"/>
  <c r="CX59" i="2"/>
  <c r="CN59" i="2"/>
  <c r="FS59" i="2"/>
  <c r="EY59" i="2"/>
  <c r="CG60" i="2"/>
  <c r="AY60" i="2"/>
  <c r="AO60" i="2"/>
  <c r="DT60" i="2"/>
  <c r="CZ60" i="2"/>
  <c r="BI61" i="2"/>
  <c r="BG61" i="2" s="1"/>
  <c r="BR61" i="2"/>
  <c r="CA61" i="2" s="1"/>
  <c r="BT62" i="2"/>
  <c r="CF62" i="2" s="1"/>
  <c r="BJ62" i="2"/>
  <c r="BS62" i="2" s="1"/>
  <c r="CN57" i="2"/>
  <c r="CX57" i="2"/>
  <c r="EP57" i="2"/>
  <c r="FQ57" i="2" s="1"/>
  <c r="EV57" i="2"/>
  <c r="M58" i="2"/>
  <c r="V58" i="2" s="1"/>
  <c r="AO58" i="2"/>
  <c r="AY58" i="2"/>
  <c r="CQ58" i="2"/>
  <c r="DR58" i="2" s="1"/>
  <c r="B59" i="2"/>
  <c r="L59" i="2"/>
  <c r="AR59" i="2"/>
  <c r="BS59" i="2" s="1"/>
  <c r="EX59" i="2"/>
  <c r="FG59" i="2" s="1"/>
  <c r="E60" i="2"/>
  <c r="AF60" i="2" s="1"/>
  <c r="CY60" i="2"/>
  <c r="DH60" i="2" s="1"/>
  <c r="FH60" i="2"/>
  <c r="FQ60" i="2" s="1"/>
  <c r="BS61" i="2"/>
  <c r="AX61" i="2"/>
  <c r="DG61" i="2"/>
  <c r="AF62" i="2"/>
  <c r="CQ62" i="2"/>
  <c r="DR62" i="2" s="1"/>
  <c r="FP62" i="2"/>
  <c r="FY62" i="2" s="1"/>
  <c r="FF62" i="2"/>
  <c r="EV62" i="2"/>
  <c r="FG62" i="2"/>
  <c r="GH64" i="2"/>
  <c r="AZ67" i="2"/>
  <c r="BI67" i="2" s="1"/>
  <c r="CP67" i="2" s="1"/>
  <c r="GD67" i="2"/>
  <c r="EW60" i="2"/>
  <c r="EM60" i="2"/>
  <c r="CY61" i="2"/>
  <c r="DH61" i="2" s="1"/>
  <c r="DQ61" i="2"/>
  <c r="DZ61" i="2" s="1"/>
  <c r="EW61" i="2"/>
  <c r="EM61" i="2"/>
  <c r="GF62" i="2"/>
  <c r="BH62" i="2"/>
  <c r="AX62" i="2"/>
  <c r="EP62" i="2"/>
  <c r="FQ62" i="2" s="1"/>
  <c r="FR62" i="2"/>
  <c r="AZ66" i="2"/>
  <c r="BI66" i="2" s="1"/>
  <c r="CP66" i="2" s="1"/>
  <c r="EX60" i="2"/>
  <c r="FG60" i="2" s="1"/>
  <c r="AG61" i="2"/>
  <c r="V61" i="2"/>
  <c r="AE61" i="2" s="1"/>
  <c r="BQ61" i="2"/>
  <c r="DS61" i="2"/>
  <c r="DI61" i="2"/>
  <c r="DR61" i="2" s="1"/>
  <c r="AD62" i="2"/>
  <c r="AZ62" i="2"/>
  <c r="BI62" i="2" s="1"/>
  <c r="BR62" i="2"/>
  <c r="CA62" i="2" s="1"/>
  <c r="BQ62" i="2"/>
  <c r="CX62" i="2"/>
  <c r="CN62" i="2"/>
  <c r="CE67" i="2"/>
  <c r="AN67" i="2"/>
  <c r="AO61" i="2"/>
  <c r="B62" i="2"/>
  <c r="AF66" i="2"/>
  <c r="AI68" i="2"/>
  <c r="CH68" i="2" s="1"/>
  <c r="EG68" i="2" s="1"/>
  <c r="GF68" i="2" s="1"/>
  <c r="CN61" i="2"/>
  <c r="AO62" i="2"/>
  <c r="AK65" i="2"/>
  <c r="CI63" i="2"/>
  <c r="CG66" i="2"/>
  <c r="DU66" i="2"/>
  <c r="EG66" i="2" s="1"/>
  <c r="GF66" i="2" s="1"/>
  <c r="BV67" i="2"/>
  <c r="CH67" i="2" s="1"/>
  <c r="EG67" i="2" s="1"/>
  <c r="GF67" i="2" s="1"/>
  <c r="N72" i="2"/>
  <c r="AF74" i="2"/>
  <c r="CJ63" i="2"/>
  <c r="U66" i="2"/>
  <c r="K66" i="2"/>
  <c r="BS66" i="2"/>
  <c r="AD67" i="2"/>
  <c r="Z71" i="2"/>
  <c r="AE66" i="2"/>
  <c r="U67" i="2"/>
  <c r="AJ71" i="2"/>
  <c r="CI70" i="2"/>
  <c r="BV71" i="2"/>
  <c r="DL71" i="2"/>
  <c r="CE73" i="2"/>
  <c r="Q71" i="2"/>
  <c r="AK71" i="2"/>
  <c r="CJ70" i="2"/>
  <c r="BM71" i="2"/>
  <c r="BW71" i="2"/>
  <c r="FB71" i="2"/>
  <c r="DR72" i="2"/>
  <c r="H71" i="2"/>
  <c r="BD71" i="2"/>
  <c r="BX71" i="2"/>
  <c r="FU71" i="2"/>
  <c r="K73" i="2"/>
  <c r="B72" i="2"/>
  <c r="DX74" i="2"/>
  <c r="BS75" i="2"/>
  <c r="AR72" i="2"/>
  <c r="AI70" i="2"/>
  <c r="AU71" i="2"/>
  <c r="CT71" i="2"/>
  <c r="DU70" i="2"/>
  <c r="DV71" i="2"/>
  <c r="FK71" i="2"/>
  <c r="FV71" i="2"/>
  <c r="CH72" i="2"/>
  <c r="EG73" i="2"/>
  <c r="ES71" i="2"/>
  <c r="CW75" i="2"/>
  <c r="DF75" i="2" s="1"/>
  <c r="FT70" i="2"/>
  <c r="FT71" i="2" s="1"/>
  <c r="CW73" i="2"/>
  <c r="EV73" i="2"/>
  <c r="K74" i="2"/>
  <c r="T74" i="2" s="1"/>
  <c r="AO74" i="2" s="1"/>
  <c r="K21" i="2" l="1"/>
  <c r="DQ60" i="2"/>
  <c r="CG39" i="2"/>
  <c r="BZ43" i="2"/>
  <c r="BS36" i="2"/>
  <c r="BA26" i="2"/>
  <c r="BS38" i="2"/>
  <c r="CZ26" i="2"/>
  <c r="BZ14" i="2"/>
  <c r="K44" i="2"/>
  <c r="FX36" i="2"/>
  <c r="EM16" i="2"/>
  <c r="AO8" i="2"/>
  <c r="EY26" i="2"/>
  <c r="EM21" i="2"/>
  <c r="FW74" i="2"/>
  <c r="AE50" i="2"/>
  <c r="BQ56" i="2"/>
  <c r="BZ56" i="2" s="1"/>
  <c r="DR56" i="2"/>
  <c r="EE48" i="2"/>
  <c r="GD48" i="2" s="1"/>
  <c r="D64" i="2"/>
  <c r="AE64" i="2" s="1"/>
  <c r="AE9" i="2"/>
  <c r="BQ36" i="2"/>
  <c r="BZ36" i="2" s="1"/>
  <c r="EW21" i="2"/>
  <c r="EV21" i="2" s="1"/>
  <c r="EV10" i="2"/>
  <c r="BR40" i="2"/>
  <c r="CD40" i="2" s="1"/>
  <c r="CM40" i="2" s="1"/>
  <c r="BH21" i="2"/>
  <c r="BG21" i="2" s="1"/>
  <c r="GM16" i="2"/>
  <c r="CA40" i="2"/>
  <c r="AX8" i="2"/>
  <c r="K60" i="2"/>
  <c r="AC74" i="2"/>
  <c r="K58" i="2"/>
  <c r="DR60" i="2"/>
  <c r="FQ59" i="2"/>
  <c r="AE60" i="2"/>
  <c r="FE59" i="2"/>
  <c r="FN59" i="2" s="1"/>
  <c r="FW59" i="2" s="1"/>
  <c r="BG52" i="2"/>
  <c r="BG56" i="2"/>
  <c r="BS54" i="2"/>
  <c r="BS51" i="2"/>
  <c r="DR44" i="2"/>
  <c r="CQ42" i="2"/>
  <c r="CW40" i="2"/>
  <c r="CW51" i="2"/>
  <c r="BS43" i="2"/>
  <c r="L63" i="2"/>
  <c r="DZ46" i="2"/>
  <c r="CZ63" i="2"/>
  <c r="CG40" i="2"/>
  <c r="FY35" i="2"/>
  <c r="CX24" i="2"/>
  <c r="DP16" i="2"/>
  <c r="DO16" i="2" s="1"/>
  <c r="GM14" i="2"/>
  <c r="AX13" i="2"/>
  <c r="GM13" i="2" s="1"/>
  <c r="DZ11" i="2"/>
  <c r="EV52" i="2"/>
  <c r="T44" i="2"/>
  <c r="V42" i="2"/>
  <c r="CA37" i="2"/>
  <c r="FH28" i="2"/>
  <c r="GM12" i="2"/>
  <c r="CG10" i="2"/>
  <c r="DZ9" i="2"/>
  <c r="DQ8" i="2"/>
  <c r="BR39" i="2"/>
  <c r="CW37" i="2"/>
  <c r="EW24" i="2"/>
  <c r="EV24" i="2" s="1"/>
  <c r="AN11" i="2"/>
  <c r="N26" i="2"/>
  <c r="AY24" i="2"/>
  <c r="AX24" i="2" s="1"/>
  <c r="FW75" i="2"/>
  <c r="FP47" i="2"/>
  <c r="FY47" i="2" s="1"/>
  <c r="BQ48" i="2"/>
  <c r="BZ48" i="2" s="1"/>
  <c r="DP58" i="2"/>
  <c r="DY58" i="2" s="1"/>
  <c r="FO13" i="2"/>
  <c r="FN13" i="2" s="1"/>
  <c r="DP8" i="2"/>
  <c r="DY8" i="2" s="1"/>
  <c r="U21" i="2"/>
  <c r="T21" i="2" s="1"/>
  <c r="BQ8" i="2"/>
  <c r="BP8" i="2" s="1"/>
  <c r="CD9" i="2"/>
  <c r="EC9" i="2" s="1"/>
  <c r="AY21" i="2"/>
  <c r="DO75" i="2"/>
  <c r="DX75" i="2" s="1"/>
  <c r="BZ61" i="2"/>
  <c r="BR66" i="2"/>
  <c r="CA66" i="2" s="1"/>
  <c r="FE62" i="2"/>
  <c r="FN62" i="2" s="1"/>
  <c r="CW61" i="2"/>
  <c r="CW58" i="2"/>
  <c r="DO58" i="2" s="1"/>
  <c r="DX58" i="2" s="1"/>
  <c r="DQ58" i="2"/>
  <c r="DZ58" i="2" s="1"/>
  <c r="T58" i="2"/>
  <c r="DF60" i="2"/>
  <c r="AF55" i="2"/>
  <c r="DF53" i="2"/>
  <c r="CA49" i="2"/>
  <c r="EV48" i="2"/>
  <c r="BG47" i="2"/>
  <c r="BS46" i="2"/>
  <c r="FQ45" i="2"/>
  <c r="FS42" i="2"/>
  <c r="DF40" i="2"/>
  <c r="BQ52" i="2"/>
  <c r="BZ52" i="2" s="1"/>
  <c r="DF51" i="2"/>
  <c r="DF46" i="2"/>
  <c r="FE45" i="2"/>
  <c r="EV39" i="2"/>
  <c r="BS39" i="2"/>
  <c r="FP9" i="2"/>
  <c r="FY9" i="2" s="1"/>
  <c r="DO11" i="2"/>
  <c r="DQ37" i="2"/>
  <c r="AX38" i="2"/>
  <c r="BP38" i="2" s="1"/>
  <c r="BS37" i="2"/>
  <c r="BG36" i="2"/>
  <c r="BP36" i="2" s="1"/>
  <c r="BY36" i="2" s="1"/>
  <c r="GM15" i="2"/>
  <c r="CC10" i="2"/>
  <c r="K8" i="2"/>
  <c r="CA9" i="2"/>
  <c r="DG24" i="2"/>
  <c r="DF24" i="2" s="1"/>
  <c r="AL16" i="2"/>
  <c r="BR49" i="2"/>
  <c r="CD49" i="2" s="1"/>
  <c r="EC49" i="2" s="1"/>
  <c r="GB49" i="2" s="1"/>
  <c r="AE57" i="2"/>
  <c r="AN57" i="2" s="1"/>
  <c r="FO12" i="2"/>
  <c r="FN12" i="2" s="1"/>
  <c r="FG23" i="2"/>
  <c r="AC75" i="2"/>
  <c r="AL75" i="2" s="1"/>
  <c r="FY11" i="2"/>
  <c r="CO21" i="2"/>
  <c r="CN21" i="2" s="1"/>
  <c r="CN10" i="2"/>
  <c r="GM10" i="2" s="1"/>
  <c r="DF8" i="2"/>
  <c r="BQ45" i="2"/>
  <c r="BZ45" i="2" s="1"/>
  <c r="BR64" i="2"/>
  <c r="CA64" i="2" s="1"/>
  <c r="FF21" i="2"/>
  <c r="FE21" i="2" s="1"/>
  <c r="CD61" i="2"/>
  <c r="EC61" i="2" s="1"/>
  <c r="GB61" i="2" s="1"/>
  <c r="AN61" i="2"/>
  <c r="CE56" i="2"/>
  <c r="EE38" i="2"/>
  <c r="FB76" i="2"/>
  <c r="FB65" i="2"/>
  <c r="CE45" i="2"/>
  <c r="BD76" i="2"/>
  <c r="BD65" i="2"/>
  <c r="M25" i="2"/>
  <c r="K23" i="2"/>
  <c r="DL76" i="2"/>
  <c r="DL65" i="2"/>
  <c r="CD62" i="2"/>
  <c r="EC62" i="2" s="1"/>
  <c r="GB62" i="2" s="1"/>
  <c r="AN62" i="2"/>
  <c r="EF46" i="2"/>
  <c r="L68" i="2"/>
  <c r="DC76" i="2"/>
  <c r="DC65" i="2"/>
  <c r="FE73" i="2"/>
  <c r="FE72" i="2" s="1"/>
  <c r="EV72" i="2"/>
  <c r="CJ71" i="2"/>
  <c r="EI70" i="2"/>
  <c r="CI71" i="2"/>
  <c r="EH70" i="2"/>
  <c r="AM67" i="2"/>
  <c r="BP61" i="2"/>
  <c r="DG62" i="2"/>
  <c r="DF62" i="2" s="1"/>
  <c r="CW62" i="2"/>
  <c r="BY61" i="2"/>
  <c r="EF60" i="2"/>
  <c r="CD60" i="2"/>
  <c r="EC60" i="2" s="1"/>
  <c r="CE57" i="2"/>
  <c r="CE55" i="2"/>
  <c r="AN48" i="2"/>
  <c r="CG48" i="2"/>
  <c r="FN57" i="2"/>
  <c r="BT42" i="2"/>
  <c r="EQ65" i="2"/>
  <c r="EQ68" i="2"/>
  <c r="FR63" i="2"/>
  <c r="Y65" i="2"/>
  <c r="Y68" i="2"/>
  <c r="EF56" i="2"/>
  <c r="AC46" i="2"/>
  <c r="AT65" i="2"/>
  <c r="AT68" i="2"/>
  <c r="BU63" i="2"/>
  <c r="AX54" i="2"/>
  <c r="BR43" i="2"/>
  <c r="CD43" i="2" s="1"/>
  <c r="EC43" i="2" s="1"/>
  <c r="FF37" i="2"/>
  <c r="FE37" i="2" s="1"/>
  <c r="EV37" i="2"/>
  <c r="FN37" i="2" s="1"/>
  <c r="FW37" i="2" s="1"/>
  <c r="EO65" i="2"/>
  <c r="BJ63" i="2"/>
  <c r="CE23" i="2"/>
  <c r="AF29" i="2"/>
  <c r="FR26" i="2"/>
  <c r="BY38" i="2"/>
  <c r="EX63" i="2"/>
  <c r="AE42" i="2"/>
  <c r="D25" i="2"/>
  <c r="B23" i="2"/>
  <c r="CB12" i="2"/>
  <c r="EB12" i="2"/>
  <c r="EA12" i="2" s="1"/>
  <c r="CM10" i="2"/>
  <c r="EF10" i="2"/>
  <c r="FQ9" i="2"/>
  <c r="AM40" i="2"/>
  <c r="CF40" i="2"/>
  <c r="FH63" i="2"/>
  <c r="AX21" i="2"/>
  <c r="ED73" i="2"/>
  <c r="AN66" i="2"/>
  <c r="CC62" i="2"/>
  <c r="CL62" i="2" s="1"/>
  <c r="EE62" i="2"/>
  <c r="FF60" i="2"/>
  <c r="FE60" i="2" s="1"/>
  <c r="EV60" i="2"/>
  <c r="FN60" i="2" s="1"/>
  <c r="FW60" i="2" s="1"/>
  <c r="FW57" i="2"/>
  <c r="CM61" i="2"/>
  <c r="EF61" i="2"/>
  <c r="CF59" i="2"/>
  <c r="BZ57" i="2"/>
  <c r="BH55" i="2"/>
  <c r="AX55" i="2"/>
  <c r="FF53" i="2"/>
  <c r="FE53" i="2" s="1"/>
  <c r="EV53" i="2"/>
  <c r="BP52" i="2"/>
  <c r="DZ48" i="2"/>
  <c r="DT42" i="2"/>
  <c r="DG56" i="2"/>
  <c r="DF56" i="2" s="1"/>
  <c r="CW56" i="2"/>
  <c r="K51" i="2"/>
  <c r="BG50" i="2"/>
  <c r="BP50" i="2" s="1"/>
  <c r="BY50" i="2" s="1"/>
  <c r="CW49" i="2"/>
  <c r="FF47" i="2"/>
  <c r="FE47" i="2" s="1"/>
  <c r="EV47" i="2"/>
  <c r="U54" i="2"/>
  <c r="T54" i="2" s="1"/>
  <c r="K54" i="2"/>
  <c r="BH53" i="2"/>
  <c r="BG53" i="2" s="1"/>
  <c r="AX53" i="2"/>
  <c r="BP53" i="2" s="1"/>
  <c r="BY53" i="2" s="1"/>
  <c r="CD52" i="2"/>
  <c r="EC52" i="2" s="1"/>
  <c r="GB52" i="2" s="1"/>
  <c r="FF51" i="2"/>
  <c r="FE51" i="2" s="1"/>
  <c r="EV51" i="2"/>
  <c r="FN51" i="2" s="1"/>
  <c r="FW51" i="2" s="1"/>
  <c r="GF48" i="2"/>
  <c r="CE48" i="2"/>
  <c r="DP47" i="2"/>
  <c r="DY47" i="2" s="1"/>
  <c r="DF47" i="2"/>
  <c r="EV46" i="2"/>
  <c r="FF46" i="2"/>
  <c r="FE46" i="2" s="1"/>
  <c r="CE46" i="2"/>
  <c r="AL46" i="2"/>
  <c r="U45" i="2"/>
  <c r="T45" i="2" s="1"/>
  <c r="K45" i="2"/>
  <c r="EG43" i="2"/>
  <c r="GF43" i="2" s="1"/>
  <c r="DH42" i="2"/>
  <c r="DQ41" i="2"/>
  <c r="AZ42" i="2"/>
  <c r="BI41" i="2"/>
  <c r="AX57" i="2"/>
  <c r="BR57" i="2"/>
  <c r="CA53" i="2"/>
  <c r="DG48" i="2"/>
  <c r="DF48" i="2" s="1"/>
  <c r="CW48" i="2"/>
  <c r="DZ45" i="2"/>
  <c r="DR41" i="2"/>
  <c r="B42" i="2"/>
  <c r="EF39" i="2"/>
  <c r="AQ65" i="2"/>
  <c r="AQ68" i="2"/>
  <c r="O65" i="2"/>
  <c r="O68" i="2"/>
  <c r="CE54" i="2"/>
  <c r="EE47" i="2"/>
  <c r="CG44" i="2"/>
  <c r="AN41" i="2"/>
  <c r="AH42" i="2"/>
  <c r="AN42" i="2" s="1"/>
  <c r="CG41" i="2"/>
  <c r="FE39" i="2"/>
  <c r="FN39" i="2" s="1"/>
  <c r="FW39" i="2" s="1"/>
  <c r="FO39" i="2"/>
  <c r="EZ65" i="2"/>
  <c r="EZ68" i="2"/>
  <c r="CR65" i="2"/>
  <c r="CR68" i="2"/>
  <c r="DS63" i="2"/>
  <c r="AM58" i="2"/>
  <c r="CF58" i="2"/>
  <c r="BG54" i="2"/>
  <c r="AF44" i="2"/>
  <c r="EM42" i="2"/>
  <c r="DS42" i="2"/>
  <c r="DG38" i="2"/>
  <c r="CW38" i="2"/>
  <c r="DK65" i="2"/>
  <c r="DK68" i="2"/>
  <c r="BC65" i="2"/>
  <c r="BC68" i="2"/>
  <c r="G65" i="2"/>
  <c r="AH63" i="2"/>
  <c r="G68" i="2"/>
  <c r="BH28" i="2"/>
  <c r="U28" i="2"/>
  <c r="L28" i="2"/>
  <c r="AP28" i="2"/>
  <c r="C22" i="2"/>
  <c r="B28" i="2"/>
  <c r="U43" i="2"/>
  <c r="T43" i="2" s="1"/>
  <c r="K43" i="2"/>
  <c r="FO37" i="2"/>
  <c r="EW63" i="2"/>
  <c r="FF35" i="2"/>
  <c r="EV35" i="2"/>
  <c r="CZ76" i="2"/>
  <c r="CZ65" i="2"/>
  <c r="BL68" i="2"/>
  <c r="BL65" i="2"/>
  <c r="F68" i="2"/>
  <c r="AG63" i="2"/>
  <c r="F65" i="2"/>
  <c r="DT26" i="2"/>
  <c r="BT26" i="2"/>
  <c r="CJ26" i="2"/>
  <c r="EI25" i="2"/>
  <c r="AF12" i="2"/>
  <c r="AF30" i="2" s="1"/>
  <c r="AM12" i="2"/>
  <c r="CF12" i="2"/>
  <c r="CX64" i="2"/>
  <c r="DP64" i="2" s="1"/>
  <c r="CW9" i="2"/>
  <c r="CW64" i="2" s="1"/>
  <c r="AC9" i="2"/>
  <c r="U47" i="2"/>
  <c r="T47" i="2" s="1"/>
  <c r="K47" i="2"/>
  <c r="EP63" i="2"/>
  <c r="FQ35" i="2"/>
  <c r="CN63" i="2"/>
  <c r="BA63" i="2"/>
  <c r="M63" i="2"/>
  <c r="ED22" i="2"/>
  <c r="EE21" i="2"/>
  <c r="FX15" i="2"/>
  <c r="FW15" i="2" s="1"/>
  <c r="FQ15" i="2"/>
  <c r="BY14" i="2"/>
  <c r="FX11" i="2"/>
  <c r="FW11" i="2" s="1"/>
  <c r="FQ11" i="2"/>
  <c r="FQ29" i="2" s="1"/>
  <c r="FX10" i="2"/>
  <c r="FW10" i="2" s="1"/>
  <c r="FQ10" i="2"/>
  <c r="FQ28" i="2" s="1"/>
  <c r="CF9" i="2"/>
  <c r="AM9" i="2"/>
  <c r="AF9" i="2"/>
  <c r="CF39" i="2"/>
  <c r="AM39" i="2"/>
  <c r="DI63" i="2"/>
  <c r="P68" i="2"/>
  <c r="P65" i="2"/>
  <c r="EY27" i="2"/>
  <c r="FE52" i="2"/>
  <c r="FN52" i="2" s="1"/>
  <c r="FW52" i="2" s="1"/>
  <c r="AX43" i="2"/>
  <c r="AO42" i="2"/>
  <c r="FQ36" i="2"/>
  <c r="BU26" i="2"/>
  <c r="BU29" i="2"/>
  <c r="CQ28" i="2"/>
  <c r="AI28" i="2"/>
  <c r="CH22" i="2"/>
  <c r="FQ27" i="2"/>
  <c r="DY16" i="2"/>
  <c r="DX16" i="2" s="1"/>
  <c r="DR16" i="2"/>
  <c r="DY15" i="2"/>
  <c r="DX15" i="2" s="1"/>
  <c r="DR15" i="2"/>
  <c r="DY14" i="2"/>
  <c r="DX14" i="2" s="1"/>
  <c r="DR14" i="2"/>
  <c r="DY13" i="2"/>
  <c r="DX13" i="2" s="1"/>
  <c r="DR13" i="2"/>
  <c r="DY12" i="2"/>
  <c r="DX12" i="2" s="1"/>
  <c r="DR12" i="2"/>
  <c r="DR30" i="2" s="1"/>
  <c r="DY11" i="2"/>
  <c r="DX11" i="2" s="1"/>
  <c r="DR11" i="2"/>
  <c r="EB10" i="2"/>
  <c r="EA10" i="2" s="1"/>
  <c r="CB10" i="2"/>
  <c r="DP9" i="2"/>
  <c r="B64" i="2"/>
  <c r="AM8" i="2"/>
  <c r="CF8" i="2"/>
  <c r="AF8" i="2"/>
  <c r="BP39" i="2"/>
  <c r="CB39" i="2" s="1"/>
  <c r="CF36" i="2"/>
  <c r="CG25" i="2"/>
  <c r="W27" i="2"/>
  <c r="DR25" i="2"/>
  <c r="FR28" i="2"/>
  <c r="BS16" i="2"/>
  <c r="AL15" i="2"/>
  <c r="BS12" i="2"/>
  <c r="BS30" i="2" s="1"/>
  <c r="EX26" i="2"/>
  <c r="GE36" i="2"/>
  <c r="U24" i="2"/>
  <c r="BS11" i="2"/>
  <c r="BS29" i="2" s="1"/>
  <c r="AN10" i="2"/>
  <c r="AC13" i="2"/>
  <c r="EO26" i="2"/>
  <c r="BS14" i="2"/>
  <c r="AL13" i="2"/>
  <c r="BH24" i="2"/>
  <c r="BG24" i="2" s="1"/>
  <c r="EM8" i="2"/>
  <c r="GM8" i="2" s="1"/>
  <c r="EE16" i="2"/>
  <c r="BS72" i="2"/>
  <c r="CI65" i="2"/>
  <c r="EH63" i="2"/>
  <c r="FW62" i="2"/>
  <c r="FF61" i="2"/>
  <c r="FE61" i="2" s="1"/>
  <c r="EV61" i="2"/>
  <c r="CE62" i="2"/>
  <c r="FO62" i="2"/>
  <c r="K52" i="2"/>
  <c r="U52" i="2"/>
  <c r="T52" i="2" s="1"/>
  <c r="FF55" i="2"/>
  <c r="FE55" i="2" s="1"/>
  <c r="EV55" i="2"/>
  <c r="FN55" i="2" s="1"/>
  <c r="FW55" i="2" s="1"/>
  <c r="EE54" i="2"/>
  <c r="AC53" i="2"/>
  <c r="FR42" i="2"/>
  <c r="CE50" i="2"/>
  <c r="FN47" i="2"/>
  <c r="CA59" i="2"/>
  <c r="DG52" i="2"/>
  <c r="DF52" i="2" s="1"/>
  <c r="CW52" i="2"/>
  <c r="CW47" i="2"/>
  <c r="EP42" i="2"/>
  <c r="FQ41" i="2"/>
  <c r="AU76" i="2"/>
  <c r="AU65" i="2"/>
  <c r="BV63" i="2"/>
  <c r="CX63" i="2"/>
  <c r="BM76" i="2"/>
  <c r="BM65" i="2"/>
  <c r="CF56" i="2"/>
  <c r="DG45" i="2"/>
  <c r="DF45" i="2" s="1"/>
  <c r="CW45" i="2"/>
  <c r="DO45" i="2" s="1"/>
  <c r="DX45" i="2" s="1"/>
  <c r="DS26" i="2"/>
  <c r="AN9" i="2"/>
  <c r="CG9" i="2"/>
  <c r="ED24" i="2"/>
  <c r="EF40" i="2"/>
  <c r="V63" i="2"/>
  <c r="AE63" i="2" s="1"/>
  <c r="FX16" i="2"/>
  <c r="FW16" i="2" s="1"/>
  <c r="FQ16" i="2"/>
  <c r="FX12" i="2"/>
  <c r="FW12" i="2" s="1"/>
  <c r="FQ12" i="2"/>
  <c r="FQ30" i="2" s="1"/>
  <c r="CI30" i="2"/>
  <c r="EH24" i="2"/>
  <c r="CE38" i="2"/>
  <c r="CW72" i="2"/>
  <c r="DF73" i="2"/>
  <c r="FP60" i="2"/>
  <c r="FY60" i="2" s="1"/>
  <c r="DQ67" i="2"/>
  <c r="DZ67" i="2" s="1"/>
  <c r="CY67" i="2"/>
  <c r="DH67" i="2" s="1"/>
  <c r="EO67" i="2" s="1"/>
  <c r="CE60" i="2"/>
  <c r="BH58" i="2"/>
  <c r="BG58" i="2" s="1"/>
  <c r="BP58" i="2" s="1"/>
  <c r="BY58" i="2" s="1"/>
  <c r="AX58" i="2"/>
  <c r="AN60" i="2"/>
  <c r="CM62" i="2"/>
  <c r="EF62" i="2"/>
  <c r="AC60" i="2"/>
  <c r="AL60" i="2" s="1"/>
  <c r="BH44" i="2"/>
  <c r="AX44" i="2"/>
  <c r="EG72" i="2"/>
  <c r="GF73" i="2"/>
  <c r="GF72" i="2" s="1"/>
  <c r="AI71" i="2"/>
  <c r="CH70" i="2"/>
  <c r="CE75" i="2"/>
  <c r="K72" i="2"/>
  <c r="T73" i="2"/>
  <c r="AP67" i="2"/>
  <c r="T67" i="2"/>
  <c r="AC67" i="2" s="1"/>
  <c r="CJ65" i="2"/>
  <c r="EI63" i="2"/>
  <c r="EF66" i="2"/>
  <c r="CE66" i="2"/>
  <c r="DP62" i="2"/>
  <c r="DY62" i="2" s="1"/>
  <c r="AM61" i="2"/>
  <c r="CF61" i="2"/>
  <c r="CY66" i="2"/>
  <c r="DH66" i="2" s="1"/>
  <c r="EO66" i="2" s="1"/>
  <c r="FO61" i="2"/>
  <c r="FX61" i="2" s="1"/>
  <c r="BR67" i="2"/>
  <c r="DP61" i="2"/>
  <c r="EB61" i="2" s="1"/>
  <c r="GA61" i="2" s="1"/>
  <c r="DF61" i="2"/>
  <c r="DG57" i="2"/>
  <c r="CW57" i="2"/>
  <c r="T62" i="2"/>
  <c r="AC62" i="2" s="1"/>
  <c r="CE59" i="2"/>
  <c r="AM62" i="2"/>
  <c r="DZ59" i="2"/>
  <c r="DP60" i="2"/>
  <c r="EE60" i="2"/>
  <c r="FP59" i="2"/>
  <c r="GB59" i="2" s="1"/>
  <c r="CG58" i="2"/>
  <c r="DQ56" i="2"/>
  <c r="DZ56" i="2" s="1"/>
  <c r="DG54" i="2"/>
  <c r="DF54" i="2" s="1"/>
  <c r="CW54" i="2"/>
  <c r="DO54" i="2" s="1"/>
  <c r="DX54" i="2" s="1"/>
  <c r="FN53" i="2"/>
  <c r="FW53" i="2" s="1"/>
  <c r="FF49" i="2"/>
  <c r="FE49" i="2" s="1"/>
  <c r="EV49" i="2"/>
  <c r="CE49" i="2"/>
  <c r="U48" i="2"/>
  <c r="K48" i="2"/>
  <c r="FN54" i="2"/>
  <c r="FW54" i="2" s="1"/>
  <c r="DP53" i="2"/>
  <c r="FY52" i="2"/>
  <c r="CE51" i="2"/>
  <c r="FO50" i="2"/>
  <c r="FX50" i="2" s="1"/>
  <c r="FE50" i="2"/>
  <c r="DQ55" i="2"/>
  <c r="DZ55" i="2" s="1"/>
  <c r="K55" i="2"/>
  <c r="FT52" i="2"/>
  <c r="AN52" i="2"/>
  <c r="CG52" i="2"/>
  <c r="T51" i="2"/>
  <c r="BR50" i="2"/>
  <c r="DF49" i="2"/>
  <c r="AC49" i="2"/>
  <c r="DQ47" i="2"/>
  <c r="DZ47" i="2" s="1"/>
  <c r="GF54" i="2"/>
  <c r="CG53" i="2"/>
  <c r="DP52" i="2"/>
  <c r="DY52" i="2" s="1"/>
  <c r="CF52" i="2"/>
  <c r="BQ50" i="2"/>
  <c r="BZ50" i="2" s="1"/>
  <c r="FX48" i="2"/>
  <c r="BR48" i="2"/>
  <c r="DG43" i="2"/>
  <c r="CW43" i="2"/>
  <c r="FO41" i="2"/>
  <c r="FX41" i="2" s="1"/>
  <c r="CX42" i="2"/>
  <c r="CW41" i="2"/>
  <c r="CW42" i="2" s="1"/>
  <c r="DG41" i="2"/>
  <c r="BG57" i="2"/>
  <c r="BP57" i="2" s="1"/>
  <c r="BY57" i="2" s="1"/>
  <c r="CG47" i="2"/>
  <c r="AN47" i="2"/>
  <c r="AM46" i="2"/>
  <c r="CF46" i="2"/>
  <c r="FP43" i="2"/>
  <c r="FY43" i="2" s="1"/>
  <c r="AN43" i="2"/>
  <c r="CG43" i="2"/>
  <c r="AR42" i="2"/>
  <c r="BS41" i="2"/>
  <c r="AI42" i="2"/>
  <c r="CH41" i="2"/>
  <c r="U41" i="2"/>
  <c r="K41" i="2"/>
  <c r="K42" i="2" s="1"/>
  <c r="L42" i="2"/>
  <c r="FK76" i="2"/>
  <c r="FK65" i="2"/>
  <c r="EG35" i="2"/>
  <c r="GF35" i="2" s="1"/>
  <c r="FP50" i="2"/>
  <c r="FY50" i="2" s="1"/>
  <c r="DP46" i="2"/>
  <c r="DY46" i="2" s="1"/>
  <c r="FO45" i="2"/>
  <c r="FX45" i="2" s="1"/>
  <c r="AD45" i="2"/>
  <c r="CC45" i="2" s="1"/>
  <c r="BQ41" i="2"/>
  <c r="BZ41" i="2" s="1"/>
  <c r="CH40" i="2"/>
  <c r="EG40" i="2" s="1"/>
  <c r="GF40" i="2" s="1"/>
  <c r="X65" i="2"/>
  <c r="X68" i="2"/>
  <c r="CE61" i="2"/>
  <c r="AF58" i="2"/>
  <c r="BR54" i="2"/>
  <c r="CD54" i="2" s="1"/>
  <c r="EC54" i="2" s="1"/>
  <c r="GB54" i="2" s="1"/>
  <c r="CD47" i="2"/>
  <c r="EC47" i="2" s="1"/>
  <c r="GB47" i="2" s="1"/>
  <c r="FF44" i="2"/>
  <c r="EV44" i="2"/>
  <c r="FG41" i="2"/>
  <c r="FG42" i="2" s="1"/>
  <c r="EX42" i="2"/>
  <c r="FI68" i="2"/>
  <c r="FI65" i="2"/>
  <c r="DA65" i="2"/>
  <c r="DA68" i="2"/>
  <c r="AS65" i="2"/>
  <c r="AS68" i="2"/>
  <c r="BT63" i="2"/>
  <c r="C65" i="2"/>
  <c r="C68" i="2"/>
  <c r="FY45" i="2"/>
  <c r="DP45" i="2"/>
  <c r="DY45" i="2" s="1"/>
  <c r="CY42" i="2"/>
  <c r="FX37" i="2"/>
  <c r="DR35" i="2"/>
  <c r="W63" i="2"/>
  <c r="DR29" i="2"/>
  <c r="DY64" i="2"/>
  <c r="B63" i="2"/>
  <c r="H26" i="2"/>
  <c r="AI25" i="2"/>
  <c r="DO44" i="2"/>
  <c r="DX44" i="2" s="1"/>
  <c r="BH40" i="2"/>
  <c r="BG40" i="2" s="1"/>
  <c r="AX40" i="2"/>
  <c r="DZ37" i="2"/>
  <c r="BH37" i="2"/>
  <c r="AX37" i="2"/>
  <c r="FY36" i="2"/>
  <c r="DG36" i="2"/>
  <c r="CW36" i="2"/>
  <c r="ER68" i="2"/>
  <c r="FS63" i="2"/>
  <c r="ER65" i="2"/>
  <c r="CY63" i="2"/>
  <c r="DH35" i="2"/>
  <c r="BB68" i="2"/>
  <c r="BB65" i="2"/>
  <c r="ES26" i="2"/>
  <c r="FT25" i="2"/>
  <c r="FT26" i="2" s="1"/>
  <c r="EN24" i="2"/>
  <c r="CH29" i="2"/>
  <c r="EG23" i="2"/>
  <c r="FQ14" i="2"/>
  <c r="FX14" i="2"/>
  <c r="FW14" i="2" s="1"/>
  <c r="BZ13" i="2"/>
  <c r="BY13" i="2" s="1"/>
  <c r="BZ11" i="2"/>
  <c r="BY11" i="2" s="1"/>
  <c r="BZ8" i="2"/>
  <c r="BY8" i="2" s="1"/>
  <c r="BS8" i="2"/>
  <c r="BQ39" i="2"/>
  <c r="CC39" i="2" s="1"/>
  <c r="AL39" i="2"/>
  <c r="CE39" i="2"/>
  <c r="EV36" i="2"/>
  <c r="DJ68" i="2"/>
  <c r="DJ65" i="2"/>
  <c r="FO52" i="2"/>
  <c r="FX52" i="2" s="1"/>
  <c r="BZ47" i="2"/>
  <c r="AE44" i="2"/>
  <c r="CD44" i="2" s="1"/>
  <c r="EC44" i="2" s="1"/>
  <c r="GB44" i="2" s="1"/>
  <c r="BG43" i="2"/>
  <c r="BA42" i="2"/>
  <c r="BS40" i="2"/>
  <c r="BR38" i="2"/>
  <c r="CA38" i="2" s="1"/>
  <c r="DY37" i="2"/>
  <c r="DZ36" i="2"/>
  <c r="CT63" i="2"/>
  <c r="DS30" i="2"/>
  <c r="DH23" i="2"/>
  <c r="CT26" i="2"/>
  <c r="DU25" i="2"/>
  <c r="DU26" i="2" s="1"/>
  <c r="CG16" i="2"/>
  <c r="CE16" i="2" s="1"/>
  <c r="CG15" i="2"/>
  <c r="CG14" i="2"/>
  <c r="CG13" i="2"/>
  <c r="CG11" i="2"/>
  <c r="FY64" i="2"/>
  <c r="BS64" i="2"/>
  <c r="FY8" i="2"/>
  <c r="FW8" i="2" s="1"/>
  <c r="DF37" i="2"/>
  <c r="DO37" i="2" s="1"/>
  <c r="BJ26" i="2"/>
  <c r="E27" i="2"/>
  <c r="CQ26" i="2"/>
  <c r="AG30" i="2"/>
  <c r="AC16" i="2"/>
  <c r="AC12" i="2"/>
  <c r="DG21" i="2"/>
  <c r="BS13" i="2"/>
  <c r="CY26" i="2"/>
  <c r="DR9" i="2"/>
  <c r="BS15" i="2"/>
  <c r="AL14" i="2"/>
  <c r="AC11" i="2"/>
  <c r="DZ8" i="2"/>
  <c r="DX8" i="2" s="1"/>
  <c r="AN12" i="2"/>
  <c r="AE8" i="2"/>
  <c r="AC14" i="2"/>
  <c r="EE13" i="2"/>
  <c r="BI23" i="2"/>
  <c r="BS10" i="2"/>
  <c r="BS28" i="2" s="1"/>
  <c r="EL24" i="2"/>
  <c r="GE24" i="2"/>
  <c r="EE53" i="2"/>
  <c r="DO48" i="2"/>
  <c r="DX48" i="2" s="1"/>
  <c r="DG39" i="2"/>
  <c r="DF39" i="2" s="1"/>
  <c r="CW39" i="2"/>
  <c r="CO65" i="2"/>
  <c r="AN54" i="2"/>
  <c r="CG54" i="2"/>
  <c r="FJ68" i="2"/>
  <c r="FJ65" i="2"/>
  <c r="D65" i="2"/>
  <c r="D68" i="2"/>
  <c r="CG55" i="2"/>
  <c r="AN55" i="2"/>
  <c r="CF44" i="2"/>
  <c r="BZ39" i="2"/>
  <c r="CE37" i="2"/>
  <c r="U36" i="2"/>
  <c r="T36" i="2" s="1"/>
  <c r="K36" i="2"/>
  <c r="Q76" i="2"/>
  <c r="Q65" i="2"/>
  <c r="DY53" i="2"/>
  <c r="BH46" i="2"/>
  <c r="BG46" i="2" s="1"/>
  <c r="AX46" i="2"/>
  <c r="CD38" i="2"/>
  <c r="EC38" i="2" s="1"/>
  <c r="EM63" i="2"/>
  <c r="E63" i="2"/>
  <c r="AF35" i="2"/>
  <c r="EE22" i="2"/>
  <c r="BS9" i="2"/>
  <c r="AR63" i="2"/>
  <c r="U38" i="2"/>
  <c r="T38" i="2" s="1"/>
  <c r="K38" i="2"/>
  <c r="BQ24" i="2"/>
  <c r="AO24" i="2"/>
  <c r="BP24" i="2" s="1"/>
  <c r="CI28" i="2"/>
  <c r="EH22" i="2"/>
  <c r="CG35" i="2"/>
  <c r="FY44" i="2"/>
  <c r="EY76" i="2"/>
  <c r="EY65" i="2"/>
  <c r="AU26" i="2"/>
  <c r="BV25" i="2"/>
  <c r="BV26" i="2" s="1"/>
  <c r="EF23" i="2"/>
  <c r="CE21" i="2"/>
  <c r="BH64" i="2"/>
  <c r="BG9" i="2"/>
  <c r="BG64" i="2" s="1"/>
  <c r="CF64" i="2"/>
  <c r="EN28" i="2"/>
  <c r="CX28" i="2"/>
  <c r="FF28" i="2"/>
  <c r="CN28" i="2"/>
  <c r="CO22" i="2"/>
  <c r="EW28" i="2"/>
  <c r="DG28" i="2"/>
  <c r="EE11" i="2"/>
  <c r="CD36" i="2"/>
  <c r="AC10" i="2"/>
  <c r="BP75" i="2"/>
  <c r="CB75" i="2" s="1"/>
  <c r="EA75" i="2" s="1"/>
  <c r="FZ75" i="2" s="1"/>
  <c r="T66" i="2"/>
  <c r="AC66" i="2" s="1"/>
  <c r="AP66" i="2"/>
  <c r="AP68" i="2" s="1"/>
  <c r="AD66" i="2"/>
  <c r="T61" i="2"/>
  <c r="K59" i="2"/>
  <c r="U59" i="2"/>
  <c r="BZ62" i="2"/>
  <c r="EF57" i="2"/>
  <c r="U57" i="2"/>
  <c r="T57" i="2" s="1"/>
  <c r="K57" i="2"/>
  <c r="CA60" i="2"/>
  <c r="U56" i="2"/>
  <c r="T56" i="2" s="1"/>
  <c r="K56" i="2"/>
  <c r="CE53" i="2"/>
  <c r="AM51" i="2"/>
  <c r="CF51" i="2"/>
  <c r="EV50" i="2"/>
  <c r="U50" i="2"/>
  <c r="T50" i="2" s="1"/>
  <c r="K50" i="2"/>
  <c r="AM49" i="2"/>
  <c r="CF49" i="2"/>
  <c r="AX74" i="2"/>
  <c r="BG74" i="2" s="1"/>
  <c r="DU71" i="2"/>
  <c r="AC73" i="2"/>
  <c r="CE74" i="2"/>
  <c r="AL74" i="2"/>
  <c r="DO61" i="2"/>
  <c r="DX61" i="2" s="1"/>
  <c r="ED67" i="2"/>
  <c r="DO62" i="2"/>
  <c r="DX62" i="2" s="1"/>
  <c r="FX62" i="2"/>
  <c r="BG62" i="2"/>
  <c r="BP62" i="2" s="1"/>
  <c r="BY62" i="2" s="1"/>
  <c r="FN61" i="2"/>
  <c r="FW61" i="2" s="1"/>
  <c r="FO60" i="2"/>
  <c r="FX60" i="2" s="1"/>
  <c r="AX59" i="2"/>
  <c r="BP59" i="2" s="1"/>
  <c r="BY59" i="2" s="1"/>
  <c r="DZ60" i="2"/>
  <c r="BH60" i="2"/>
  <c r="AX60" i="2"/>
  <c r="FY59" i="2"/>
  <c r="DG59" i="2"/>
  <c r="CW59" i="2"/>
  <c r="FY58" i="2"/>
  <c r="BQ58" i="2"/>
  <c r="CC58" i="2" s="1"/>
  <c r="EB58" i="2" s="1"/>
  <c r="AE58" i="2"/>
  <c r="CD58" i="2" s="1"/>
  <c r="EC58" i="2" s="1"/>
  <c r="GB58" i="2" s="1"/>
  <c r="DY60" i="2"/>
  <c r="DO51" i="2"/>
  <c r="DX51" i="2" s="1"/>
  <c r="CW60" i="2"/>
  <c r="DO60" i="2" s="1"/>
  <c r="DX60" i="2" s="1"/>
  <c r="FO59" i="2"/>
  <c r="FX59" i="2" s="1"/>
  <c r="AN59" i="2"/>
  <c r="CG59" i="2"/>
  <c r="AC58" i="2"/>
  <c r="CF57" i="2"/>
  <c r="EV56" i="2"/>
  <c r="FF56" i="2"/>
  <c r="AX56" i="2"/>
  <c r="BP56" i="2" s="1"/>
  <c r="BY56" i="2" s="1"/>
  <c r="CW55" i="2"/>
  <c r="DO55" i="2" s="1"/>
  <c r="DX55" i="2" s="1"/>
  <c r="BY52" i="2"/>
  <c r="BH51" i="2"/>
  <c r="AX51" i="2"/>
  <c r="DG50" i="2"/>
  <c r="CW50" i="2"/>
  <c r="AM55" i="2"/>
  <c r="CF55" i="2"/>
  <c r="DP54" i="2"/>
  <c r="DY54" i="2" s="1"/>
  <c r="CW53" i="2"/>
  <c r="DO53" i="2" s="1"/>
  <c r="DX53" i="2" s="1"/>
  <c r="AE53" i="2"/>
  <c r="AD50" i="2"/>
  <c r="FE48" i="2"/>
  <c r="FN48" i="2" s="1"/>
  <c r="BV42" i="2"/>
  <c r="T55" i="2"/>
  <c r="FO53" i="2"/>
  <c r="FX53" i="2" s="1"/>
  <c r="CH53" i="2"/>
  <c r="EG53" i="2" s="1"/>
  <c r="GF53" i="2" s="1"/>
  <c r="AE51" i="2"/>
  <c r="AN50" i="2"/>
  <c r="CG50" i="2"/>
  <c r="DQ49" i="2"/>
  <c r="DZ49" i="2" s="1"/>
  <c r="FO47" i="2"/>
  <c r="FX47" i="2" s="1"/>
  <c r="DO47" i="2"/>
  <c r="DX47" i="2" s="1"/>
  <c r="FP57" i="2"/>
  <c r="FY57" i="2" s="1"/>
  <c r="BR56" i="2"/>
  <c r="DU52" i="2"/>
  <c r="EG52" i="2" s="1"/>
  <c r="GF52" i="2" s="1"/>
  <c r="AD54" i="2"/>
  <c r="DZ53" i="2"/>
  <c r="BQ53" i="2"/>
  <c r="DO52" i="2"/>
  <c r="DX52" i="2" s="1"/>
  <c r="CF50" i="2"/>
  <c r="DP49" i="2"/>
  <c r="DY49" i="2" s="1"/>
  <c r="FW48" i="2"/>
  <c r="BP48" i="2"/>
  <c r="BY48" i="2" s="1"/>
  <c r="FW47" i="2"/>
  <c r="CA47" i="2"/>
  <c r="AX45" i="2"/>
  <c r="BP45" i="2" s="1"/>
  <c r="BY45" i="2" s="1"/>
  <c r="CN42" i="2"/>
  <c r="FF40" i="2"/>
  <c r="FE40" i="2" s="1"/>
  <c r="EV40" i="2"/>
  <c r="EV42" i="2" s="1"/>
  <c r="FF58" i="2"/>
  <c r="EV58" i="2"/>
  <c r="EF51" i="2"/>
  <c r="DP48" i="2"/>
  <c r="DY48" i="2" s="1"/>
  <c r="AX47" i="2"/>
  <c r="BP47" i="2" s="1"/>
  <c r="BY47" i="2" s="1"/>
  <c r="CE47" i="2"/>
  <c r="CA46" i="2"/>
  <c r="BR45" i="2"/>
  <c r="FN43" i="2"/>
  <c r="FW43" i="2" s="1"/>
  <c r="CE43" i="2"/>
  <c r="CI42" i="2"/>
  <c r="EH41" i="2"/>
  <c r="CJ42" i="2"/>
  <c r="EI41" i="2"/>
  <c r="DP40" i="2"/>
  <c r="DY40" i="2" s="1"/>
  <c r="DQ40" i="2"/>
  <c r="T40" i="2"/>
  <c r="AC40" i="2" s="1"/>
  <c r="FX39" i="2"/>
  <c r="FA65" i="2"/>
  <c r="FA68" i="2"/>
  <c r="CS65" i="2"/>
  <c r="CS68" i="2"/>
  <c r="DT63" i="2"/>
  <c r="BK65" i="2"/>
  <c r="BK68" i="2"/>
  <c r="AE35" i="2"/>
  <c r="CD35" i="2" s="1"/>
  <c r="DP51" i="2"/>
  <c r="DY51" i="2" s="1"/>
  <c r="CW46" i="2"/>
  <c r="DO46" i="2" s="1"/>
  <c r="DX46" i="2" s="1"/>
  <c r="AE46" i="2"/>
  <c r="EV45" i="2"/>
  <c r="FN45" i="2" s="1"/>
  <c r="FW45" i="2" s="1"/>
  <c r="EF45" i="2"/>
  <c r="CF45" i="2"/>
  <c r="AX41" i="2"/>
  <c r="E42" i="2"/>
  <c r="AF41" i="2"/>
  <c r="FP39" i="2"/>
  <c r="FY39" i="2" s="1"/>
  <c r="DB65" i="2"/>
  <c r="DB68" i="2"/>
  <c r="AZ63" i="2"/>
  <c r="H63" i="2"/>
  <c r="BQ54" i="2"/>
  <c r="BZ54" i="2" s="1"/>
  <c r="CE52" i="2"/>
  <c r="CG49" i="2"/>
  <c r="FO46" i="2"/>
  <c r="FX46" i="2" s="1"/>
  <c r="DY44" i="2"/>
  <c r="CF41" i="2"/>
  <c r="BY39" i="2"/>
  <c r="EV38" i="2"/>
  <c r="FN38" i="2" s="1"/>
  <c r="FW38" i="2" s="1"/>
  <c r="K37" i="2"/>
  <c r="AC37" i="2" s="1"/>
  <c r="ES63" i="2"/>
  <c r="AO63" i="2"/>
  <c r="BP35" i="2"/>
  <c r="BP46" i="2"/>
  <c r="BY46" i="2" s="1"/>
  <c r="FO40" i="2"/>
  <c r="FX40" i="2" s="1"/>
  <c r="FO35" i="2"/>
  <c r="FX35" i="2" s="1"/>
  <c r="CQ63" i="2"/>
  <c r="AM35" i="2"/>
  <c r="CF35" i="2"/>
  <c r="AR26" i="2"/>
  <c r="BS25" i="2"/>
  <c r="AG26" i="2"/>
  <c r="CF25" i="2"/>
  <c r="AI30" i="2"/>
  <c r="CH24" i="2"/>
  <c r="CF10" i="2"/>
  <c r="AF10" i="2"/>
  <c r="AF28" i="2" s="1"/>
  <c r="AM10" i="2"/>
  <c r="DO64" i="2"/>
  <c r="DX64" i="2" s="1"/>
  <c r="AP64" i="2"/>
  <c r="BQ64" i="2" s="1"/>
  <c r="BZ64" i="2" s="1"/>
  <c r="BQ9" i="2"/>
  <c r="BP9" i="2" s="1"/>
  <c r="AO9" i="2"/>
  <c r="AO64" i="2" s="1"/>
  <c r="BP64" i="2" s="1"/>
  <c r="AE37" i="2"/>
  <c r="BS35" i="2"/>
  <c r="EP26" i="2"/>
  <c r="FQ25" i="2"/>
  <c r="CJ29" i="2"/>
  <c r="EI23" i="2"/>
  <c r="AD47" i="2"/>
  <c r="AN40" i="2"/>
  <c r="CG37" i="2"/>
  <c r="CE36" i="2"/>
  <c r="CP68" i="2"/>
  <c r="CP65" i="2"/>
  <c r="AY63" i="2"/>
  <c r="T35" i="2"/>
  <c r="FS26" i="2"/>
  <c r="AG27" i="2"/>
  <c r="BZ16" i="2"/>
  <c r="BY16" i="2" s="1"/>
  <c r="FX13" i="2"/>
  <c r="FW13" i="2" s="1"/>
  <c r="FQ13" i="2"/>
  <c r="BY12" i="2"/>
  <c r="CG64" i="2"/>
  <c r="AN64" i="2"/>
  <c r="CC8" i="2"/>
  <c r="AC8" i="2"/>
  <c r="FP38" i="2"/>
  <c r="FY38" i="2" s="1"/>
  <c r="FE36" i="2"/>
  <c r="N63" i="2"/>
  <c r="CM22" i="2"/>
  <c r="EF22" i="2"/>
  <c r="AD44" i="2"/>
  <c r="CF43" i="2"/>
  <c r="BU42" i="2"/>
  <c r="M42" i="2"/>
  <c r="BQ38" i="2"/>
  <c r="BZ38" i="2" s="1"/>
  <c r="AN38" i="2"/>
  <c r="CG38" i="2"/>
  <c r="DR37" i="2"/>
  <c r="AM37" i="2"/>
  <c r="CF37" i="2"/>
  <c r="AZ29" i="2"/>
  <c r="K29" i="2"/>
  <c r="FH26" i="2"/>
  <c r="EE24" i="2"/>
  <c r="CP25" i="2"/>
  <c r="CN23" i="2"/>
  <c r="CI27" i="2"/>
  <c r="EH21" i="2"/>
  <c r="CC16" i="2"/>
  <c r="CC15" i="2"/>
  <c r="CC14" i="2"/>
  <c r="CL14" i="2" s="1"/>
  <c r="CC13" i="2"/>
  <c r="CG12" i="2"/>
  <c r="CC11" i="2"/>
  <c r="CL11" i="2" s="1"/>
  <c r="DY10" i="2"/>
  <c r="DX10" i="2" s="1"/>
  <c r="DS27" i="2"/>
  <c r="DR10" i="2"/>
  <c r="DR28" i="2" s="1"/>
  <c r="EN64" i="2"/>
  <c r="FO64" i="2" s="1"/>
  <c r="FX64" i="2" s="1"/>
  <c r="FO9" i="2"/>
  <c r="FN9" i="2" s="1"/>
  <c r="EM9" i="2"/>
  <c r="EM64" i="2" s="1"/>
  <c r="FN64" i="2" s="1"/>
  <c r="FW64" i="2" s="1"/>
  <c r="L64" i="2"/>
  <c r="AD64" i="2" s="1"/>
  <c r="AM64" i="2" s="1"/>
  <c r="K9" i="2"/>
  <c r="K64" i="2" s="1"/>
  <c r="FN8" i="2"/>
  <c r="BH49" i="2"/>
  <c r="AX49" i="2"/>
  <c r="AF40" i="2"/>
  <c r="EE23" i="2"/>
  <c r="CL23" i="2"/>
  <c r="CH27" i="2"/>
  <c r="EG21" i="2"/>
  <c r="AF25" i="2"/>
  <c r="GE21" i="2"/>
  <c r="GK21" i="2" s="1"/>
  <c r="EL21" i="2"/>
  <c r="CE15" i="2"/>
  <c r="EE15" i="2"/>
  <c r="AQ69" i="2"/>
  <c r="AQ26" i="2"/>
  <c r="AL11" i="2"/>
  <c r="AC21" i="2"/>
  <c r="AL21" i="2" s="1"/>
  <c r="AC15" i="2"/>
  <c r="CE14" i="2"/>
  <c r="EE14" i="2"/>
  <c r="V23" i="2"/>
  <c r="FN21" i="2"/>
  <c r="FN27" i="2" s="1"/>
  <c r="EF8" i="2"/>
  <c r="AP21" i="2"/>
  <c r="EH26" i="2"/>
  <c r="GG25" i="2"/>
  <c r="GG26" i="2" s="1"/>
  <c r="DR27" i="2" l="1"/>
  <c r="FF42" i="2"/>
  <c r="GM54" i="2"/>
  <c r="BS27" i="2"/>
  <c r="GB43" i="2"/>
  <c r="FE23" i="2"/>
  <c r="FN23" i="2" s="1"/>
  <c r="FN29" i="2" s="1"/>
  <c r="FG25" i="2"/>
  <c r="FP23" i="2"/>
  <c r="CD64" i="2"/>
  <c r="EC64" i="2" s="1"/>
  <c r="GB64" i="2" s="1"/>
  <c r="AC44" i="2"/>
  <c r="AC50" i="2"/>
  <c r="GM46" i="2"/>
  <c r="AC36" i="2"/>
  <c r="CW63" i="2"/>
  <c r="FO49" i="2"/>
  <c r="FX49" i="2" s="1"/>
  <c r="AN58" i="2"/>
  <c r="AL9" i="2"/>
  <c r="FW29" i="2"/>
  <c r="AC47" i="2"/>
  <c r="AC54" i="2"/>
  <c r="DO56" i="2"/>
  <c r="DX56" i="2" s="1"/>
  <c r="CA39" i="2"/>
  <c r="CD39" i="2"/>
  <c r="CW24" i="2"/>
  <c r="DO24" i="2" s="1"/>
  <c r="DP24" i="2"/>
  <c r="DO40" i="2"/>
  <c r="DX40" i="2" s="1"/>
  <c r="CD66" i="2"/>
  <c r="CM66" i="2" s="1"/>
  <c r="FO21" i="2"/>
  <c r="EC40" i="2"/>
  <c r="GB40" i="2" s="1"/>
  <c r="FN50" i="2"/>
  <c r="FW50" i="2" s="1"/>
  <c r="CB53" i="2"/>
  <c r="EA53" i="2" s="1"/>
  <c r="GM52" i="2"/>
  <c r="DY61" i="2"/>
  <c r="BY75" i="2"/>
  <c r="DO49" i="2"/>
  <c r="DX49" i="2" s="1"/>
  <c r="FX9" i="2"/>
  <c r="FW9" i="2" s="1"/>
  <c r="DO8" i="2"/>
  <c r="BY35" i="2"/>
  <c r="AC57" i="2"/>
  <c r="AN35" i="2"/>
  <c r="GM47" i="2"/>
  <c r="GB38" i="2"/>
  <c r="DO39" i="2"/>
  <c r="DX39" i="2" s="1"/>
  <c r="AX63" i="2"/>
  <c r="FN49" i="2"/>
  <c r="FW49" i="2" s="1"/>
  <c r="AC52" i="2"/>
  <c r="AL12" i="2"/>
  <c r="AC45" i="2"/>
  <c r="FN46" i="2"/>
  <c r="FW46" i="2" s="1"/>
  <c r="CA54" i="2"/>
  <c r="AD21" i="2"/>
  <c r="AL37" i="2"/>
  <c r="EA39" i="2"/>
  <c r="FZ39" i="2" s="1"/>
  <c r="CB50" i="2"/>
  <c r="AL50" i="2"/>
  <c r="CB36" i="2"/>
  <c r="AL36" i="2"/>
  <c r="CW76" i="2"/>
  <c r="CW65" i="2"/>
  <c r="CB47" i="2"/>
  <c r="EA47" i="2" s="1"/>
  <c r="FZ47" i="2" s="1"/>
  <c r="AL47" i="2"/>
  <c r="AL54" i="2"/>
  <c r="CB62" i="2"/>
  <c r="EA62" i="2" s="1"/>
  <c r="FZ62" i="2" s="1"/>
  <c r="AL62" i="2"/>
  <c r="CB57" i="2"/>
  <c r="AL57" i="2"/>
  <c r="AL66" i="2"/>
  <c r="AX65" i="2"/>
  <c r="AE65" i="2"/>
  <c r="CB52" i="2"/>
  <c r="EA52" i="2" s="1"/>
  <c r="FZ52" i="2" s="1"/>
  <c r="AL52" i="2"/>
  <c r="CB45" i="2"/>
  <c r="EA45" i="2" s="1"/>
  <c r="FZ45" i="2" s="1"/>
  <c r="AL45" i="2"/>
  <c r="N76" i="2"/>
  <c r="N65" i="2"/>
  <c r="CL45" i="2"/>
  <c r="EE45" i="2"/>
  <c r="DT65" i="2"/>
  <c r="FE28" i="2"/>
  <c r="FF22" i="2"/>
  <c r="GE23" i="2"/>
  <c r="EH28" i="2"/>
  <c r="GG22" i="2"/>
  <c r="GG28" i="2" s="1"/>
  <c r="CE35" i="2"/>
  <c r="BI25" i="2"/>
  <c r="BG23" i="2"/>
  <c r="DF21" i="2"/>
  <c r="DO21" i="2" s="1"/>
  <c r="DP21" i="2"/>
  <c r="CM11" i="2"/>
  <c r="CK11" i="2" s="1"/>
  <c r="EF11" i="2"/>
  <c r="EF29" i="2" s="1"/>
  <c r="W68" i="2"/>
  <c r="X69" i="2"/>
  <c r="X70" i="2" s="1"/>
  <c r="EE52" i="2"/>
  <c r="ED59" i="2"/>
  <c r="EI65" i="2"/>
  <c r="GH63" i="2"/>
  <c r="GH65" i="2" s="1"/>
  <c r="GC24" i="2"/>
  <c r="CM9" i="2"/>
  <c r="EF9" i="2"/>
  <c r="CK50" i="2"/>
  <c r="ED50" i="2"/>
  <c r="FZ53" i="2"/>
  <c r="DR26" i="2"/>
  <c r="EE8" i="2"/>
  <c r="CL8" i="2"/>
  <c r="CE8" i="2"/>
  <c r="DO9" i="2"/>
  <c r="DY9" i="2"/>
  <c r="DX9" i="2" s="1"/>
  <c r="P69" i="2"/>
  <c r="P70" i="2" s="1"/>
  <c r="P71" i="2" s="1"/>
  <c r="GA35" i="2"/>
  <c r="BP40" i="2"/>
  <c r="BY40" i="2" s="1"/>
  <c r="CE12" i="2"/>
  <c r="CE30" i="2" s="1"/>
  <c r="CL12" i="2"/>
  <c r="EE12" i="2"/>
  <c r="BL69" i="2"/>
  <c r="BL70" i="2" s="1"/>
  <c r="BL71" i="2" s="1"/>
  <c r="FF63" i="2"/>
  <c r="FE35" i="2"/>
  <c r="B22" i="2"/>
  <c r="C25" i="2"/>
  <c r="BG28" i="2"/>
  <c r="BH22" i="2"/>
  <c r="BC69" i="2"/>
  <c r="BC70" i="2" s="1"/>
  <c r="BC71" i="2" s="1"/>
  <c r="DF38" i="2"/>
  <c r="DO38" i="2" s="1"/>
  <c r="DX38" i="2" s="1"/>
  <c r="DP38" i="2"/>
  <c r="DY38" i="2" s="1"/>
  <c r="AO68" i="2"/>
  <c r="N68" i="2"/>
  <c r="O69" i="2"/>
  <c r="N69" i="2" s="1"/>
  <c r="CA57" i="2"/>
  <c r="CD57" i="2"/>
  <c r="DQ42" i="2"/>
  <c r="DZ42" i="2" s="1"/>
  <c r="EE59" i="2"/>
  <c r="GD62" i="2"/>
  <c r="EE40" i="2"/>
  <c r="EX65" i="2"/>
  <c r="BJ76" i="2"/>
  <c r="BJ65" i="2"/>
  <c r="BU68" i="2"/>
  <c r="AT69" i="2"/>
  <c r="AT70" i="2" s="1"/>
  <c r="Y69" i="2"/>
  <c r="Y70" i="2" s="1"/>
  <c r="Y71" i="2" s="1"/>
  <c r="BZ58" i="2"/>
  <c r="EI71" i="2"/>
  <c r="GH70" i="2"/>
  <c r="GH71" i="2" s="1"/>
  <c r="M26" i="2"/>
  <c r="BQ46" i="2"/>
  <c r="T23" i="2"/>
  <c r="AC23" i="2" s="1"/>
  <c r="V25" i="2"/>
  <c r="EB15" i="2"/>
  <c r="EA15" i="2" s="1"/>
  <c r="CB15" i="2"/>
  <c r="EE43" i="2"/>
  <c r="CM64" i="2"/>
  <c r="EF64" i="2"/>
  <c r="ES76" i="2"/>
  <c r="ES65" i="2"/>
  <c r="FT63" i="2"/>
  <c r="AM66" i="2"/>
  <c r="CM16" i="2"/>
  <c r="EF16" i="2"/>
  <c r="K63" i="2"/>
  <c r="CZ68" i="2"/>
  <c r="DA69" i="2"/>
  <c r="EB45" i="2"/>
  <c r="GA45" i="2" s="1"/>
  <c r="BS42" i="2"/>
  <c r="AC56" i="2"/>
  <c r="ED66" i="2"/>
  <c r="CH71" i="2"/>
  <c r="EG70" i="2"/>
  <c r="CL15" i="2"/>
  <c r="DX37" i="2"/>
  <c r="EF37" i="2"/>
  <c r="CD37" i="2"/>
  <c r="EC37" i="2" s="1"/>
  <c r="GB37" i="2" s="1"/>
  <c r="AN37" i="2"/>
  <c r="EE25" i="2"/>
  <c r="CF26" i="2"/>
  <c r="EE35" i="2"/>
  <c r="CL35" i="2"/>
  <c r="CF42" i="2"/>
  <c r="EE41" i="2"/>
  <c r="CM49" i="2"/>
  <c r="EF49" i="2"/>
  <c r="H76" i="2"/>
  <c r="H65" i="2"/>
  <c r="AI63" i="2"/>
  <c r="CA43" i="2"/>
  <c r="GE45" i="2"/>
  <c r="DT68" i="2"/>
  <c r="CS69" i="2"/>
  <c r="CS70" i="2" s="1"/>
  <c r="EH42" i="2"/>
  <c r="GG41" i="2"/>
  <c r="GG42" i="2" s="1"/>
  <c r="GE51" i="2"/>
  <c r="FE58" i="2"/>
  <c r="FN58" i="2" s="1"/>
  <c r="FW58" i="2" s="1"/>
  <c r="FO58" i="2"/>
  <c r="FX58" i="2" s="1"/>
  <c r="CC53" i="2"/>
  <c r="BZ53" i="2"/>
  <c r="CD51" i="2"/>
  <c r="AN51" i="2"/>
  <c r="CD53" i="2"/>
  <c r="EC53" i="2" s="1"/>
  <c r="GB53" i="2" s="1"/>
  <c r="AN53" i="2"/>
  <c r="BG51" i="2"/>
  <c r="BP51" i="2" s="1"/>
  <c r="BY51" i="2" s="1"/>
  <c r="BQ51" i="2"/>
  <c r="EE57" i="2"/>
  <c r="GC67" i="2"/>
  <c r="ED74" i="2"/>
  <c r="AC72" i="2"/>
  <c r="AL72" i="2" s="1"/>
  <c r="AL73" i="2"/>
  <c r="AL53" i="2"/>
  <c r="AO66" i="2"/>
  <c r="AY66" i="2"/>
  <c r="CE11" i="2"/>
  <c r="EV28" i="2"/>
  <c r="EW22" i="2"/>
  <c r="CW28" i="2"/>
  <c r="CX22" i="2"/>
  <c r="ED21" i="2"/>
  <c r="CM35" i="2"/>
  <c r="EF35" i="2"/>
  <c r="AR76" i="2"/>
  <c r="BS63" i="2"/>
  <c r="AR65" i="2"/>
  <c r="E76" i="2"/>
  <c r="E65" i="2"/>
  <c r="AF63" i="2"/>
  <c r="AC43" i="2"/>
  <c r="CM55" i="2"/>
  <c r="EF55" i="2"/>
  <c r="GD13" i="2"/>
  <c r="CD8" i="2"/>
  <c r="AN8" i="2"/>
  <c r="AL8" i="2" s="1"/>
  <c r="CM13" i="2"/>
  <c r="EF13" i="2"/>
  <c r="DH25" i="2"/>
  <c r="DF23" i="2"/>
  <c r="DO23" i="2" s="1"/>
  <c r="ED39" i="2"/>
  <c r="CK39" i="2"/>
  <c r="FO24" i="2"/>
  <c r="EM24" i="2"/>
  <c r="FN24" i="2" s="1"/>
  <c r="DF36" i="2"/>
  <c r="GM36" i="2" s="1"/>
  <c r="DG63" i="2"/>
  <c r="DP36" i="2"/>
  <c r="DY36" i="2" s="1"/>
  <c r="FW23" i="2"/>
  <c r="BT65" i="2"/>
  <c r="U42" i="2"/>
  <c r="T41" i="2"/>
  <c r="T42" i="2" s="1"/>
  <c r="T48" i="2"/>
  <c r="AC48" i="2" s="1"/>
  <c r="AD48" i="2"/>
  <c r="AO73" i="2"/>
  <c r="T72" i="2"/>
  <c r="BG44" i="2"/>
  <c r="BQ44" i="2"/>
  <c r="BZ44" i="2" s="1"/>
  <c r="GE40" i="2"/>
  <c r="GK40" i="2" s="1"/>
  <c r="EL40" i="2"/>
  <c r="FQ42" i="2"/>
  <c r="GD54" i="2"/>
  <c r="EH65" i="2"/>
  <c r="GG63" i="2"/>
  <c r="GG65" i="2" s="1"/>
  <c r="EE36" i="2"/>
  <c r="FW21" i="2"/>
  <c r="DI76" i="2"/>
  <c r="DI65" i="2"/>
  <c r="CE9" i="2"/>
  <c r="EE9" i="2"/>
  <c r="GC22" i="2"/>
  <c r="BA76" i="2"/>
  <c r="BA65" i="2"/>
  <c r="EP76" i="2"/>
  <c r="EP65" i="2"/>
  <c r="FQ63" i="2"/>
  <c r="CC9" i="2"/>
  <c r="AG65" i="2"/>
  <c r="CF63" i="2"/>
  <c r="EW65" i="2"/>
  <c r="AO28" i="2"/>
  <c r="AP22" i="2"/>
  <c r="AH68" i="2"/>
  <c r="G69" i="2"/>
  <c r="EE58" i="2"/>
  <c r="CL58" i="2"/>
  <c r="AP65" i="2"/>
  <c r="EY68" i="2"/>
  <c r="EZ69" i="2"/>
  <c r="EZ70" i="2" s="1"/>
  <c r="DZ40" i="2"/>
  <c r="GD47" i="2"/>
  <c r="BG55" i="2"/>
  <c r="BP55" i="2" s="1"/>
  <c r="BY55" i="2" s="1"/>
  <c r="BQ55" i="2"/>
  <c r="GE10" i="2"/>
  <c r="GK10" i="2" s="1"/>
  <c r="EL10" i="2"/>
  <c r="GM39" i="2"/>
  <c r="CB46" i="2"/>
  <c r="EA46" i="2" s="1"/>
  <c r="FZ46" i="2" s="1"/>
  <c r="FN40" i="2"/>
  <c r="FW40" i="2" s="1"/>
  <c r="EF48" i="2"/>
  <c r="EL60" i="2"/>
  <c r="GE60" i="2"/>
  <c r="L65" i="2"/>
  <c r="ED45" i="2"/>
  <c r="ED56" i="2"/>
  <c r="EI29" i="2"/>
  <c r="GH23" i="2"/>
  <c r="GH29" i="2" s="1"/>
  <c r="CE10" i="2"/>
  <c r="CE28" i="2" s="1"/>
  <c r="CL10" i="2"/>
  <c r="CK10" i="2" s="1"/>
  <c r="EE10" i="2"/>
  <c r="AX42" i="2"/>
  <c r="EE55" i="2"/>
  <c r="T59" i="2"/>
  <c r="AC59" i="2" s="1"/>
  <c r="AD59" i="2"/>
  <c r="DF28" i="2"/>
  <c r="DG22" i="2"/>
  <c r="DF22" i="2" s="1"/>
  <c r="CY65" i="2"/>
  <c r="CY68" i="2"/>
  <c r="BG37" i="2"/>
  <c r="BP37" i="2" s="1"/>
  <c r="BY37" i="2" s="1"/>
  <c r="BQ37" i="2"/>
  <c r="GM45" i="2"/>
  <c r="CA67" i="2"/>
  <c r="CD67" i="2"/>
  <c r="ED38" i="2"/>
  <c r="EK23" i="2"/>
  <c r="GD23" i="2"/>
  <c r="GJ23" i="2" s="1"/>
  <c r="BG49" i="2"/>
  <c r="BP49" i="2" s="1"/>
  <c r="BY49" i="2" s="1"/>
  <c r="BQ49" i="2"/>
  <c r="EB13" i="2"/>
  <c r="EA13" i="2" s="1"/>
  <c r="CB13" i="2"/>
  <c r="EH27" i="2"/>
  <c r="GG21" i="2"/>
  <c r="GG27" i="2" s="1"/>
  <c r="DQ23" i="2"/>
  <c r="CF30" i="2"/>
  <c r="EF38" i="2"/>
  <c r="CM38" i="2"/>
  <c r="EL22" i="2"/>
  <c r="GE22" i="2"/>
  <c r="GK22" i="2" s="1"/>
  <c r="EB8" i="2"/>
  <c r="U63" i="2"/>
  <c r="AC38" i="2"/>
  <c r="BQ40" i="2"/>
  <c r="FQ26" i="2"/>
  <c r="AL10" i="2"/>
  <c r="CH30" i="2"/>
  <c r="EG24" i="2"/>
  <c r="AD43" i="2"/>
  <c r="AO65" i="2"/>
  <c r="FP41" i="2"/>
  <c r="ED52" i="2"/>
  <c r="CK52" i="2"/>
  <c r="AZ65" i="2"/>
  <c r="AZ68" i="2"/>
  <c r="CE41" i="2"/>
  <c r="AF42" i="2"/>
  <c r="BK70" i="2"/>
  <c r="BJ68" i="2"/>
  <c r="BK69" i="2"/>
  <c r="BJ69" i="2" s="1"/>
  <c r="AD41" i="2"/>
  <c r="CD45" i="2"/>
  <c r="CA45" i="2"/>
  <c r="CK47" i="2"/>
  <c r="ED47" i="2"/>
  <c r="EE50" i="2"/>
  <c r="CA56" i="2"/>
  <c r="CD56" i="2"/>
  <c r="AD52" i="2"/>
  <c r="FE56" i="2"/>
  <c r="FN56" i="2" s="1"/>
  <c r="FW56" i="2" s="1"/>
  <c r="FO56" i="2"/>
  <c r="FX56" i="2" s="1"/>
  <c r="CB58" i="2"/>
  <c r="EA58" i="2" s="1"/>
  <c r="AD57" i="2"/>
  <c r="BG60" i="2"/>
  <c r="BP60" i="2" s="1"/>
  <c r="BY60" i="2" s="1"/>
  <c r="BQ60" i="2"/>
  <c r="EE49" i="2"/>
  <c r="CK53" i="2"/>
  <c r="ED53" i="2"/>
  <c r="GE57" i="2"/>
  <c r="GM61" i="2"/>
  <c r="AC61" i="2"/>
  <c r="EC36" i="2"/>
  <c r="CM36" i="2"/>
  <c r="CN22" i="2"/>
  <c r="DP22" i="2"/>
  <c r="CO25" i="2"/>
  <c r="EM28" i="2"/>
  <c r="EN22" i="2"/>
  <c r="EE64" i="2"/>
  <c r="CG29" i="2"/>
  <c r="BP30" i="2"/>
  <c r="BY30" i="2" s="1"/>
  <c r="BY24" i="2"/>
  <c r="BZ9" i="2"/>
  <c r="BY9" i="2" s="1"/>
  <c r="GD22" i="2"/>
  <c r="EE28" i="2"/>
  <c r="EE44" i="2"/>
  <c r="FJ70" i="2"/>
  <c r="FJ71" i="2" s="1"/>
  <c r="FJ69" i="2"/>
  <c r="GD53" i="2"/>
  <c r="CL13" i="2"/>
  <c r="CK13" i="2" s="1"/>
  <c r="BY64" i="2"/>
  <c r="CM14" i="2"/>
  <c r="EF14" i="2"/>
  <c r="DI68" i="2"/>
  <c r="DJ69" i="2"/>
  <c r="BA68" i="2"/>
  <c r="BB69" i="2"/>
  <c r="BA69" i="2" s="1"/>
  <c r="FS65" i="2"/>
  <c r="AI26" i="2"/>
  <c r="CH25" i="2"/>
  <c r="EN65" i="2"/>
  <c r="AR68" i="2"/>
  <c r="BT68" i="2"/>
  <c r="AS69" i="2"/>
  <c r="AL58" i="2"/>
  <c r="CE58" i="2"/>
  <c r="EG41" i="2"/>
  <c r="CH42" i="2"/>
  <c r="EF43" i="2"/>
  <c r="CM43" i="2"/>
  <c r="EE46" i="2"/>
  <c r="CM47" i="2"/>
  <c r="EF47" i="2"/>
  <c r="FE41" i="2"/>
  <c r="DF43" i="2"/>
  <c r="DO43" i="2" s="1"/>
  <c r="DX43" i="2" s="1"/>
  <c r="DP43" i="2"/>
  <c r="DY43" i="2" s="1"/>
  <c r="EF53" i="2"/>
  <c r="CB49" i="2"/>
  <c r="EA49" i="2" s="1"/>
  <c r="FZ49" i="2" s="1"/>
  <c r="CM52" i="2"/>
  <c r="EF52" i="2"/>
  <c r="ED51" i="2"/>
  <c r="AL49" i="2"/>
  <c r="CM58" i="2"/>
  <c r="EF58" i="2"/>
  <c r="DF57" i="2"/>
  <c r="DO57" i="2" s="1"/>
  <c r="DX57" i="2" s="1"/>
  <c r="DP57" i="2"/>
  <c r="DY57" i="2" s="1"/>
  <c r="EX66" i="2"/>
  <c r="FG66" i="2" s="1"/>
  <c r="AL67" i="2"/>
  <c r="ED60" i="2"/>
  <c r="DF72" i="2"/>
  <c r="DO73" i="2"/>
  <c r="EH30" i="2"/>
  <c r="GG24" i="2"/>
  <c r="GG30" i="2" s="1"/>
  <c r="GM37" i="2"/>
  <c r="CX65" i="2"/>
  <c r="ED62" i="2"/>
  <c r="CK62" i="2"/>
  <c r="ED16" i="2"/>
  <c r="GD16" i="2"/>
  <c r="CG26" i="2"/>
  <c r="EF25" i="2"/>
  <c r="GM9" i="2"/>
  <c r="FW27" i="2"/>
  <c r="BP43" i="2"/>
  <c r="BY43" i="2" s="1"/>
  <c r="EE27" i="2"/>
  <c r="GD21" i="2"/>
  <c r="DO36" i="2"/>
  <c r="DX36" i="2" s="1"/>
  <c r="EI26" i="2"/>
  <c r="GH25" i="2"/>
  <c r="GH26" i="2" s="1"/>
  <c r="E68" i="2"/>
  <c r="AF68" i="2" s="1"/>
  <c r="AG68" i="2"/>
  <c r="F69" i="2"/>
  <c r="F70" i="2" s="1"/>
  <c r="AY28" i="2"/>
  <c r="K28" i="2"/>
  <c r="L22" i="2"/>
  <c r="AH65" i="2"/>
  <c r="AN63" i="2"/>
  <c r="CG63" i="2"/>
  <c r="DK70" i="2"/>
  <c r="DK71" i="2" s="1"/>
  <c r="DK69" i="2"/>
  <c r="AL44" i="2"/>
  <c r="CE44" i="2"/>
  <c r="DS65" i="2"/>
  <c r="CG42" i="2"/>
  <c r="EF41" i="2"/>
  <c r="AN44" i="2"/>
  <c r="ED54" i="2"/>
  <c r="GE39" i="2"/>
  <c r="DR42" i="2"/>
  <c r="BI42" i="2"/>
  <c r="BI63" i="2"/>
  <c r="BR63" i="2" s="1"/>
  <c r="BR65" i="2" s="1"/>
  <c r="BR41" i="2"/>
  <c r="CK46" i="2"/>
  <c r="ED46" i="2"/>
  <c r="EL61" i="2"/>
  <c r="GE61" i="2"/>
  <c r="GK61" i="2" s="1"/>
  <c r="EB62" i="2"/>
  <c r="GA62" i="2" s="1"/>
  <c r="CE72" i="2"/>
  <c r="BH63" i="2"/>
  <c r="BQ63" i="2" s="1"/>
  <c r="D69" i="2"/>
  <c r="D70" i="2" s="1"/>
  <c r="D26" i="2"/>
  <c r="AE25" i="2"/>
  <c r="BP54" i="2"/>
  <c r="BY54" i="2" s="1"/>
  <c r="BH42" i="2"/>
  <c r="GE56" i="2"/>
  <c r="FR65" i="2"/>
  <c r="GB60" i="2"/>
  <c r="CM60" i="2"/>
  <c r="GG70" i="2"/>
  <c r="GG71" i="2" s="1"/>
  <c r="EH71" i="2"/>
  <c r="AD56" i="2"/>
  <c r="AD38" i="2"/>
  <c r="CE64" i="2"/>
  <c r="CK14" i="2"/>
  <c r="EK15" i="2"/>
  <c r="GD15" i="2"/>
  <c r="CE40" i="2"/>
  <c r="AL40" i="2"/>
  <c r="CB11" i="2"/>
  <c r="EB11" i="2"/>
  <c r="EA11" i="2" s="1"/>
  <c r="EE30" i="2"/>
  <c r="GD24" i="2"/>
  <c r="CD46" i="2"/>
  <c r="AN46" i="2"/>
  <c r="CC50" i="2"/>
  <c r="CL50" i="2" s="1"/>
  <c r="AM50" i="2"/>
  <c r="GK24" i="2"/>
  <c r="B76" i="2"/>
  <c r="B65" i="2"/>
  <c r="CA50" i="2"/>
  <c r="CD50" i="2"/>
  <c r="EC50" i="2" s="1"/>
  <c r="GB50" i="2" s="1"/>
  <c r="GD60" i="2"/>
  <c r="EE61" i="2"/>
  <c r="CL61" i="2"/>
  <c r="V68" i="2"/>
  <c r="V65" i="2"/>
  <c r="BV76" i="2"/>
  <c r="BV65" i="2"/>
  <c r="GE8" i="2"/>
  <c r="GK8" i="2" s="1"/>
  <c r="CE25" i="2"/>
  <c r="AF26" i="2"/>
  <c r="CC64" i="2"/>
  <c r="EB64" i="2" s="1"/>
  <c r="GA64" i="2" s="1"/>
  <c r="CM12" i="2"/>
  <c r="EF12" i="2"/>
  <c r="CB16" i="2"/>
  <c r="EB16" i="2"/>
  <c r="EA16" i="2" s="1"/>
  <c r="AX29" i="2"/>
  <c r="AZ23" i="2"/>
  <c r="FG63" i="2"/>
  <c r="FP63" i="2" s="1"/>
  <c r="FP65" i="2" s="1"/>
  <c r="T63" i="2"/>
  <c r="AC35" i="2"/>
  <c r="CB35" i="2" s="1"/>
  <c r="BQ21" i="2"/>
  <c r="AO21" i="2"/>
  <c r="GD14" i="2"/>
  <c r="ED14" i="2"/>
  <c r="AC27" i="2"/>
  <c r="DO30" i="2"/>
  <c r="DX30" i="2" s="1"/>
  <c r="DX24" i="2"/>
  <c r="EG27" i="2"/>
  <c r="GF21" i="2"/>
  <c r="GF27" i="2" s="1"/>
  <c r="AD36" i="2"/>
  <c r="EB14" i="2"/>
  <c r="EA14" i="2" s="1"/>
  <c r="CB14" i="2"/>
  <c r="CP69" i="2"/>
  <c r="DQ25" i="2"/>
  <c r="CP26" i="2"/>
  <c r="EE37" i="2"/>
  <c r="AY65" i="2"/>
  <c r="ED36" i="2"/>
  <c r="CC47" i="2"/>
  <c r="AM47" i="2"/>
  <c r="BS26" i="2"/>
  <c r="CQ76" i="2"/>
  <c r="CQ65" i="2"/>
  <c r="DR63" i="2"/>
  <c r="DB69" i="2"/>
  <c r="DB70" i="2" s="1"/>
  <c r="DB71" i="2" s="1"/>
  <c r="AM45" i="2"/>
  <c r="FA69" i="2"/>
  <c r="FA70" i="2" s="1"/>
  <c r="FA71" i="2" s="1"/>
  <c r="GM40" i="2"/>
  <c r="EI42" i="2"/>
  <c r="GH41" i="2"/>
  <c r="GH42" i="2" s="1"/>
  <c r="ED43" i="2"/>
  <c r="FO51" i="2"/>
  <c r="FX51" i="2" s="1"/>
  <c r="CC54" i="2"/>
  <c r="AM54" i="2"/>
  <c r="EF50" i="2"/>
  <c r="CM50" i="2"/>
  <c r="DF50" i="2"/>
  <c r="GM50" i="2" s="1"/>
  <c r="DP50" i="2"/>
  <c r="DY50" i="2" s="1"/>
  <c r="CM59" i="2"/>
  <c r="EF59" i="2"/>
  <c r="DF59" i="2"/>
  <c r="DO59" i="2" s="1"/>
  <c r="DX59" i="2" s="1"/>
  <c r="DP59" i="2"/>
  <c r="DY59" i="2" s="1"/>
  <c r="FN73" i="2"/>
  <c r="BP74" i="2"/>
  <c r="EE51" i="2"/>
  <c r="GD11" i="2"/>
  <c r="AF27" i="2"/>
  <c r="BQ30" i="2"/>
  <c r="BZ30" i="2" s="1"/>
  <c r="BZ24" i="2"/>
  <c r="CF28" i="2"/>
  <c r="EM76" i="2"/>
  <c r="EM65" i="2"/>
  <c r="ED37" i="2"/>
  <c r="AM44" i="2"/>
  <c r="EF54" i="2"/>
  <c r="CM54" i="2"/>
  <c r="CE13" i="2"/>
  <c r="CM15" i="2"/>
  <c r="EF15" i="2"/>
  <c r="ED15" i="2" s="1"/>
  <c r="CT76" i="2"/>
  <c r="DU63" i="2"/>
  <c r="CT65" i="2"/>
  <c r="FN36" i="2"/>
  <c r="FW36" i="2" s="1"/>
  <c r="GF23" i="2"/>
  <c r="GF29" i="2" s="1"/>
  <c r="EG29" i="2"/>
  <c r="DH63" i="2"/>
  <c r="DF35" i="2"/>
  <c r="DQ35" i="2"/>
  <c r="DZ35" i="2" s="1"/>
  <c r="FS68" i="2"/>
  <c r="ER69" i="2"/>
  <c r="W76" i="2"/>
  <c r="W65" i="2"/>
  <c r="B68" i="2"/>
  <c r="FH68" i="2"/>
  <c r="FI69" i="2"/>
  <c r="FH69" i="2" s="1"/>
  <c r="FE44" i="2"/>
  <c r="FN44" i="2" s="1"/>
  <c r="FW44" i="2" s="1"/>
  <c r="FO44" i="2"/>
  <c r="FX44" i="2" s="1"/>
  <c r="ED61" i="2"/>
  <c r="BQ42" i="2"/>
  <c r="BZ42" i="2" s="1"/>
  <c r="DF41" i="2"/>
  <c r="DG42" i="2"/>
  <c r="DP41" i="2"/>
  <c r="FO42" i="2"/>
  <c r="BP44" i="2"/>
  <c r="CD48" i="2"/>
  <c r="EC48" i="2" s="1"/>
  <c r="GB48" i="2" s="1"/>
  <c r="CA48" i="2"/>
  <c r="AC55" i="2"/>
  <c r="GM55" i="2"/>
  <c r="FO55" i="2"/>
  <c r="FX55" i="2" s="1"/>
  <c r="ED49" i="2"/>
  <c r="DQ66" i="2"/>
  <c r="GE66" i="2"/>
  <c r="AO67" i="2"/>
  <c r="AY67" i="2"/>
  <c r="ED75" i="2"/>
  <c r="CK75" i="2"/>
  <c r="EL62" i="2"/>
  <c r="GE62" i="2"/>
  <c r="GK62" i="2" s="1"/>
  <c r="EX67" i="2"/>
  <c r="FG67" i="2" s="1"/>
  <c r="FP67" i="2"/>
  <c r="FY67" i="2" s="1"/>
  <c r="EE56" i="2"/>
  <c r="EC55" i="2"/>
  <c r="GB55" i="2" s="1"/>
  <c r="GM53" i="2"/>
  <c r="CL16" i="2"/>
  <c r="CK16" i="2" s="1"/>
  <c r="T24" i="2"/>
  <c r="AD24" i="2"/>
  <c r="AC64" i="2"/>
  <c r="CH28" i="2"/>
  <c r="EG22" i="2"/>
  <c r="CL39" i="2"/>
  <c r="EE39" i="2"/>
  <c r="CF27" i="2"/>
  <c r="M65" i="2"/>
  <c r="M68" i="2"/>
  <c r="K68" i="2" s="1"/>
  <c r="CN76" i="2"/>
  <c r="CN65" i="2"/>
  <c r="EV63" i="2"/>
  <c r="T28" i="2"/>
  <c r="U22" i="2"/>
  <c r="DS68" i="2"/>
  <c r="CQ68" i="2"/>
  <c r="CR69" i="2"/>
  <c r="CR70" i="2" s="1"/>
  <c r="CM44" i="2"/>
  <c r="EF44" i="2"/>
  <c r="AQ70" i="2"/>
  <c r="AC41" i="2"/>
  <c r="ED48" i="2"/>
  <c r="GM51" i="2"/>
  <c r="AC51" i="2"/>
  <c r="DP56" i="2"/>
  <c r="DY56" i="2" s="1"/>
  <c r="DZ41" i="2"/>
  <c r="GC73" i="2"/>
  <c r="ED72" i="2"/>
  <c r="FH76" i="2"/>
  <c r="FH65" i="2"/>
  <c r="AE23" i="2"/>
  <c r="CE29" i="2"/>
  <c r="ED23" i="2"/>
  <c r="EO68" i="2"/>
  <c r="BU65" i="2"/>
  <c r="BG41" i="2"/>
  <c r="BG42" i="2" s="1"/>
  <c r="EQ70" i="2"/>
  <c r="FR68" i="2"/>
  <c r="EP68" i="2"/>
  <c r="EQ69" i="2"/>
  <c r="ED55" i="2"/>
  <c r="CK57" i="2"/>
  <c r="ED57" i="2"/>
  <c r="GE46" i="2"/>
  <c r="GD38" i="2"/>
  <c r="DP39" i="2"/>
  <c r="DY39" i="2" s="1"/>
  <c r="FZ58" i="2" l="1"/>
  <c r="GM60" i="2"/>
  <c r="AL35" i="2"/>
  <c r="GM49" i="2"/>
  <c r="GM56" i="2"/>
  <c r="AD27" i="2"/>
  <c r="AM27" i="2" s="1"/>
  <c r="AM21" i="2"/>
  <c r="FO27" i="2"/>
  <c r="FX27" i="2" s="1"/>
  <c r="FX21" i="2"/>
  <c r="FP29" i="2"/>
  <c r="FY29" i="2" s="1"/>
  <c r="FY23" i="2"/>
  <c r="AE68" i="2"/>
  <c r="AL27" i="2"/>
  <c r="CM48" i="2"/>
  <c r="EK62" i="2"/>
  <c r="EA36" i="2"/>
  <c r="FZ36" i="2" s="1"/>
  <c r="CB40" i="2"/>
  <c r="EA40" i="2" s="1"/>
  <c r="FZ40" i="2" s="1"/>
  <c r="DO50" i="2"/>
  <c r="DX50" i="2" s="1"/>
  <c r="EC39" i="2"/>
  <c r="CM39" i="2"/>
  <c r="FG26" i="2"/>
  <c r="FP25" i="2"/>
  <c r="AD22" i="2"/>
  <c r="DI69" i="2"/>
  <c r="CZ69" i="2"/>
  <c r="EX68" i="2"/>
  <c r="GM58" i="2"/>
  <c r="GM38" i="2"/>
  <c r="DG25" i="2"/>
  <c r="CB54" i="2"/>
  <c r="EA54" i="2" s="1"/>
  <c r="FZ54" i="2" s="1"/>
  <c r="DP30" i="2"/>
  <c r="DY30" i="2" s="1"/>
  <c r="DY24" i="2"/>
  <c r="BQ65" i="2"/>
  <c r="BZ63" i="2"/>
  <c r="F71" i="2"/>
  <c r="AC29" i="2"/>
  <c r="AL29" i="2" s="1"/>
  <c r="AL23" i="2"/>
  <c r="AD28" i="2"/>
  <c r="AM28" i="2" s="1"/>
  <c r="AM22" i="2"/>
  <c r="DO29" i="2"/>
  <c r="DX29" i="2" s="1"/>
  <c r="DX23" i="2"/>
  <c r="D71" i="2"/>
  <c r="GC57" i="2"/>
  <c r="AC42" i="2"/>
  <c r="EB54" i="2"/>
  <c r="CL54" i="2"/>
  <c r="CC36" i="2"/>
  <c r="AM36" i="2"/>
  <c r="ED9" i="2"/>
  <c r="GD9" i="2"/>
  <c r="DH26" i="2"/>
  <c r="CB56" i="2"/>
  <c r="AL56" i="2"/>
  <c r="CB59" i="2"/>
  <c r="AL59" i="2"/>
  <c r="GM43" i="2"/>
  <c r="GM57" i="2"/>
  <c r="EO69" i="2"/>
  <c r="EO70" i="2" s="1"/>
  <c r="GC48" i="2"/>
  <c r="EL44" i="2"/>
  <c r="GE44" i="2"/>
  <c r="GK44" i="2" s="1"/>
  <c r="T22" i="2"/>
  <c r="U25" i="2"/>
  <c r="EG28" i="2"/>
  <c r="GF22" i="2"/>
  <c r="GF28" i="2" s="1"/>
  <c r="AD30" i="2"/>
  <c r="AM30" i="2" s="1"/>
  <c r="AM24" i="2"/>
  <c r="CC24" i="2"/>
  <c r="EJ49" i="2"/>
  <c r="GC49" i="2"/>
  <c r="GI49" i="2" s="1"/>
  <c r="CB55" i="2"/>
  <c r="AL55" i="2"/>
  <c r="DU76" i="2"/>
  <c r="DU65" i="2"/>
  <c r="EL54" i="2"/>
  <c r="GE54" i="2"/>
  <c r="GK54" i="2" s="1"/>
  <c r="BQ27" i="2"/>
  <c r="BZ27" i="2" s="1"/>
  <c r="BZ21" i="2"/>
  <c r="CC21" i="2"/>
  <c r="CF68" i="2"/>
  <c r="GJ16" i="2"/>
  <c r="EJ62" i="2"/>
  <c r="GC62" i="2"/>
  <c r="GI62" i="2" s="1"/>
  <c r="GC51" i="2"/>
  <c r="GD46" i="2"/>
  <c r="BT69" i="2"/>
  <c r="AR69" i="2"/>
  <c r="BS69" i="2" s="1"/>
  <c r="FY65" i="2"/>
  <c r="EL14" i="2"/>
  <c r="GE14" i="2"/>
  <c r="GK14" i="2" s="1"/>
  <c r="CC57" i="2"/>
  <c r="AM57" i="2"/>
  <c r="CC43" i="2"/>
  <c r="AM43" i="2"/>
  <c r="CB38" i="2"/>
  <c r="AL38" i="2"/>
  <c r="DZ23" i="2"/>
  <c r="DQ29" i="2"/>
  <c r="DZ29" i="2" s="1"/>
  <c r="CY69" i="2"/>
  <c r="CY70" i="2" s="1"/>
  <c r="CY71" i="2" s="1"/>
  <c r="GD55" i="2"/>
  <c r="GC56" i="2"/>
  <c r="AO22" i="2"/>
  <c r="CB9" i="2"/>
  <c r="EB9" i="2"/>
  <c r="EA9" i="2" s="1"/>
  <c r="AO72" i="2"/>
  <c r="AO76" i="2" s="1"/>
  <c r="AX73" i="2"/>
  <c r="AF76" i="2"/>
  <c r="AF65" i="2"/>
  <c r="CE63" i="2"/>
  <c r="GC21" i="2"/>
  <c r="AT71" i="2"/>
  <c r="BU70" i="2"/>
  <c r="GD52" i="2"/>
  <c r="DF25" i="2"/>
  <c r="DF26" i="2" s="1"/>
  <c r="DG26" i="2"/>
  <c r="EP69" i="2"/>
  <c r="FR69" i="2"/>
  <c r="AE29" i="2"/>
  <c r="AN29" i="2" s="1"/>
  <c r="AN23" i="2"/>
  <c r="CB51" i="2"/>
  <c r="AL51" i="2"/>
  <c r="CR71" i="2"/>
  <c r="CQ70" i="2"/>
  <c r="GC61" i="2"/>
  <c r="FS69" i="2"/>
  <c r="GJ11" i="2"/>
  <c r="DR76" i="2"/>
  <c r="DR65" i="2"/>
  <c r="CK36" i="2"/>
  <c r="DQ26" i="2"/>
  <c r="DZ26" i="2" s="1"/>
  <c r="DZ25" i="2"/>
  <c r="GJ14" i="2"/>
  <c r="GI14" i="2" s="1"/>
  <c r="GC14" i="2"/>
  <c r="AP25" i="2"/>
  <c r="ED64" i="2"/>
  <c r="EJ54" i="2"/>
  <c r="GC54" i="2"/>
  <c r="GI54" i="2" s="1"/>
  <c r="ED44" i="2"/>
  <c r="CG65" i="2"/>
  <c r="EF63" i="2"/>
  <c r="EG42" i="2"/>
  <c r="GF41" i="2"/>
  <c r="GF42" i="2" s="1"/>
  <c r="EG25" i="2"/>
  <c r="CH26" i="2"/>
  <c r="CO26" i="2"/>
  <c r="CN25" i="2"/>
  <c r="EC56" i="2"/>
  <c r="CM56" i="2"/>
  <c r="AD42" i="2"/>
  <c r="AM42" i="2" s="1"/>
  <c r="CC41" i="2"/>
  <c r="AM41" i="2"/>
  <c r="GM44" i="2"/>
  <c r="CC59" i="2"/>
  <c r="AM59" i="2"/>
  <c r="BP41" i="2"/>
  <c r="GK60" i="2"/>
  <c r="BZ55" i="2"/>
  <c r="CC55" i="2"/>
  <c r="EY70" i="2"/>
  <c r="EY71" i="2" s="1"/>
  <c r="EZ71" i="2"/>
  <c r="FQ76" i="2"/>
  <c r="FQ65" i="2"/>
  <c r="EC8" i="2"/>
  <c r="EL8" i="2" s="1"/>
  <c r="CM8" i="2"/>
  <c r="CK8" i="2" s="1"/>
  <c r="EV22" i="2"/>
  <c r="EW25" i="2"/>
  <c r="CS71" i="2"/>
  <c r="DT70" i="2"/>
  <c r="GE49" i="2"/>
  <c r="GK49" i="2" s="1"/>
  <c r="EL49" i="2"/>
  <c r="EE26" i="2"/>
  <c r="GD25" i="2"/>
  <c r="K76" i="2"/>
  <c r="K65" i="2"/>
  <c r="EL64" i="2"/>
  <c r="GE64" i="2"/>
  <c r="GK64" i="2" s="1"/>
  <c r="FF65" i="2"/>
  <c r="FO63" i="2"/>
  <c r="GC50" i="2"/>
  <c r="DO27" i="2"/>
  <c r="DX27" i="2" s="1"/>
  <c r="DX21" i="2"/>
  <c r="FQ68" i="2"/>
  <c r="CA63" i="2"/>
  <c r="GC23" i="2"/>
  <c r="DS69" i="2"/>
  <c r="CQ69" i="2"/>
  <c r="DR69" i="2" s="1"/>
  <c r="EV76" i="2"/>
  <c r="EV65" i="2"/>
  <c r="GD39" i="2"/>
  <c r="CB64" i="2"/>
  <c r="EA64" i="2" s="1"/>
  <c r="FZ64" i="2" s="1"/>
  <c r="AL64" i="2"/>
  <c r="GD56" i="2"/>
  <c r="AX67" i="2"/>
  <c r="BH67" i="2"/>
  <c r="DH65" i="2"/>
  <c r="DH68" i="2"/>
  <c r="GE15" i="2"/>
  <c r="GK15" i="2" s="1"/>
  <c r="EL15" i="2"/>
  <c r="ED11" i="2"/>
  <c r="ED29" i="2" s="1"/>
  <c r="BY74" i="2"/>
  <c r="CB74" i="2"/>
  <c r="EL59" i="2"/>
  <c r="GE59" i="2"/>
  <c r="GK59" i="2" s="1"/>
  <c r="EJ36" i="2"/>
  <c r="GC36" i="2"/>
  <c r="GI36" i="2" s="1"/>
  <c r="GD37" i="2"/>
  <c r="EK14" i="2"/>
  <c r="EJ14" i="2" s="1"/>
  <c r="AZ25" i="2"/>
  <c r="AX23" i="2"/>
  <c r="BP23" i="2" s="1"/>
  <c r="CB23" i="2" s="1"/>
  <c r="BR23" i="2"/>
  <c r="GE12" i="2"/>
  <c r="EL12" i="2"/>
  <c r="EF30" i="2"/>
  <c r="EL30" i="2" s="1"/>
  <c r="CE26" i="2"/>
  <c r="ED25" i="2"/>
  <c r="GJ15" i="2"/>
  <c r="GC15" i="2"/>
  <c r="CC38" i="2"/>
  <c r="AM38" i="2"/>
  <c r="AE26" i="2"/>
  <c r="AN26" i="2" s="1"/>
  <c r="AN25" i="2"/>
  <c r="BI65" i="2"/>
  <c r="BI68" i="2"/>
  <c r="CK54" i="2"/>
  <c r="AX28" i="2"/>
  <c r="AY22" i="2"/>
  <c r="EF26" i="2"/>
  <c r="GE25" i="2"/>
  <c r="EK16" i="2"/>
  <c r="DO72" i="2"/>
  <c r="DX72" i="2" s="1"/>
  <c r="DX73" i="2"/>
  <c r="CB60" i="2"/>
  <c r="FP66" i="2"/>
  <c r="FY66" i="2" s="1"/>
  <c r="EL52" i="2"/>
  <c r="GE52" i="2"/>
  <c r="GK52" i="2" s="1"/>
  <c r="CM53" i="2"/>
  <c r="EL47" i="2"/>
  <c r="GE47" i="2"/>
  <c r="GK47" i="2" s="1"/>
  <c r="CK58" i="2"/>
  <c r="ED58" i="2"/>
  <c r="BS68" i="2"/>
  <c r="BB70" i="2"/>
  <c r="DJ70" i="2"/>
  <c r="EK64" i="2"/>
  <c r="GD64" i="2"/>
  <c r="GJ64" i="2" s="1"/>
  <c r="DP28" i="2"/>
  <c r="DY28" i="2" s="1"/>
  <c r="DY22" i="2"/>
  <c r="CB61" i="2"/>
  <c r="AL61" i="2"/>
  <c r="EJ53" i="2"/>
  <c r="GC53" i="2"/>
  <c r="GI53" i="2" s="1"/>
  <c r="BZ60" i="2"/>
  <c r="CC60" i="2"/>
  <c r="CE42" i="2"/>
  <c r="ED41" i="2"/>
  <c r="EG30" i="2"/>
  <c r="GF24" i="2"/>
  <c r="GF30" i="2" s="1"/>
  <c r="CP70" i="2"/>
  <c r="CB8" i="2"/>
  <c r="EL38" i="2"/>
  <c r="GE38" i="2"/>
  <c r="GK38" i="2" s="1"/>
  <c r="BZ49" i="2"/>
  <c r="CC49" i="2"/>
  <c r="EC67" i="2"/>
  <c r="CM67" i="2"/>
  <c r="CC37" i="2"/>
  <c r="BZ37" i="2"/>
  <c r="GM59" i="2"/>
  <c r="CK45" i="2"/>
  <c r="AN68" i="2"/>
  <c r="CG68" i="2"/>
  <c r="CL9" i="2"/>
  <c r="CK9" i="2" s="1"/>
  <c r="GD36" i="2"/>
  <c r="CB48" i="2"/>
  <c r="AL48" i="2"/>
  <c r="DG65" i="2"/>
  <c r="DP63" i="2"/>
  <c r="GE13" i="2"/>
  <c r="GK13" i="2" s="1"/>
  <c r="EL13" i="2"/>
  <c r="ED13" i="2"/>
  <c r="EL35" i="2"/>
  <c r="GE35" i="2"/>
  <c r="CE27" i="2"/>
  <c r="EC51" i="2"/>
  <c r="CM51" i="2"/>
  <c r="EC35" i="2"/>
  <c r="GB35" i="2" s="1"/>
  <c r="AI76" i="2"/>
  <c r="AI65" i="2"/>
  <c r="CH63" i="2"/>
  <c r="CM37" i="2"/>
  <c r="EL16" i="2"/>
  <c r="GE16" i="2"/>
  <c r="GK16" i="2" s="1"/>
  <c r="FT76" i="2"/>
  <c r="FT65" i="2"/>
  <c r="BU69" i="2"/>
  <c r="GD40" i="2"/>
  <c r="GD59" i="2"/>
  <c r="O70" i="2"/>
  <c r="CK12" i="2"/>
  <c r="ED8" i="2"/>
  <c r="EK8" i="2"/>
  <c r="EJ8" i="2" s="1"/>
  <c r="GD8" i="2"/>
  <c r="W69" i="2"/>
  <c r="GA58" i="2"/>
  <c r="DQ63" i="2"/>
  <c r="GM48" i="2"/>
  <c r="EQ71" i="2"/>
  <c r="GC37" i="2"/>
  <c r="EB47" i="2"/>
  <c r="CL47" i="2"/>
  <c r="T76" i="2"/>
  <c r="T65" i="2"/>
  <c r="CK40" i="2"/>
  <c r="ED40" i="2"/>
  <c r="K22" i="2"/>
  <c r="L25" i="2"/>
  <c r="GD49" i="2"/>
  <c r="CC52" i="2"/>
  <c r="AM52" i="2"/>
  <c r="EC45" i="2"/>
  <c r="CM45" i="2"/>
  <c r="BK71" i="2"/>
  <c r="BJ70" i="2"/>
  <c r="BJ71" i="2" s="1"/>
  <c r="FP42" i="2"/>
  <c r="FY41" i="2"/>
  <c r="EK58" i="2"/>
  <c r="GD58" i="2"/>
  <c r="FN30" i="2"/>
  <c r="FW30" i="2" s="1"/>
  <c r="FW24" i="2"/>
  <c r="EK13" i="2"/>
  <c r="EJ13" i="2" s="1"/>
  <c r="BS76" i="2"/>
  <c r="BS65" i="2"/>
  <c r="BH66" i="2"/>
  <c r="BH68" i="2" s="1"/>
  <c r="AX66" i="2"/>
  <c r="EB53" i="2"/>
  <c r="CL53" i="2"/>
  <c r="EX69" i="2"/>
  <c r="EX70" i="2" s="1"/>
  <c r="EX71" i="2" s="1"/>
  <c r="FE63" i="2"/>
  <c r="FN35" i="2"/>
  <c r="FW35" i="2" s="1"/>
  <c r="X71" i="2"/>
  <c r="W70" i="2"/>
  <c r="W71" i="2" s="1"/>
  <c r="CK35" i="2"/>
  <c r="ED35" i="2"/>
  <c r="GM24" i="2"/>
  <c r="AC24" i="2"/>
  <c r="GC75" i="2"/>
  <c r="GI75" i="2" s="1"/>
  <c r="EJ75" i="2"/>
  <c r="CK49" i="2"/>
  <c r="DP42" i="2"/>
  <c r="DY42" i="2" s="1"/>
  <c r="DY41" i="2"/>
  <c r="DF63" i="2"/>
  <c r="DO35" i="2"/>
  <c r="DX35" i="2" s="1"/>
  <c r="GD51" i="2"/>
  <c r="FG65" i="2"/>
  <c r="FG68" i="2"/>
  <c r="FP68" i="2" s="1"/>
  <c r="FY68" i="2" s="1"/>
  <c r="AC63" i="2"/>
  <c r="EC46" i="2"/>
  <c r="CM46" i="2"/>
  <c r="BH65" i="2"/>
  <c r="BR42" i="2"/>
  <c r="CA42" i="2" s="1"/>
  <c r="CD41" i="2"/>
  <c r="CA41" i="2"/>
  <c r="EF42" i="2"/>
  <c r="GE41" i="2"/>
  <c r="CE68" i="2"/>
  <c r="GC60" i="2"/>
  <c r="EL58" i="2"/>
  <c r="GE58" i="2"/>
  <c r="GK58" i="2" s="1"/>
  <c r="GE53" i="2"/>
  <c r="GK53" i="2" s="1"/>
  <c r="EL53" i="2"/>
  <c r="FE42" i="2"/>
  <c r="FN41" i="2"/>
  <c r="GD44" i="2"/>
  <c r="CL64" i="2"/>
  <c r="GB36" i="2"/>
  <c r="GK36" i="2" s="1"/>
  <c r="EL36" i="2"/>
  <c r="GC47" i="2"/>
  <c r="GI47" i="2" s="1"/>
  <c r="EJ47" i="2"/>
  <c r="AL42" i="2"/>
  <c r="EA8" i="2"/>
  <c r="AH69" i="2"/>
  <c r="CF65" i="2"/>
  <c r="EE63" i="2"/>
  <c r="CC48" i="2"/>
  <c r="AM48" i="2"/>
  <c r="EB39" i="2"/>
  <c r="GA39" i="2" s="1"/>
  <c r="FO30" i="2"/>
  <c r="FX30" i="2" s="1"/>
  <c r="FX24" i="2"/>
  <c r="EL55" i="2"/>
  <c r="GE55" i="2"/>
  <c r="GK55" i="2" s="1"/>
  <c r="BZ51" i="2"/>
  <c r="CC51" i="2"/>
  <c r="GE37" i="2"/>
  <c r="GK37" i="2" s="1"/>
  <c r="EL37" i="2"/>
  <c r="EG71" i="2"/>
  <c r="GF70" i="2"/>
  <c r="GF71" i="2" s="1"/>
  <c r="CC46" i="2"/>
  <c r="BZ46" i="2"/>
  <c r="EC57" i="2"/>
  <c r="CM57" i="2"/>
  <c r="C69" i="2"/>
  <c r="C26" i="2"/>
  <c r="B25" i="2"/>
  <c r="AD25" i="2"/>
  <c r="EK12" i="2"/>
  <c r="EJ12" i="2" s="1"/>
  <c r="ED12" i="2"/>
  <c r="ED30" i="2" s="1"/>
  <c r="GD12" i="2"/>
  <c r="GE11" i="2"/>
  <c r="GK11" i="2" s="1"/>
  <c r="EL11" i="2"/>
  <c r="GC55" i="2"/>
  <c r="CA65" i="2"/>
  <c r="AQ71" i="2"/>
  <c r="DR68" i="2"/>
  <c r="DZ66" i="2"/>
  <c r="EC66" i="2"/>
  <c r="BY44" i="2"/>
  <c r="CB44" i="2"/>
  <c r="EA44" i="2" s="1"/>
  <c r="FZ44" i="2" s="1"/>
  <c r="DF42" i="2"/>
  <c r="GM42" i="2" s="1"/>
  <c r="DO41" i="2"/>
  <c r="FI70" i="2"/>
  <c r="ER70" i="2"/>
  <c r="EP70" i="2" s="1"/>
  <c r="EK11" i="2"/>
  <c r="EJ11" i="2" s="1"/>
  <c r="FN72" i="2"/>
  <c r="FW72" i="2" s="1"/>
  <c r="FW73" i="2"/>
  <c r="EL50" i="2"/>
  <c r="GE50" i="2"/>
  <c r="GK50" i="2" s="1"/>
  <c r="GC43" i="2"/>
  <c r="AY68" i="2"/>
  <c r="BP21" i="2"/>
  <c r="GM21" i="2"/>
  <c r="GM35" i="2"/>
  <c r="EK61" i="2"/>
  <c r="GD61" i="2"/>
  <c r="GJ61" i="2" s="1"/>
  <c r="EB50" i="2"/>
  <c r="GA50" i="2" s="1"/>
  <c r="EJ15" i="2"/>
  <c r="CC56" i="2"/>
  <c r="AM56" i="2"/>
  <c r="EJ46" i="2"/>
  <c r="GC46" i="2"/>
  <c r="GI46" i="2" s="1"/>
  <c r="AN65" i="2"/>
  <c r="E69" i="2"/>
  <c r="AF69" i="2" s="1"/>
  <c r="AG69" i="2"/>
  <c r="EL43" i="2"/>
  <c r="GE43" i="2"/>
  <c r="GK43" i="2" s="1"/>
  <c r="AS70" i="2"/>
  <c r="FY63" i="2"/>
  <c r="EM22" i="2"/>
  <c r="FO22" i="2"/>
  <c r="EN25" i="2"/>
  <c r="GD50" i="2"/>
  <c r="GJ50" i="2" s="1"/>
  <c r="EK50" i="2"/>
  <c r="AL41" i="2"/>
  <c r="EJ52" i="2"/>
  <c r="GC52" i="2"/>
  <c r="GI52" i="2" s="1"/>
  <c r="BZ40" i="2"/>
  <c r="CC40" i="2"/>
  <c r="U65" i="2"/>
  <c r="U68" i="2"/>
  <c r="AD63" i="2"/>
  <c r="GC38" i="2"/>
  <c r="EK10" i="2"/>
  <c r="EJ10" i="2" s="1"/>
  <c r="ED10" i="2"/>
  <c r="ED28" i="2" s="1"/>
  <c r="GD10" i="2"/>
  <c r="GD28" i="2" s="1"/>
  <c r="EJ45" i="2"/>
  <c r="GC45" i="2"/>
  <c r="GI45" i="2" s="1"/>
  <c r="EL48" i="2"/>
  <c r="GE48" i="2"/>
  <c r="GK48" i="2" s="1"/>
  <c r="GM41" i="2"/>
  <c r="EY69" i="2"/>
  <c r="G70" i="2"/>
  <c r="E70" i="2" s="1"/>
  <c r="BZ65" i="2"/>
  <c r="EJ39" i="2"/>
  <c r="GC39" i="2"/>
  <c r="GI39" i="2" s="1"/>
  <c r="GJ13" i="2"/>
  <c r="GI13" i="2" s="1"/>
  <c r="GC13" i="2"/>
  <c r="CB43" i="2"/>
  <c r="AL43" i="2"/>
  <c r="CW22" i="2"/>
  <c r="DO22" i="2" s="1"/>
  <c r="CX25" i="2"/>
  <c r="DP25" i="2" s="1"/>
  <c r="GC74" i="2"/>
  <c r="GC72" i="2" s="1"/>
  <c r="GD57" i="2"/>
  <c r="DT69" i="2"/>
  <c r="EE42" i="2"/>
  <c r="GD41" i="2"/>
  <c r="EK35" i="2"/>
  <c r="GD35" i="2"/>
  <c r="GJ35" i="2" s="1"/>
  <c r="CC44" i="2"/>
  <c r="CK15" i="2"/>
  <c r="GC66" i="2"/>
  <c r="DA70" i="2"/>
  <c r="DS70" i="2" s="1"/>
  <c r="GD43" i="2"/>
  <c r="V69" i="2"/>
  <c r="V70" i="2" s="1"/>
  <c r="V71" i="2" s="1"/>
  <c r="V26" i="2"/>
  <c r="M69" i="2"/>
  <c r="M70" i="2" s="1"/>
  <c r="GJ62" i="2"/>
  <c r="BG22" i="2"/>
  <c r="BH25" i="2"/>
  <c r="AC22" i="2"/>
  <c r="EL9" i="2"/>
  <c r="GE9" i="2"/>
  <c r="GK9" i="2" s="1"/>
  <c r="GC59" i="2"/>
  <c r="DP27" i="2"/>
  <c r="DY27" i="2" s="1"/>
  <c r="DY21" i="2"/>
  <c r="BI69" i="2"/>
  <c r="BI26" i="2"/>
  <c r="FE22" i="2"/>
  <c r="FF25" i="2"/>
  <c r="EK45" i="2"/>
  <c r="GD45" i="2"/>
  <c r="GJ45" i="2" s="1"/>
  <c r="CD63" i="2"/>
  <c r="CM63" i="2" s="1"/>
  <c r="EA57" i="2"/>
  <c r="FZ57" i="2" s="1"/>
  <c r="EA50" i="2"/>
  <c r="FZ50" i="2" s="1"/>
  <c r="BG63" i="2"/>
  <c r="CB37" i="2"/>
  <c r="GB39" i="2" l="1"/>
  <c r="GK39" i="2" s="1"/>
  <c r="EL39" i="2"/>
  <c r="GJ58" i="2"/>
  <c r="FP26" i="2"/>
  <c r="FY26" i="2" s="1"/>
  <c r="FY25" i="2"/>
  <c r="M71" i="2"/>
  <c r="AE70" i="2"/>
  <c r="DS71" i="2"/>
  <c r="DO28" i="2"/>
  <c r="DX28" i="2" s="1"/>
  <c r="DX22" i="2"/>
  <c r="E71" i="2"/>
  <c r="EP71" i="2"/>
  <c r="BG68" i="2"/>
  <c r="CB29" i="2"/>
  <c r="CK29" i="2" s="1"/>
  <c r="EA23" i="2"/>
  <c r="CK23" i="2"/>
  <c r="DP26" i="2"/>
  <c r="DY26" i="2" s="1"/>
  <c r="DY25" i="2"/>
  <c r="EO71" i="2"/>
  <c r="BG65" i="2"/>
  <c r="BP63" i="2"/>
  <c r="CB63" i="2" s="1"/>
  <c r="BH69" i="2"/>
  <c r="BG69" i="2" s="1"/>
  <c r="BG25" i="2"/>
  <c r="BG26" i="2" s="1"/>
  <c r="BH26" i="2"/>
  <c r="AD65" i="2"/>
  <c r="AM65" i="2" s="1"/>
  <c r="CC63" i="2"/>
  <c r="AM63" i="2"/>
  <c r="FO28" i="2"/>
  <c r="FX28" i="2" s="1"/>
  <c r="FX22" i="2"/>
  <c r="CE69" i="2"/>
  <c r="DO42" i="2"/>
  <c r="DX42" i="2" s="1"/>
  <c r="DX41" i="2"/>
  <c r="GB66" i="2"/>
  <c r="GK66" i="2" s="1"/>
  <c r="EL66" i="2"/>
  <c r="B69" i="2"/>
  <c r="C70" i="2"/>
  <c r="EB46" i="2"/>
  <c r="CL46" i="2"/>
  <c r="CG69" i="2"/>
  <c r="GD27" i="2"/>
  <c r="GB46" i="2"/>
  <c r="GK46" i="2" s="1"/>
  <c r="EL46" i="2"/>
  <c r="FE76" i="2"/>
  <c r="FE65" i="2"/>
  <c r="L69" i="2"/>
  <c r="L26" i="2"/>
  <c r="K25" i="2"/>
  <c r="K26" i="2" s="1"/>
  <c r="AE69" i="2"/>
  <c r="AN69" i="2" s="1"/>
  <c r="GC8" i="2"/>
  <c r="GJ8" i="2"/>
  <c r="GI8" i="2" s="1"/>
  <c r="O71" i="2"/>
  <c r="N70" i="2"/>
  <c r="N71" i="2" s="1"/>
  <c r="CH76" i="2"/>
  <c r="CH65" i="2"/>
  <c r="EG63" i="2"/>
  <c r="GK35" i="2"/>
  <c r="GC58" i="2"/>
  <c r="GI58" i="2" s="1"/>
  <c r="EJ58" i="2"/>
  <c r="EA60" i="2"/>
  <c r="CK60" i="2"/>
  <c r="GE26" i="2"/>
  <c r="AX22" i="2"/>
  <c r="GM22" i="2" s="1"/>
  <c r="AY25" i="2"/>
  <c r="EB38" i="2"/>
  <c r="CL38" i="2"/>
  <c r="BR29" i="2"/>
  <c r="CA29" i="2" s="1"/>
  <c r="CA23" i="2"/>
  <c r="EA74" i="2"/>
  <c r="CK74" i="2"/>
  <c r="EK39" i="2"/>
  <c r="FO65" i="2"/>
  <c r="FX65" i="2" s="1"/>
  <c r="FX63" i="2"/>
  <c r="GD26" i="2"/>
  <c r="DT71" i="2"/>
  <c r="EB59" i="2"/>
  <c r="CL59" i="2"/>
  <c r="CC42" i="2"/>
  <c r="CL42" i="2" s="1"/>
  <c r="EB41" i="2"/>
  <c r="CL41" i="2"/>
  <c r="CN26" i="2"/>
  <c r="GE63" i="2"/>
  <c r="EF65" i="2"/>
  <c r="CK44" i="2"/>
  <c r="GC64" i="2"/>
  <c r="GI64" i="2" s="1"/>
  <c r="EJ64" i="2"/>
  <c r="GC11" i="2"/>
  <c r="GC29" i="2" s="1"/>
  <c r="CD23" i="2"/>
  <c r="FQ69" i="2"/>
  <c r="BU71" i="2"/>
  <c r="BQ22" i="2"/>
  <c r="EA38" i="2"/>
  <c r="CK38" i="2"/>
  <c r="GC16" i="2"/>
  <c r="CC30" i="2"/>
  <c r="CL30" i="2" s="1"/>
  <c r="EB24" i="2"/>
  <c r="CL24" i="2"/>
  <c r="GJ9" i="2"/>
  <c r="GI9" i="2" s="1"/>
  <c r="GC9" i="2"/>
  <c r="GI57" i="2"/>
  <c r="T68" i="2"/>
  <c r="AC68" i="2" s="1"/>
  <c r="AD68" i="2"/>
  <c r="FN22" i="2"/>
  <c r="BP27" i="2"/>
  <c r="BY27" i="2" s="1"/>
  <c r="BY21" i="2"/>
  <c r="CB21" i="2"/>
  <c r="AD26" i="2"/>
  <c r="AM26" i="2" s="1"/>
  <c r="AM25" i="2"/>
  <c r="EB51" i="2"/>
  <c r="CL51" i="2"/>
  <c r="EE65" i="2"/>
  <c r="GD63" i="2"/>
  <c r="ED68" i="2"/>
  <c r="AC76" i="2"/>
  <c r="AC65" i="2"/>
  <c r="AL65" i="2" s="1"/>
  <c r="AC30" i="2"/>
  <c r="AL30" i="2" s="1"/>
  <c r="CB24" i="2"/>
  <c r="AL24" i="2"/>
  <c r="GA53" i="2"/>
  <c r="GJ53" i="2" s="1"/>
  <c r="EK53" i="2"/>
  <c r="GB45" i="2"/>
  <c r="GK45" i="2" s="1"/>
  <c r="EL45" i="2"/>
  <c r="EJ40" i="2"/>
  <c r="GC40" i="2"/>
  <c r="GI40" i="2" s="1"/>
  <c r="GB51" i="2"/>
  <c r="GK51" i="2" s="1"/>
  <c r="EL51" i="2"/>
  <c r="DP65" i="2"/>
  <c r="DY65" i="2" s="1"/>
  <c r="DY63" i="2"/>
  <c r="EA48" i="2"/>
  <c r="CK48" i="2"/>
  <c r="GB67" i="2"/>
  <c r="GK67" i="2" s="1"/>
  <c r="EL67" i="2"/>
  <c r="DI70" i="2"/>
  <c r="DI71" i="2" s="1"/>
  <c r="DJ71" i="2"/>
  <c r="BI70" i="2"/>
  <c r="BI71" i="2" s="1"/>
  <c r="GM63" i="2"/>
  <c r="BP29" i="2"/>
  <c r="BY29" i="2" s="1"/>
  <c r="BY23" i="2"/>
  <c r="GJ39" i="2"/>
  <c r="GI50" i="2"/>
  <c r="EG26" i="2"/>
  <c r="GF25" i="2"/>
  <c r="GF26" i="2" s="1"/>
  <c r="CK64" i="2"/>
  <c r="GI11" i="2"/>
  <c r="AL63" i="2"/>
  <c r="BP22" i="2"/>
  <c r="EB57" i="2"/>
  <c r="CL57" i="2"/>
  <c r="GI16" i="2"/>
  <c r="CC27" i="2"/>
  <c r="CL27" i="2" s="1"/>
  <c r="EB21" i="2"/>
  <c r="CL21" i="2"/>
  <c r="EA55" i="2"/>
  <c r="CK55" i="2"/>
  <c r="U69" i="2"/>
  <c r="T69" i="2" s="1"/>
  <c r="U26" i="2"/>
  <c r="T25" i="2"/>
  <c r="T26" i="2" s="1"/>
  <c r="EA56" i="2"/>
  <c r="CK56" i="2"/>
  <c r="EK9" i="2"/>
  <c r="EJ9" i="2" s="1"/>
  <c r="GA54" i="2"/>
  <c r="GJ54" i="2" s="1"/>
  <c r="EK54" i="2"/>
  <c r="EJ57" i="2"/>
  <c r="BQ66" i="2"/>
  <c r="FE25" i="2"/>
  <c r="FE26" i="2" s="1"/>
  <c r="FF26" i="2"/>
  <c r="AC28" i="2"/>
  <c r="AL28" i="2" s="1"/>
  <c r="AL22" i="2"/>
  <c r="DA71" i="2"/>
  <c r="CZ70" i="2"/>
  <c r="CZ71" i="2" s="1"/>
  <c r="EB44" i="2"/>
  <c r="CL44" i="2"/>
  <c r="GD42" i="2"/>
  <c r="EA43" i="2"/>
  <c r="CK43" i="2"/>
  <c r="GJ10" i="2"/>
  <c r="GI10" i="2" s="1"/>
  <c r="GC10" i="2"/>
  <c r="GC28" i="2" s="1"/>
  <c r="EB56" i="2"/>
  <c r="CL56" i="2"/>
  <c r="AX68" i="2"/>
  <c r="BP68" i="2" s="1"/>
  <c r="BQ68" i="2"/>
  <c r="BZ68" i="2" s="1"/>
  <c r="FS70" i="2"/>
  <c r="ER71" i="2"/>
  <c r="GJ12" i="2"/>
  <c r="GC12" i="2"/>
  <c r="GC30" i="2" s="1"/>
  <c r="AC25" i="2"/>
  <c r="B26" i="2"/>
  <c r="GB57" i="2"/>
  <c r="GK57" i="2" s="1"/>
  <c r="EL57" i="2"/>
  <c r="DF76" i="2"/>
  <c r="DF65" i="2"/>
  <c r="DO63" i="2"/>
  <c r="GA47" i="2"/>
  <c r="GJ47" i="2" s="1"/>
  <c r="EK47" i="2"/>
  <c r="EF68" i="2"/>
  <c r="EB49" i="2"/>
  <c r="CL49" i="2"/>
  <c r="EB60" i="2"/>
  <c r="CL60" i="2"/>
  <c r="BB71" i="2"/>
  <c r="BA70" i="2"/>
  <c r="BA71" i="2" s="1"/>
  <c r="GI15" i="2"/>
  <c r="AZ69" i="2"/>
  <c r="AZ26" i="2"/>
  <c r="BR25" i="2"/>
  <c r="CO67" i="2"/>
  <c r="BG67" i="2"/>
  <c r="BP67" i="2" s="1"/>
  <c r="BQ67" i="2"/>
  <c r="BR68" i="2"/>
  <c r="EJ50" i="2"/>
  <c r="EW26" i="2"/>
  <c r="EV25" i="2"/>
  <c r="EV26" i="2" s="1"/>
  <c r="BP42" i="2"/>
  <c r="BY42" i="2" s="1"/>
  <c r="BY41" i="2"/>
  <c r="DQ68" i="2"/>
  <c r="DZ68" i="2" s="1"/>
  <c r="GE29" i="2"/>
  <c r="ED27" i="2"/>
  <c r="AL76" i="2"/>
  <c r="EB43" i="2"/>
  <c r="CL43" i="2"/>
  <c r="EE68" i="2"/>
  <c r="EA59" i="2"/>
  <c r="CK59" i="2"/>
  <c r="CB41" i="2"/>
  <c r="EA37" i="2"/>
  <c r="CK37" i="2"/>
  <c r="EC63" i="2"/>
  <c r="EL63" i="2" s="1"/>
  <c r="CD65" i="2"/>
  <c r="CM65" i="2" s="1"/>
  <c r="CX26" i="2"/>
  <c r="CW25" i="2"/>
  <c r="CW26" i="2" s="1"/>
  <c r="G71" i="2"/>
  <c r="AH70" i="2"/>
  <c r="EB40" i="2"/>
  <c r="CL40" i="2"/>
  <c r="EN26" i="2"/>
  <c r="FO25" i="2"/>
  <c r="EM25" i="2"/>
  <c r="AS71" i="2"/>
  <c r="BT70" i="2"/>
  <c r="AR70" i="2"/>
  <c r="CF69" i="2"/>
  <c r="FI71" i="2"/>
  <c r="FH70" i="2"/>
  <c r="FH71" i="2" s="1"/>
  <c r="EB48" i="2"/>
  <c r="CL48" i="2"/>
  <c r="FN42" i="2"/>
  <c r="FW42" i="2" s="1"/>
  <c r="FW41" i="2"/>
  <c r="GE42" i="2"/>
  <c r="CD42" i="2"/>
  <c r="CM42" i="2" s="1"/>
  <c r="EC41" i="2"/>
  <c r="CM41" i="2"/>
  <c r="FG69" i="2"/>
  <c r="FP69" i="2" s="1"/>
  <c r="FY69" i="2" s="1"/>
  <c r="GC35" i="2"/>
  <c r="CO66" i="2"/>
  <c r="BG66" i="2"/>
  <c r="EB52" i="2"/>
  <c r="CL52" i="2"/>
  <c r="FR70" i="2"/>
  <c r="DQ65" i="2"/>
  <c r="DZ65" i="2" s="1"/>
  <c r="DZ63" i="2"/>
  <c r="EB37" i="2"/>
  <c r="CL37" i="2"/>
  <c r="CP71" i="2"/>
  <c r="ED42" i="2"/>
  <c r="GC41" i="2"/>
  <c r="EA61" i="2"/>
  <c r="CK61" i="2"/>
  <c r="BY68" i="2"/>
  <c r="EJ16" i="2"/>
  <c r="GD30" i="2"/>
  <c r="ED26" i="2"/>
  <c r="GC25" i="2"/>
  <c r="GK12" i="2"/>
  <c r="GE30" i="2"/>
  <c r="GK30" i="2" s="1"/>
  <c r="EA35" i="2"/>
  <c r="FZ35" i="2" s="1"/>
  <c r="FN63" i="2"/>
  <c r="EB55" i="2"/>
  <c r="CL55" i="2"/>
  <c r="GB56" i="2"/>
  <c r="GK56" i="2" s="1"/>
  <c r="EL56" i="2"/>
  <c r="GC44" i="2"/>
  <c r="GI44" i="2" s="1"/>
  <c r="EJ44" i="2"/>
  <c r="AP69" i="2"/>
  <c r="BQ25" i="2"/>
  <c r="CC25" i="2" s="1"/>
  <c r="AP26" i="2"/>
  <c r="AO25" i="2"/>
  <c r="CQ71" i="2"/>
  <c r="EA51" i="2"/>
  <c r="CK51" i="2"/>
  <c r="CE76" i="2"/>
  <c r="CE65" i="2"/>
  <c r="ED63" i="2"/>
  <c r="BG73" i="2"/>
  <c r="BG72" i="2" s="1"/>
  <c r="BG76" i="2" s="1"/>
  <c r="AX72" i="2"/>
  <c r="AX76" i="2" s="1"/>
  <c r="DH69" i="2"/>
  <c r="DQ69" i="2" s="1"/>
  <c r="DZ69" i="2" s="1"/>
  <c r="GM23" i="2"/>
  <c r="EB36" i="2"/>
  <c r="CL36" i="2"/>
  <c r="AG70" i="2"/>
  <c r="DO25" i="2" l="1"/>
  <c r="AD69" i="2"/>
  <c r="CC26" i="2"/>
  <c r="CL26" i="2" s="1"/>
  <c r="EB25" i="2"/>
  <c r="CL25" i="2"/>
  <c r="AM69" i="2"/>
  <c r="CB65" i="2"/>
  <c r="CK65" i="2" s="1"/>
  <c r="EA63" i="2"/>
  <c r="CK63" i="2"/>
  <c r="FZ51" i="2"/>
  <c r="GI51" i="2" s="1"/>
  <c r="EJ51" i="2"/>
  <c r="AO69" i="2"/>
  <c r="AP70" i="2"/>
  <c r="FR71" i="2"/>
  <c r="BP66" i="2"/>
  <c r="BT71" i="2"/>
  <c r="BY67" i="2"/>
  <c r="CB67" i="2"/>
  <c r="BR26" i="2"/>
  <c r="CA26" i="2" s="1"/>
  <c r="CA25" i="2"/>
  <c r="CD25" i="2"/>
  <c r="AC26" i="2"/>
  <c r="AL26" i="2" s="1"/>
  <c r="AL25" i="2"/>
  <c r="FZ48" i="2"/>
  <c r="GI48" i="2" s="1"/>
  <c r="EJ48" i="2"/>
  <c r="DR70" i="2"/>
  <c r="AO26" i="2"/>
  <c r="FN76" i="2"/>
  <c r="FW76" i="2" s="1"/>
  <c r="FN65" i="2"/>
  <c r="FW65" i="2" s="1"/>
  <c r="FW63" i="2"/>
  <c r="GC26" i="2"/>
  <c r="GC42" i="2"/>
  <c r="CN66" i="2"/>
  <c r="CX66" i="2"/>
  <c r="CO68" i="2"/>
  <c r="FG70" i="2"/>
  <c r="EE69" i="2"/>
  <c r="AH71" i="2"/>
  <c r="CG70" i="2"/>
  <c r="AN70" i="2"/>
  <c r="FZ59" i="2"/>
  <c r="GI59" i="2" s="1"/>
  <c r="EJ59" i="2"/>
  <c r="CX67" i="2"/>
  <c r="CN67" i="2"/>
  <c r="GA49" i="2"/>
  <c r="GJ49" i="2" s="1"/>
  <c r="EK49" i="2"/>
  <c r="FS71" i="2"/>
  <c r="U70" i="2"/>
  <c r="EB30" i="2"/>
  <c r="EK30" i="2" s="1"/>
  <c r="GA24" i="2"/>
  <c r="EK24" i="2"/>
  <c r="GA59" i="2"/>
  <c r="GJ59" i="2" s="1"/>
  <c r="EK59" i="2"/>
  <c r="FZ74" i="2"/>
  <c r="GI74" i="2" s="1"/>
  <c r="EJ74" i="2"/>
  <c r="EG76" i="2"/>
  <c r="EG65" i="2"/>
  <c r="GF63" i="2"/>
  <c r="BP73" i="2"/>
  <c r="AF70" i="2"/>
  <c r="AG71" i="2"/>
  <c r="CF70" i="2"/>
  <c r="GA55" i="2"/>
  <c r="GJ55" i="2" s="1"/>
  <c r="EK55" i="2"/>
  <c r="EJ35" i="2"/>
  <c r="GD68" i="2"/>
  <c r="GA43" i="2"/>
  <c r="GJ43" i="2" s="1"/>
  <c r="EK43" i="2"/>
  <c r="BR69" i="2"/>
  <c r="CA69" i="2" s="1"/>
  <c r="AZ70" i="2"/>
  <c r="GA56" i="2"/>
  <c r="GJ56" i="2" s="1"/>
  <c r="EK56" i="2"/>
  <c r="FZ43" i="2"/>
  <c r="GI43" i="2" s="1"/>
  <c r="EJ43" i="2"/>
  <c r="FZ56" i="2"/>
  <c r="GI56" i="2" s="1"/>
  <c r="EJ56" i="2"/>
  <c r="EB27" i="2"/>
  <c r="EK27" i="2" s="1"/>
  <c r="GA21" i="2"/>
  <c r="EK21" i="2"/>
  <c r="BP28" i="2"/>
  <c r="BY28" i="2" s="1"/>
  <c r="BY22" i="2"/>
  <c r="FN28" i="2"/>
  <c r="FW28" i="2" s="1"/>
  <c r="FW22" i="2"/>
  <c r="FZ38" i="2"/>
  <c r="GI38" i="2" s="1"/>
  <c r="EJ38" i="2"/>
  <c r="GE65" i="2"/>
  <c r="GA41" i="2"/>
  <c r="EB42" i="2"/>
  <c r="EK42" i="2" s="1"/>
  <c r="EK41" i="2"/>
  <c r="GA38" i="2"/>
  <c r="GJ38" i="2" s="1"/>
  <c r="EK38" i="2"/>
  <c r="GA46" i="2"/>
  <c r="GJ46" i="2" s="1"/>
  <c r="EK46" i="2"/>
  <c r="EA29" i="2"/>
  <c r="EJ29" i="2" s="1"/>
  <c r="FZ23" i="2"/>
  <c r="EJ23" i="2"/>
  <c r="BH70" i="2"/>
  <c r="EM26" i="2"/>
  <c r="FN25" i="2"/>
  <c r="FZ37" i="2"/>
  <c r="GI37" i="2" s="1"/>
  <c r="EJ37" i="2"/>
  <c r="CD68" i="2"/>
  <c r="CA68" i="2"/>
  <c r="DH70" i="2"/>
  <c r="ED76" i="2"/>
  <c r="ED65" i="2"/>
  <c r="GC63" i="2"/>
  <c r="EJ63" i="2"/>
  <c r="BQ26" i="2"/>
  <c r="BZ26" i="2" s="1"/>
  <c r="BZ25" i="2"/>
  <c r="GA37" i="2"/>
  <c r="GJ37" i="2" s="1"/>
  <c r="EK37" i="2"/>
  <c r="GA52" i="2"/>
  <c r="GJ52" i="2" s="1"/>
  <c r="EK52" i="2"/>
  <c r="GI35" i="2"/>
  <c r="EC42" i="2"/>
  <c r="EL42" i="2" s="1"/>
  <c r="GB41" i="2"/>
  <c r="EL41" i="2"/>
  <c r="GA48" i="2"/>
  <c r="GJ48" i="2" s="1"/>
  <c r="EK48" i="2"/>
  <c r="AR71" i="2"/>
  <c r="BS70" i="2"/>
  <c r="FO26" i="2"/>
  <c r="FX26" i="2" s="1"/>
  <c r="FX25" i="2"/>
  <c r="GA40" i="2"/>
  <c r="GJ40" i="2" s="1"/>
  <c r="EK40" i="2"/>
  <c r="CB42" i="2"/>
  <c r="CK42" i="2" s="1"/>
  <c r="EA41" i="2"/>
  <c r="CK41" i="2"/>
  <c r="BZ67" i="2"/>
  <c r="CC67" i="2"/>
  <c r="GA60" i="2"/>
  <c r="GJ60" i="2" s="1"/>
  <c r="EK60" i="2"/>
  <c r="GE68" i="2"/>
  <c r="GI12" i="2"/>
  <c r="GA44" i="2"/>
  <c r="GJ44" i="2" s="1"/>
  <c r="EK44" i="2"/>
  <c r="CB22" i="2"/>
  <c r="CB30" i="2"/>
  <c r="CK30" i="2" s="1"/>
  <c r="EA24" i="2"/>
  <c r="CK24" i="2"/>
  <c r="GA51" i="2"/>
  <c r="GJ51" i="2" s="1"/>
  <c r="EK51" i="2"/>
  <c r="CB27" i="2"/>
  <c r="CK27" i="2" s="1"/>
  <c r="EA21" i="2"/>
  <c r="CK21" i="2"/>
  <c r="CC68" i="2"/>
  <c r="AM68" i="2"/>
  <c r="GC27" i="2"/>
  <c r="CD29" i="2"/>
  <c r="CM29" i="2" s="1"/>
  <c r="EC23" i="2"/>
  <c r="CM23" i="2"/>
  <c r="AY69" i="2"/>
  <c r="AX25" i="2"/>
  <c r="AX26" i="2" s="1"/>
  <c r="AY26" i="2"/>
  <c r="K69" i="2"/>
  <c r="L70" i="2"/>
  <c r="AD70" i="2" s="1"/>
  <c r="C71" i="2"/>
  <c r="B70" i="2"/>
  <c r="ED69" i="2"/>
  <c r="AE71" i="2"/>
  <c r="GA36" i="2"/>
  <c r="GJ36" i="2" s="1"/>
  <c r="EK36" i="2"/>
  <c r="FZ61" i="2"/>
  <c r="GI61" i="2" s="1"/>
  <c r="EJ61" i="2"/>
  <c r="EC65" i="2"/>
  <c r="EL65" i="2" s="1"/>
  <c r="GB63" i="2"/>
  <c r="GB65" i="2" s="1"/>
  <c r="DO76" i="2"/>
  <c r="DX76" i="2" s="1"/>
  <c r="DO65" i="2"/>
  <c r="DX65" i="2" s="1"/>
  <c r="DX63" i="2"/>
  <c r="BZ66" i="2"/>
  <c r="CC66" i="2"/>
  <c r="FZ55" i="2"/>
  <c r="GI55" i="2" s="1"/>
  <c r="EJ55" i="2"/>
  <c r="GA57" i="2"/>
  <c r="GJ57" i="2" s="1"/>
  <c r="EK57" i="2"/>
  <c r="GC68" i="2"/>
  <c r="GD65" i="2"/>
  <c r="CB68" i="2"/>
  <c r="AL68" i="2"/>
  <c r="BQ28" i="2"/>
  <c r="BZ28" i="2" s="1"/>
  <c r="BZ22" i="2"/>
  <c r="CC22" i="2"/>
  <c r="DO26" i="2"/>
  <c r="DX26" i="2" s="1"/>
  <c r="DX25" i="2"/>
  <c r="FZ60" i="2"/>
  <c r="GI60" i="2" s="1"/>
  <c r="EJ60" i="2"/>
  <c r="CD69" i="2"/>
  <c r="EC69" i="2" s="1"/>
  <c r="GB69" i="2" s="1"/>
  <c r="EF69" i="2"/>
  <c r="AC69" i="2"/>
  <c r="CC65" i="2"/>
  <c r="CL65" i="2" s="1"/>
  <c r="EB63" i="2"/>
  <c r="CL63" i="2"/>
  <c r="BP65" i="2"/>
  <c r="BY65" i="2" s="1"/>
  <c r="BY63" i="2"/>
  <c r="FQ70" i="2"/>
  <c r="GK65" i="2" l="1"/>
  <c r="AN71" i="2"/>
  <c r="AD71" i="2"/>
  <c r="AM70" i="2"/>
  <c r="AX69" i="2"/>
  <c r="AY70" i="2"/>
  <c r="CL67" i="2"/>
  <c r="FQ71" i="2"/>
  <c r="EL69" i="2"/>
  <c r="GE69" i="2"/>
  <c r="GK69" i="2" s="1"/>
  <c r="B71" i="2"/>
  <c r="EA30" i="2"/>
  <c r="EJ30" i="2" s="1"/>
  <c r="FZ24" i="2"/>
  <c r="EJ24" i="2"/>
  <c r="FN26" i="2"/>
  <c r="FW26" i="2" s="1"/>
  <c r="FW25" i="2"/>
  <c r="GA42" i="2"/>
  <c r="GJ42" i="2" s="1"/>
  <c r="GJ41" i="2"/>
  <c r="AZ71" i="2"/>
  <c r="BR70" i="2"/>
  <c r="GA63" i="2"/>
  <c r="EB65" i="2"/>
  <c r="EK65" i="2" s="1"/>
  <c r="EK63" i="2"/>
  <c r="CM69" i="2"/>
  <c r="EC29" i="2"/>
  <c r="EL29" i="2" s="1"/>
  <c r="GB23" i="2"/>
  <c r="EL23" i="2"/>
  <c r="CL68" i="2"/>
  <c r="GB42" i="2"/>
  <c r="GK42" i="2" s="1"/>
  <c r="GK41" i="2"/>
  <c r="GK63" i="2"/>
  <c r="AM71" i="2"/>
  <c r="GA30" i="2"/>
  <c r="GJ30" i="2" s="1"/>
  <c r="GJ24" i="2"/>
  <c r="CW67" i="2"/>
  <c r="DG67" i="2"/>
  <c r="CG71" i="2"/>
  <c r="EF70" i="2"/>
  <c r="FG71" i="2"/>
  <c r="FP70" i="2"/>
  <c r="BP25" i="2"/>
  <c r="CK67" i="2"/>
  <c r="BY66" i="2"/>
  <c r="CB66" i="2"/>
  <c r="EA65" i="2"/>
  <c r="EJ65" i="2" s="1"/>
  <c r="FZ63" i="2"/>
  <c r="CC28" i="2"/>
  <c r="CL28" i="2" s="1"/>
  <c r="EB22" i="2"/>
  <c r="CL22" i="2"/>
  <c r="CK68" i="2"/>
  <c r="GC69" i="2"/>
  <c r="CB28" i="2"/>
  <c r="CK28" i="2" s="1"/>
  <c r="EA22" i="2"/>
  <c r="CK22" i="2"/>
  <c r="EA42" i="2"/>
  <c r="EJ42" i="2" s="1"/>
  <c r="FZ41" i="2"/>
  <c r="EJ41" i="2"/>
  <c r="DH71" i="2"/>
  <c r="DQ70" i="2"/>
  <c r="FZ29" i="2"/>
  <c r="GI29" i="2" s="1"/>
  <c r="GI23" i="2"/>
  <c r="AF71" i="2"/>
  <c r="CE70" i="2"/>
  <c r="CN68" i="2"/>
  <c r="CO69" i="2"/>
  <c r="CO70" i="2" s="1"/>
  <c r="CD26" i="2"/>
  <c r="CM26" i="2" s="1"/>
  <c r="EC25" i="2"/>
  <c r="CM25" i="2"/>
  <c r="AP71" i="2"/>
  <c r="BQ70" i="2"/>
  <c r="AO70" i="2"/>
  <c r="GC76" i="2"/>
  <c r="GC65" i="2"/>
  <c r="GI63" i="2"/>
  <c r="GA27" i="2"/>
  <c r="GJ27" i="2" s="1"/>
  <c r="GJ21" i="2"/>
  <c r="BP72" i="2"/>
  <c r="BY73" i="2"/>
  <c r="CB73" i="2"/>
  <c r="U71" i="2"/>
  <c r="T70" i="2"/>
  <c r="T71" i="2" s="1"/>
  <c r="CW66" i="2"/>
  <c r="DG66" i="2"/>
  <c r="CX68" i="2"/>
  <c r="DR71" i="2"/>
  <c r="BP69" i="2"/>
  <c r="BY69" i="2" s="1"/>
  <c r="GA25" i="2"/>
  <c r="EB26" i="2"/>
  <c r="EK26" i="2" s="1"/>
  <c r="EK25" i="2"/>
  <c r="CB69" i="2"/>
  <c r="AL69" i="2"/>
  <c r="CL66" i="2"/>
  <c r="K70" i="2"/>
  <c r="K71" i="2" s="1"/>
  <c r="L71" i="2"/>
  <c r="EA27" i="2"/>
  <c r="EJ27" i="2" s="1"/>
  <c r="FZ21" i="2"/>
  <c r="EJ21" i="2"/>
  <c r="BS71" i="2"/>
  <c r="EC68" i="2"/>
  <c r="CM68" i="2"/>
  <c r="BG70" i="2"/>
  <c r="BG71" i="2" s="1"/>
  <c r="BH71" i="2"/>
  <c r="EE70" i="2"/>
  <c r="CF71" i="2"/>
  <c r="GF76" i="2"/>
  <c r="GF65" i="2"/>
  <c r="GM25" i="2"/>
  <c r="GM26" i="2" s="1"/>
  <c r="GD69" i="2"/>
  <c r="BQ69" i="2"/>
  <c r="FZ27" i="2" l="1"/>
  <c r="GI27" i="2" s="1"/>
  <c r="GI21" i="2"/>
  <c r="EA28" i="2"/>
  <c r="EJ28" i="2" s="1"/>
  <c r="FZ22" i="2"/>
  <c r="EJ22" i="2"/>
  <c r="EB28" i="2"/>
  <c r="EK28" i="2" s="1"/>
  <c r="GA22" i="2"/>
  <c r="EK22" i="2"/>
  <c r="FZ30" i="2"/>
  <c r="GI30" i="2" s="1"/>
  <c r="GI24" i="2"/>
  <c r="EN66" i="2"/>
  <c r="DF66" i="2"/>
  <c r="DG68" i="2"/>
  <c r="DP66" i="2"/>
  <c r="CN69" i="2"/>
  <c r="FZ42" i="2"/>
  <c r="GI42" i="2" s="1"/>
  <c r="GI41" i="2"/>
  <c r="BP26" i="2"/>
  <c r="BY26" i="2" s="1"/>
  <c r="BY25" i="2"/>
  <c r="CB25" i="2"/>
  <c r="CE71" i="2"/>
  <c r="ED70" i="2"/>
  <c r="DQ71" i="2"/>
  <c r="DZ71" i="2" s="1"/>
  <c r="DZ70" i="2"/>
  <c r="FZ65" i="2"/>
  <c r="GI65" i="2" s="1"/>
  <c r="GA65" i="2"/>
  <c r="GJ65" i="2" s="1"/>
  <c r="GJ63" i="2"/>
  <c r="AC70" i="2"/>
  <c r="AY71" i="2"/>
  <c r="AX70" i="2"/>
  <c r="AX71" i="2" s="1"/>
  <c r="BZ69" i="2"/>
  <c r="CC69" i="2"/>
  <c r="CK69" i="2"/>
  <c r="CW68" i="2"/>
  <c r="CX69" i="2"/>
  <c r="CW69" i="2" s="1"/>
  <c r="BQ71" i="2"/>
  <c r="BZ71" i="2" s="1"/>
  <c r="BZ70" i="2"/>
  <c r="CO71" i="2"/>
  <c r="CN70" i="2"/>
  <c r="DF67" i="2"/>
  <c r="DO67" i="2" s="1"/>
  <c r="EN67" i="2"/>
  <c r="DP67" i="2"/>
  <c r="BY72" i="2"/>
  <c r="BP76" i="2"/>
  <c r="BY76" i="2" s="1"/>
  <c r="CK66" i="2"/>
  <c r="EF71" i="2"/>
  <c r="GE70" i="2"/>
  <c r="GB29" i="2"/>
  <c r="GK29" i="2" s="1"/>
  <c r="GK23" i="2"/>
  <c r="EE71" i="2"/>
  <c r="GD70" i="2"/>
  <c r="GB68" i="2"/>
  <c r="GK68" i="2" s="1"/>
  <c r="EL68" i="2"/>
  <c r="GA26" i="2"/>
  <c r="GJ26" i="2" s="1"/>
  <c r="GJ25" i="2"/>
  <c r="EA73" i="2"/>
  <c r="CB72" i="2"/>
  <c r="CK73" i="2"/>
  <c r="AO71" i="2"/>
  <c r="BP70" i="2"/>
  <c r="EC26" i="2"/>
  <c r="EL26" i="2" s="1"/>
  <c r="GB25" i="2"/>
  <c r="EL25" i="2"/>
  <c r="DP68" i="2"/>
  <c r="FP71" i="2"/>
  <c r="FY71" i="2" s="1"/>
  <c r="FY70" i="2"/>
  <c r="BR71" i="2"/>
  <c r="CA71" i="2" s="1"/>
  <c r="CA70" i="2"/>
  <c r="CD70" i="2"/>
  <c r="CC70" i="2"/>
  <c r="DX67" i="2" l="1"/>
  <c r="EA67" i="2"/>
  <c r="GD71" i="2"/>
  <c r="DY67" i="2"/>
  <c r="EB67" i="2"/>
  <c r="CN71" i="2"/>
  <c r="GC70" i="2"/>
  <c r="ED71" i="2"/>
  <c r="DF68" i="2"/>
  <c r="DO68" i="2" s="1"/>
  <c r="DG69" i="2"/>
  <c r="DF69" i="2" s="1"/>
  <c r="CC71" i="2"/>
  <c r="CL71" i="2" s="1"/>
  <c r="CL70" i="2"/>
  <c r="GB26" i="2"/>
  <c r="GK26" i="2" s="1"/>
  <c r="GK25" i="2"/>
  <c r="GE71" i="2"/>
  <c r="EW67" i="2"/>
  <c r="EM67" i="2"/>
  <c r="CL69" i="2"/>
  <c r="AC71" i="2"/>
  <c r="AL71" i="2" s="1"/>
  <c r="CB70" i="2"/>
  <c r="AL70" i="2"/>
  <c r="DO69" i="2"/>
  <c r="DO66" i="2"/>
  <c r="CK72" i="2"/>
  <c r="CB76" i="2"/>
  <c r="CK76" i="2" s="1"/>
  <c r="CX70" i="2"/>
  <c r="EW66" i="2"/>
  <c r="EM66" i="2"/>
  <c r="EN68" i="2"/>
  <c r="FZ28" i="2"/>
  <c r="GI28" i="2" s="1"/>
  <c r="GI22" i="2"/>
  <c r="CD71" i="2"/>
  <c r="CM71" i="2" s="1"/>
  <c r="EC70" i="2"/>
  <c r="CM70" i="2"/>
  <c r="DY68" i="2"/>
  <c r="EB68" i="2"/>
  <c r="BP71" i="2"/>
  <c r="BY71" i="2" s="1"/>
  <c r="BY70" i="2"/>
  <c r="EA72" i="2"/>
  <c r="FZ73" i="2"/>
  <c r="EJ73" i="2"/>
  <c r="CB26" i="2"/>
  <c r="CK26" i="2" s="1"/>
  <c r="EA25" i="2"/>
  <c r="CK25" i="2"/>
  <c r="DY66" i="2"/>
  <c r="EB66" i="2"/>
  <c r="GA28" i="2"/>
  <c r="GJ28" i="2" s="1"/>
  <c r="GJ22" i="2"/>
  <c r="DP69" i="2" l="1"/>
  <c r="DX68" i="2"/>
  <c r="EA68" i="2"/>
  <c r="EJ72" i="2"/>
  <c r="EA76" i="2"/>
  <c r="EJ76" i="2" s="1"/>
  <c r="DX66" i="2"/>
  <c r="EA66" i="2"/>
  <c r="EV66" i="2"/>
  <c r="FF66" i="2"/>
  <c r="EW68" i="2"/>
  <c r="DX69" i="2"/>
  <c r="EA69" i="2"/>
  <c r="FF67" i="2"/>
  <c r="EV67" i="2"/>
  <c r="EK66" i="2"/>
  <c r="EC71" i="2"/>
  <c r="EL71" i="2" s="1"/>
  <c r="GB70" i="2"/>
  <c r="EL70" i="2"/>
  <c r="EM68" i="2"/>
  <c r="EN69" i="2"/>
  <c r="EN70" i="2" s="1"/>
  <c r="EK67" i="2"/>
  <c r="EA26" i="2"/>
  <c r="EJ26" i="2" s="1"/>
  <c r="FZ25" i="2"/>
  <c r="EJ25" i="2"/>
  <c r="FZ72" i="2"/>
  <c r="GI73" i="2"/>
  <c r="EK68" i="2"/>
  <c r="CW70" i="2"/>
  <c r="CX71" i="2"/>
  <c r="DP70" i="2"/>
  <c r="CB71" i="2"/>
  <c r="CK71" i="2" s="1"/>
  <c r="CK70" i="2"/>
  <c r="DG70" i="2"/>
  <c r="GC71" i="2"/>
  <c r="EJ67" i="2"/>
  <c r="DY69" i="2" l="1"/>
  <c r="EB69" i="2"/>
  <c r="EK69" i="2" s="1"/>
  <c r="EM70" i="2"/>
  <c r="EN71" i="2"/>
  <c r="CW71" i="2"/>
  <c r="FE67" i="2"/>
  <c r="FN67" i="2" s="1"/>
  <c r="FO67" i="2"/>
  <c r="FE66" i="2"/>
  <c r="FF68" i="2"/>
  <c r="FO66" i="2"/>
  <c r="GI72" i="2"/>
  <c r="FZ76" i="2"/>
  <c r="GI76" i="2" s="1"/>
  <c r="EJ69" i="2"/>
  <c r="DP71" i="2"/>
  <c r="DY71" i="2" s="1"/>
  <c r="DY70" i="2"/>
  <c r="EB70" i="2"/>
  <c r="EM69" i="2"/>
  <c r="DG71" i="2"/>
  <c r="DF70" i="2"/>
  <c r="DF71" i="2" s="1"/>
  <c r="FZ26" i="2"/>
  <c r="GI26" i="2" s="1"/>
  <c r="GI25" i="2"/>
  <c r="GB71" i="2"/>
  <c r="GK71" i="2" s="1"/>
  <c r="GK70" i="2"/>
  <c r="EW70" i="2"/>
  <c r="EV68" i="2"/>
  <c r="EW69" i="2"/>
  <c r="EV69" i="2" s="1"/>
  <c r="EJ66" i="2"/>
  <c r="EJ68" i="2"/>
  <c r="EW71" i="2" l="1"/>
  <c r="EV70" i="2"/>
  <c r="EV71" i="2" s="1"/>
  <c r="FN66" i="2"/>
  <c r="GM66" i="2"/>
  <c r="FX67" i="2"/>
  <c r="GA67" i="2"/>
  <c r="GJ67" i="2" s="1"/>
  <c r="EB71" i="2"/>
  <c r="EK71" i="2" s="1"/>
  <c r="EK70" i="2"/>
  <c r="FX66" i="2"/>
  <c r="GA66" i="2"/>
  <c r="GJ66" i="2" s="1"/>
  <c r="FW67" i="2"/>
  <c r="FZ67" i="2"/>
  <c r="GI67" i="2" s="1"/>
  <c r="FE68" i="2"/>
  <c r="FN68" i="2" s="1"/>
  <c r="FF69" i="2"/>
  <c r="FE69" i="2" s="1"/>
  <c r="FN69" i="2" s="1"/>
  <c r="FO68" i="2"/>
  <c r="DO70" i="2"/>
  <c r="EM71" i="2"/>
  <c r="FW69" i="2" l="1"/>
  <c r="FZ69" i="2"/>
  <c r="GI69" i="2" s="1"/>
  <c r="FW68" i="2"/>
  <c r="FZ68" i="2"/>
  <c r="GI68" i="2" s="1"/>
  <c r="DO71" i="2"/>
  <c r="DX71" i="2" s="1"/>
  <c r="DX70" i="2"/>
  <c r="EA70" i="2"/>
  <c r="FF70" i="2"/>
  <c r="FO69" i="2"/>
  <c r="FX68" i="2"/>
  <c r="GA68" i="2"/>
  <c r="GJ68" i="2" s="1"/>
  <c r="FW66" i="2"/>
  <c r="FZ66" i="2"/>
  <c r="GI66" i="2" s="1"/>
  <c r="FF71" i="2" l="1"/>
  <c r="FE70" i="2"/>
  <c r="FO70" i="2"/>
  <c r="EA71" i="2"/>
  <c r="EJ71" i="2" s="1"/>
  <c r="EJ70" i="2"/>
  <c r="FX69" i="2"/>
  <c r="GA69" i="2"/>
  <c r="GJ69" i="2" s="1"/>
  <c r="FO71" i="2" l="1"/>
  <c r="FX71" i="2" s="1"/>
  <c r="FX70" i="2"/>
  <c r="GA70" i="2"/>
  <c r="FE71" i="2"/>
  <c r="FN70" i="2"/>
  <c r="GA71" i="2" l="1"/>
  <c r="GJ71" i="2" s="1"/>
  <c r="GJ70" i="2"/>
  <c r="FN71" i="2"/>
  <c r="FW71" i="2" s="1"/>
  <c r="FW70" i="2"/>
  <c r="FZ70" i="2"/>
  <c r="FZ71" i="2" l="1"/>
  <c r="GI71" i="2" s="1"/>
  <c r="GI70" i="2"/>
</calcChain>
</file>

<file path=xl/sharedStrings.xml><?xml version="1.0" encoding="utf-8"?>
<sst xmlns="http://schemas.openxmlformats.org/spreadsheetml/2006/main" count="1803" uniqueCount="123">
  <si>
    <t>ФАКТИЧЕСКИЕ ФИНАНСОВЫЕ ПОКАЗАТЕЛИ</t>
  </si>
  <si>
    <t>УСЛУГ ВОДООТВЕДЕНИЯ ЗА 2023 ГОД</t>
  </si>
  <si>
    <t>ОБЪЕМНЫЕ ПОКАЗАТЕЛИ СИСТЕМЫ ВОДООТВЕДЕНИЯ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</si>
  <si>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</si>
  <si>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</si>
  <si>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</si>
  <si>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</si>
  <si>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</si>
  <si>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</si>
  <si>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</si>
  <si>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</si>
  <si>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</si>
  <si>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</si>
  <si>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</si>
  <si>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</si>
  <si>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</si>
  <si>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</si>
  <si>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</si>
  <si>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</si>
  <si>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</si>
  <si>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</si>
  <si>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</si>
  <si>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2023 ГОД</t>
  </si>
  <si>
    <t>ПЛАН</t>
  </si>
  <si>
    <t>ФАКТ</t>
  </si>
  <si>
    <t>ПРОШЛ.</t>
  </si>
  <si>
    <t>ОТКЛОНЕНИЕ, абс.</t>
  </si>
  <si>
    <t>ВСЕГО</t>
  </si>
  <si>
    <t>Стоки</t>
  </si>
  <si>
    <t>Очистка</t>
  </si>
  <si>
    <t>Очищено стоков всего</t>
  </si>
  <si>
    <t>Принято стоков, в том числе</t>
  </si>
  <si>
    <t>население</t>
  </si>
  <si>
    <t>в стадии очистки</t>
  </si>
  <si>
    <t>от прочих потребителей, в том числе:</t>
  </si>
  <si>
    <t>бюджетные потребители, в.т.ч.</t>
  </si>
  <si>
    <t>- федеральный бюджет;</t>
  </si>
  <si>
    <t>- областной бюджет;</t>
  </si>
  <si>
    <t>- местный бюджет.</t>
  </si>
  <si>
    <t>ДОХОДЫ С УЧЕТОМ УСТАНОВЛЕННЫХ ТАРИФОВ</t>
  </si>
  <si>
    <t>Население</t>
  </si>
  <si>
    <t>Возмещение убытков</t>
  </si>
  <si>
    <t>Неканализованный жилой фонд</t>
  </si>
  <si>
    <t>Прочие потребители</t>
  </si>
  <si>
    <t>Всего доходов, в том числе:</t>
  </si>
  <si>
    <t>Отпускной тариф, руб. куб.м.</t>
  </si>
  <si>
    <t>возмещение убытков</t>
  </si>
  <si>
    <t>прочие потребители</t>
  </si>
  <si>
    <t>ПЛАН ФИНАНСОВЫХ ЗАТРАТ</t>
  </si>
  <si>
    <t>Электроэнергия</t>
  </si>
  <si>
    <t>Амортизация</t>
  </si>
  <si>
    <t>Малоценное имущество до 40 тыс.руб.</t>
  </si>
  <si>
    <t>Материалы</t>
  </si>
  <si>
    <t>Ремонт и техобслуживание</t>
  </si>
  <si>
    <t>Затраты на оплату труда</t>
  </si>
  <si>
    <t>Страховые взносы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</si>
  <si>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</si>
  <si>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</si>
  <si>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</si>
  <si>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</si>
  <si>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</si>
  <si>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</si>
  <si>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</si>
  <si>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платежи за сброс загрязняющих веществ в пределах норматива</t>
  </si>
  <si>
    <t>транспортный налог</t>
  </si>
  <si>
    <t>налог на имущество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</si>
  <si>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</si>
  <si>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</si>
  <si>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</si>
  <si>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</si>
  <si>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</si>
  <si>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</si>
  <si>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</si>
  <si>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Выпадающие расходы прошлых периодов, в т.ч.</t>
  </si>
  <si>
    <t>Резерв (сбытовые расходы)</t>
  </si>
  <si>
    <t>Расходы на обслуживание бесхозяйных сетей</t>
  </si>
  <si>
    <t>Лизинговая сделка на поставку оборудования</t>
  </si>
  <si>
    <t>Всего расходов</t>
  </si>
  <si>
    <t>Реализация, тыс. куб. м</t>
  </si>
  <si>
    <t>Себестоимость, руб.</t>
  </si>
  <si>
    <t>Корректировка НВВ, в том числе:</t>
  </si>
  <si>
    <t>Инвестиционная составляющая</t>
  </si>
  <si>
    <t>НВВ с учетом корректировки</t>
  </si>
  <si>
    <t>Прибыль</t>
  </si>
  <si>
    <t>НВВ Всего, тыс. руб.</t>
  </si>
  <si>
    <t>Тариф, в руб./куб. м</t>
  </si>
  <si>
    <t>ПРОЧИЕ РАССХОДЫ ВСЕГО, В Т.Ч.:</t>
  </si>
  <si>
    <t>Услуги по транспортировке сточных вод пос. Вычегодский</t>
  </si>
  <si>
    <t>Технологическое присоединение к централизованной системе водоотведения</t>
  </si>
  <si>
    <t>Прочая коммерческая деятельность</t>
  </si>
  <si>
    <t>Всего расходов (с учетом прочих расходов)</t>
  </si>
  <si>
    <t xml:space="preserve">ФАКТИЧЕСКИЕ ФИНАНСОВЫЕ ПОКАЗАТЕЛИ </t>
  </si>
  <si>
    <t>УСЛУГ ВОДОСНАБЖЕНИЯ ЗА 2023 ГОД</t>
  </si>
  <si>
    <t>ОБЪЕМНЫЕ ПОКАЗАТЕЛИ СИСТЕМЫ ВОДОСНАБЖЕНИЯ</t>
  </si>
  <si>
    <t>Вода</t>
  </si>
  <si>
    <t>Тех. Вода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</si>
  <si>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</si>
  <si>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</si>
  <si>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</si>
  <si>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</si>
  <si>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</si>
  <si>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</si>
  <si>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</si>
  <si>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</si>
  <si>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потребителям, в том числе:</t>
  </si>
  <si>
    <t>для осуществления ГВС, в том числе:</t>
  </si>
  <si>
    <t>на нужды ГВС МП "ОК и ТС"</t>
  </si>
  <si>
    <t>на нужды ГВС ОАО "РЖД"</t>
  </si>
  <si>
    <t>Техническая вода</t>
  </si>
  <si>
    <t>Для осуществления ГВС, в том числе:</t>
  </si>
  <si>
    <t>техническая вода</t>
  </si>
  <si>
    <t>СПРАВОЧНО: повышающий коэффициент</t>
  </si>
  <si>
    <t>Всего доходов, с учетом пов. коэффициента:</t>
  </si>
  <si>
    <t>ФИНАНСОВЫЕ ЗАТРАТЫ</t>
  </si>
  <si>
    <t>Отчисления на соцнужды</t>
  </si>
  <si>
    <t>плата за водопользование (водный налог)</t>
  </si>
  <si>
    <t>плата за загрязн.окр.среды</t>
  </si>
  <si>
    <t>налог на имущество станции 3 подъема</t>
  </si>
  <si>
    <t>Выпад. расх. прошл. периодов, в т.ч.</t>
  </si>
  <si>
    <t>Услуги по транспортировке питьевой воды пос. Вычегодский</t>
  </si>
  <si>
    <t>Технологическое присоединение к централизованной системе водоснабжения</t>
  </si>
  <si>
    <t>Ерофеевский А.В.</t>
  </si>
  <si>
    <t>Гавриленко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</si>
</sst>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/>
    <xf numFmtId="0" fontId="5" fillId="0" borderId="4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>
      <alignment horizontal="left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4" xfId="1" applyNumberFormat="1" applyFont="1" applyFill="1" applyBorder="1" applyAlignment="1">
      <alignment horizontal="right" wrapText="1"/>
    </xf>
    <xf numFmtId="164" fontId="4" fillId="0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0" fontId="4" fillId="0" borderId="4" xfId="1" applyFont="1" applyFill="1" applyBorder="1" applyAlignment="1">
      <alignment vertical="center" wrapText="1"/>
    </xf>
    <xf numFmtId="4" fontId="7" fillId="0" borderId="4" xfId="1" applyNumberFormat="1" applyFont="1" applyFill="1" applyBorder="1" applyAlignment="1" applyProtection="1">
      <alignment vertical="center"/>
    </xf>
    <xf numFmtId="0" fontId="5" fillId="0" borderId="4" xfId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 applyProtection="1">
      <alignment vertical="center"/>
    </xf>
    <xf numFmtId="164" fontId="8" fillId="0" borderId="4" xfId="1" applyNumberFormat="1" applyFont="1" applyFill="1" applyBorder="1" applyAlignment="1">
      <alignment horizontal="right" wrapText="1"/>
    </xf>
    <xf numFmtId="4" fontId="8" fillId="0" borderId="4" xfId="1" applyNumberFormat="1" applyFont="1" applyFill="1" applyBorder="1" applyAlignment="1" applyProtection="1">
      <alignment vertical="center"/>
    </xf>
    <xf numFmtId="164" fontId="5" fillId="0" borderId="4" xfId="1" applyNumberFormat="1" applyFont="1" applyFill="1" applyBorder="1" applyAlignment="1" applyProtection="1">
      <alignment vertical="center"/>
    </xf>
    <xf numFmtId="164" fontId="8" fillId="3" borderId="4" xfId="1" applyNumberFormat="1" applyFont="1" applyFill="1" applyBorder="1" applyAlignment="1" applyProtection="1">
      <alignment vertical="center"/>
    </xf>
    <xf numFmtId="164" fontId="8" fillId="3" borderId="4" xfId="1" applyNumberFormat="1" applyFont="1" applyFill="1" applyBorder="1" applyAlignment="1">
      <alignment vertical="center"/>
    </xf>
    <xf numFmtId="164" fontId="8" fillId="3" borderId="4" xfId="1" applyNumberFormat="1" applyFont="1" applyFill="1" applyBorder="1" applyAlignment="1">
      <alignment horizontal="right" wrapText="1"/>
    </xf>
    <xf numFmtId="0" fontId="9" fillId="0" borderId="4" xfId="1" applyFont="1" applyFill="1" applyBorder="1" applyAlignment="1">
      <alignment vertical="center" wrapText="1"/>
    </xf>
    <xf numFmtId="164" fontId="10" fillId="0" borderId="4" xfId="1" applyNumberFormat="1" applyFont="1" applyFill="1" applyBorder="1" applyAlignment="1" applyProtection="1">
      <alignment vertical="center"/>
    </xf>
    <xf numFmtId="164" fontId="10" fillId="0" borderId="4" xfId="1" applyNumberFormat="1" applyFont="1" applyFill="1" applyBorder="1" applyAlignment="1">
      <alignment horizontal="right" wrapText="1"/>
    </xf>
    <xf numFmtId="4" fontId="10" fillId="0" borderId="4" xfId="1" applyNumberFormat="1" applyFont="1" applyFill="1" applyBorder="1" applyAlignment="1" applyProtection="1">
      <alignment vertical="center"/>
    </xf>
    <xf numFmtId="164" fontId="9" fillId="0" borderId="4" xfId="1" applyNumberFormat="1" applyFont="1" applyFill="1" applyBorder="1" applyAlignment="1" applyProtection="1">
      <alignment vertical="center"/>
    </xf>
    <xf numFmtId="164" fontId="10" fillId="3" borderId="4" xfId="1" applyNumberFormat="1" applyFont="1" applyFill="1" applyBorder="1" applyAlignment="1" applyProtection="1">
      <alignment vertical="center"/>
    </xf>
    <xf numFmtId="164" fontId="10" fillId="3" borderId="4" xfId="1" applyNumberFormat="1" applyFont="1" applyFill="1" applyBorder="1" applyAlignment="1">
      <alignment vertical="center"/>
    </xf>
    <xf numFmtId="164" fontId="10" fillId="3" borderId="4" xfId="1" applyNumberFormat="1" applyFont="1" applyFill="1" applyBorder="1" applyAlignment="1">
      <alignment horizontal="right" wrapText="1"/>
    </xf>
    <xf numFmtId="49" fontId="9" fillId="0" borderId="4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/>
    <xf numFmtId="4" fontId="1" fillId="2" borderId="2" xfId="1" applyNumberFormat="1" applyFill="1" applyBorder="1"/>
    <xf numFmtId="4" fontId="1" fillId="2" borderId="3" xfId="1" applyNumberFormat="1" applyFill="1" applyBorder="1"/>
    <xf numFmtId="4" fontId="8" fillId="0" borderId="4" xfId="1" applyNumberFormat="1" applyFont="1" applyFill="1" applyBorder="1" applyAlignment="1">
      <alignment horizontal="right" vertical="center"/>
    </xf>
    <xf numFmtId="4" fontId="5" fillId="0" borderId="4" xfId="1" applyNumberFormat="1" applyFont="1" applyFill="1" applyBorder="1" applyAlignment="1" applyProtection="1">
      <alignment horizontal="right" vertical="center"/>
      <protection locked="0"/>
    </xf>
    <xf numFmtId="164" fontId="5" fillId="0" borderId="4" xfId="1" applyNumberFormat="1" applyFont="1" applyFill="1" applyBorder="1" applyAlignment="1" applyProtection="1">
      <alignment horizontal="right" vertical="center"/>
      <protection locked="0"/>
    </xf>
    <xf numFmtId="4" fontId="8" fillId="3" borderId="4" xfId="1" applyNumberFormat="1" applyFont="1" applyFill="1" applyBorder="1"/>
    <xf numFmtId="164" fontId="8" fillId="3" borderId="4" xfId="1" applyNumberFormat="1" applyFont="1" applyFill="1" applyBorder="1"/>
    <xf numFmtId="2" fontId="8" fillId="3" borderId="4" xfId="1" applyNumberFormat="1" applyFont="1" applyFill="1" applyBorder="1" applyAlignment="1">
      <alignment horizontal="right" wrapText="1"/>
    </xf>
    <xf numFmtId="164" fontId="8" fillId="0" borderId="4" xfId="1" applyNumberFormat="1" applyFont="1" applyFill="1" applyBorder="1" applyAlignment="1">
      <alignment horizontal="right" vertical="center"/>
    </xf>
    <xf numFmtId="4" fontId="7" fillId="0" borderId="4" xfId="1" applyNumberFormat="1" applyFont="1" applyFill="1" applyBorder="1" applyAlignment="1">
      <alignment horizontal="right" vertical="center"/>
    </xf>
    <xf numFmtId="4" fontId="7" fillId="3" borderId="4" xfId="1" applyNumberFormat="1" applyFont="1" applyFill="1" applyBorder="1"/>
    <xf numFmtId="164" fontId="7" fillId="3" borderId="4" xfId="1" applyNumberFormat="1" applyFont="1" applyFill="1" applyBorder="1"/>
    <xf numFmtId="2" fontId="7" fillId="3" borderId="4" xfId="1" applyNumberFormat="1" applyFont="1" applyFill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 vertical="center"/>
    </xf>
    <xf numFmtId="4" fontId="7" fillId="0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vertical="center"/>
    </xf>
    <xf numFmtId="164" fontId="7" fillId="3" borderId="4" xfId="1" applyNumberFormat="1" applyFont="1" applyFill="1" applyBorder="1" applyAlignment="1">
      <alignment horizontal="right" vertical="center"/>
    </xf>
    <xf numFmtId="4" fontId="11" fillId="2" borderId="0" xfId="1" applyNumberFormat="1" applyFont="1" applyFill="1" applyBorder="1" applyAlignment="1">
      <alignment horizontal="right" vertical="center"/>
    </xf>
    <xf numFmtId="0" fontId="9" fillId="0" borderId="4" xfId="1" applyFont="1" applyBorder="1" applyAlignment="1">
      <alignment vertical="center" wrapText="1"/>
    </xf>
    <xf numFmtId="4" fontId="10" fillId="0" borderId="4" xfId="1" applyNumberFormat="1" applyFont="1" applyFill="1" applyBorder="1" applyAlignment="1">
      <alignment horizontal="right" vertical="center"/>
    </xf>
    <xf numFmtId="4" fontId="10" fillId="0" borderId="4" xfId="1" applyNumberFormat="1" applyFont="1" applyFill="1" applyBorder="1" applyAlignment="1">
      <alignment vertical="center"/>
    </xf>
    <xf numFmtId="4" fontId="10" fillId="3" borderId="4" xfId="1" applyNumberFormat="1" applyFont="1" applyFill="1" applyBorder="1" applyAlignment="1">
      <alignment horizontal="right" vertical="center"/>
    </xf>
    <xf numFmtId="2" fontId="10" fillId="3" borderId="4" xfId="1" applyNumberFormat="1" applyFont="1" applyFill="1" applyBorder="1" applyAlignment="1">
      <alignment horizontal="right" wrapText="1"/>
    </xf>
    <xf numFmtId="164" fontId="10" fillId="3" borderId="4" xfId="1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/>
    </xf>
    <xf numFmtId="4" fontId="1" fillId="2" borderId="2" xfId="1" applyNumberFormat="1" applyFill="1" applyBorder="1" applyAlignment="1">
      <alignment horizontal="left"/>
    </xf>
    <xf numFmtId="4" fontId="5" fillId="2" borderId="2" xfId="1" applyNumberFormat="1" applyFont="1" applyFill="1" applyBorder="1" applyAlignment="1">
      <alignment horizontal="left"/>
    </xf>
    <xf numFmtId="4" fontId="5" fillId="2" borderId="3" xfId="1" applyNumberFormat="1" applyFont="1" applyFill="1" applyBorder="1" applyAlignment="1">
      <alignment horizontal="left"/>
    </xf>
    <xf numFmtId="0" fontId="5" fillId="0" borderId="4" xfId="1" applyFont="1" applyBorder="1" applyAlignment="1">
      <alignment vertical="center" wrapText="1"/>
    </xf>
    <xf numFmtId="4" fontId="8" fillId="0" borderId="4" xfId="1" applyNumberFormat="1" applyFont="1" applyFill="1" applyBorder="1"/>
    <xf numFmtId="4" fontId="5" fillId="0" borderId="4" xfId="1" applyNumberFormat="1" applyFont="1" applyFill="1" applyBorder="1" applyProtection="1">
      <protection locked="0"/>
    </xf>
    <xf numFmtId="164" fontId="8" fillId="0" borderId="4" xfId="1" applyNumberFormat="1" applyFont="1" applyFill="1" applyBorder="1"/>
    <xf numFmtId="4" fontId="8" fillId="3" borderId="1" xfId="1" applyNumberFormat="1" applyFont="1" applyFill="1" applyBorder="1"/>
    <xf numFmtId="10" fontId="9" fillId="0" borderId="4" xfId="1" applyNumberFormat="1" applyFont="1" applyFill="1" applyBorder="1" applyAlignment="1">
      <alignment vertical="center" wrapText="1"/>
    </xf>
    <xf numFmtId="10" fontId="10" fillId="0" borderId="4" xfId="1" applyNumberFormat="1" applyFont="1" applyFill="1" applyBorder="1"/>
    <xf numFmtId="10" fontId="10" fillId="3" borderId="4" xfId="1" applyNumberFormat="1" applyFont="1" applyFill="1" applyBorder="1"/>
    <xf numFmtId="10" fontId="10" fillId="3" borderId="4" xfId="1" applyNumberFormat="1" applyFont="1" applyFill="1" applyBorder="1" applyAlignment="1">
      <alignment horizontal="right" wrapText="1"/>
    </xf>
    <xf numFmtId="164" fontId="10" fillId="3" borderId="4" xfId="1" applyNumberFormat="1" applyFont="1" applyFill="1" applyBorder="1"/>
    <xf numFmtId="0" fontId="5" fillId="0" borderId="4" xfId="1" applyFont="1" applyFill="1" applyBorder="1" applyAlignment="1">
      <alignment vertical="center"/>
    </xf>
    <xf numFmtId="4" fontId="8" fillId="0" borderId="4" xfId="1" applyNumberFormat="1" applyFont="1" applyFill="1" applyBorder="1" applyProtection="1">
      <protection locked="0"/>
    </xf>
    <xf numFmtId="0" fontId="9" fillId="0" borderId="4" xfId="1" applyFont="1" applyFill="1" applyBorder="1" applyAlignment="1">
      <alignment vertical="center"/>
    </xf>
    <xf numFmtId="4" fontId="10" fillId="0" borderId="4" xfId="1" applyNumberFormat="1" applyFont="1" applyFill="1" applyBorder="1"/>
    <xf numFmtId="4" fontId="9" fillId="0" borderId="4" xfId="1" applyNumberFormat="1" applyFont="1" applyFill="1" applyBorder="1" applyProtection="1">
      <protection locked="0"/>
    </xf>
    <xf numFmtId="4" fontId="10" fillId="3" borderId="4" xfId="1" applyNumberFormat="1" applyFont="1" applyFill="1" applyBorder="1"/>
    <xf numFmtId="164" fontId="10" fillId="0" borderId="4" xfId="1" applyNumberFormat="1" applyFont="1" applyFill="1" applyBorder="1"/>
    <xf numFmtId="4" fontId="10" fillId="3" borderId="1" xfId="1" applyNumberFormat="1" applyFont="1" applyFill="1" applyBorder="1"/>
    <xf numFmtId="4" fontId="9" fillId="0" borderId="4" xfId="1" applyNumberFormat="1" applyFont="1" applyFill="1" applyBorder="1" applyAlignment="1" applyProtection="1">
      <alignment vertical="center"/>
      <protection locked="0"/>
    </xf>
    <xf numFmtId="4" fontId="10" fillId="3" borderId="4" xfId="1" applyNumberFormat="1" applyFont="1" applyFill="1" applyBorder="1" applyAlignment="1">
      <alignment vertical="center"/>
    </xf>
    <xf numFmtId="2" fontId="10" fillId="3" borderId="4" xfId="1" applyNumberFormat="1" applyFont="1" applyFill="1" applyBorder="1" applyAlignment="1">
      <alignment horizontal="right" vertical="center" wrapText="1"/>
    </xf>
    <xf numFmtId="164" fontId="10" fillId="0" borderId="4" xfId="1" applyNumberFormat="1" applyFont="1" applyFill="1" applyBorder="1" applyAlignment="1">
      <alignment vertical="center"/>
    </xf>
    <xf numFmtId="4" fontId="10" fillId="3" borderId="1" xfId="1" applyNumberFormat="1" applyFont="1" applyFill="1" applyBorder="1" applyAlignment="1">
      <alignment vertical="center"/>
    </xf>
    <xf numFmtId="0" fontId="5" fillId="0" borderId="4" xfId="1" applyFont="1" applyBorder="1" applyAlignment="1" applyProtection="1">
      <alignment vertical="center" wrapText="1"/>
    </xf>
    <xf numFmtId="4" fontId="7" fillId="0" borderId="4" xfId="1" applyNumberFormat="1" applyFont="1" applyFill="1" applyBorder="1"/>
    <xf numFmtId="4" fontId="7" fillId="3" borderId="1" xfId="1" applyNumberFormat="1" applyFont="1" applyFill="1" applyBorder="1"/>
    <xf numFmtId="164" fontId="7" fillId="0" borderId="4" xfId="1" applyNumberFormat="1" applyFont="1" applyFill="1" applyBorder="1"/>
    <xf numFmtId="0" fontId="4" fillId="0" borderId="4" xfId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vertical="center"/>
    </xf>
    <xf numFmtId="4" fontId="8" fillId="3" borderId="4" xfId="1" applyNumberFormat="1" applyFont="1" applyFill="1" applyBorder="1" applyAlignment="1">
      <alignment horizontal="right" wrapText="1"/>
    </xf>
    <xf numFmtId="4" fontId="7" fillId="3" borderId="4" xfId="1" applyNumberFormat="1" applyFont="1" applyFill="1" applyBorder="1" applyAlignment="1">
      <alignment horizontal="right" wrapText="1"/>
    </xf>
    <xf numFmtId="4" fontId="12" fillId="3" borderId="4" xfId="1" applyNumberFormat="1" applyFont="1" applyFill="1" applyBorder="1" applyAlignment="1">
      <alignment vertical="center"/>
    </xf>
    <xf numFmtId="4" fontId="10" fillId="3" borderId="4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vertical="center" wrapText="1"/>
    </xf>
    <xf numFmtId="0" fontId="1" fillId="0" borderId="0" xfId="1" applyFill="1"/>
    <xf numFmtId="4" fontId="1" fillId="0" borderId="0" xfId="1" applyNumberFormat="1" applyFill="1" applyBorder="1"/>
    <xf numFmtId="4" fontId="1" fillId="0" borderId="0" xfId="1" applyNumberFormat="1" applyFill="1"/>
    <xf numFmtId="4" fontId="5" fillId="0" borderId="0" xfId="1" applyNumberFormat="1" applyFont="1" applyFill="1"/>
    <xf numFmtId="4" fontId="1" fillId="0" borderId="0" xfId="1" applyNumberFormat="1"/>
    <xf numFmtId="4" fontId="5" fillId="0" borderId="0" xfId="1" applyNumberFormat="1" applyFont="1"/>
    <xf numFmtId="0" fontId="5" fillId="0" borderId="0" xfId="1" applyFont="1"/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1" fillId="2" borderId="2" xfId="1" applyFont="1" applyFill="1" applyBorder="1"/>
    <xf numFmtId="0" fontId="1" fillId="2" borderId="3" xfId="1" applyFont="1" applyFill="1" applyBorder="1"/>
    <xf numFmtId="164" fontId="7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 applyProtection="1">
      <alignment vertical="center"/>
    </xf>
    <xf numFmtId="10" fontId="10" fillId="0" borderId="4" xfId="1" applyNumberFormat="1" applyFont="1" applyFill="1" applyBorder="1" applyAlignment="1" applyProtection="1">
      <alignment vertical="center"/>
    </xf>
    <xf numFmtId="10" fontId="10" fillId="3" borderId="4" xfId="1" applyNumberFormat="1" applyFont="1" applyFill="1" applyBorder="1" applyAlignment="1" applyProtection="1">
      <alignment vertical="center"/>
    </xf>
    <xf numFmtId="10" fontId="10" fillId="3" borderId="4" xfId="1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vertical="center" wrapText="1"/>
    </xf>
    <xf numFmtId="49" fontId="9" fillId="0" borderId="11" xfId="1" applyNumberFormat="1" applyFont="1" applyFill="1" applyBorder="1" applyAlignment="1">
      <alignment vertical="center" wrapText="1"/>
    </xf>
    <xf numFmtId="4" fontId="9" fillId="0" borderId="4" xfId="1" applyNumberFormat="1" applyFont="1" applyFill="1" applyBorder="1" applyAlignment="1" applyProtection="1">
      <alignment vertical="center"/>
    </xf>
    <xf numFmtId="164" fontId="10" fillId="3" borderId="8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 applyProtection="1">
      <alignment vertical="center"/>
      <protection locked="0"/>
    </xf>
    <xf numFmtId="4" fontId="8" fillId="3" borderId="4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4" fontId="9" fillId="0" borderId="4" xfId="1" applyNumberFormat="1" applyFont="1" applyFill="1" applyBorder="1" applyAlignment="1">
      <alignment vertical="center"/>
    </xf>
    <xf numFmtId="164" fontId="9" fillId="0" borderId="4" xfId="1" applyNumberFormat="1" applyFont="1" applyFill="1" applyBorder="1" applyAlignment="1">
      <alignment vertical="center"/>
    </xf>
    <xf numFmtId="164" fontId="11" fillId="2" borderId="0" xfId="1" applyNumberFormat="1" applyFont="1" applyFill="1"/>
    <xf numFmtId="0" fontId="4" fillId="0" borderId="4" xfId="1" applyFont="1" applyBorder="1" applyAlignment="1">
      <alignment vertical="center" wrapText="1"/>
    </xf>
    <xf numFmtId="4" fontId="11" fillId="2" borderId="0" xfId="1" applyNumberFormat="1" applyFont="1" applyFill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2" fontId="10" fillId="3" borderId="4" xfId="1" applyNumberFormat="1" applyFont="1" applyFill="1" applyBorder="1"/>
    <xf numFmtId="4" fontId="12" fillId="3" borderId="4" xfId="1" applyNumberFormat="1" applyFont="1" applyFill="1" applyBorder="1" applyAlignment="1">
      <alignment horizontal="right" wrapText="1"/>
    </xf>
    <xf numFmtId="2" fontId="11" fillId="2" borderId="0" xfId="1" applyNumberFormat="1" applyFont="1" applyFill="1" applyBorder="1"/>
    <xf numFmtId="2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left"/>
    </xf>
    <xf numFmtId="164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2" fontId="8" fillId="0" borderId="4" xfId="1" applyNumberFormat="1" applyFont="1" applyFill="1" applyBorder="1" applyProtection="1">
      <protection locked="0"/>
    </xf>
    <xf numFmtId="2" fontId="8" fillId="3" borderId="4" xfId="1" applyNumberFormat="1" applyFont="1" applyFill="1" applyBorder="1" applyAlignment="1">
      <alignment vertical="center"/>
    </xf>
    <xf numFmtId="2" fontId="10" fillId="3" borderId="4" xfId="1" applyNumberFormat="1" applyFont="1" applyFill="1" applyBorder="1" applyAlignment="1">
      <alignment vertical="center"/>
    </xf>
    <xf numFmtId="0" fontId="9" fillId="0" borderId="4" xfId="1" applyFont="1" applyBorder="1" applyAlignment="1" applyProtection="1">
      <alignment vertical="center"/>
    </xf>
    <xf numFmtId="164" fontId="9" fillId="0" borderId="4" xfId="1" applyNumberFormat="1" applyFont="1" applyFill="1" applyBorder="1" applyProtection="1">
      <protection locked="0"/>
    </xf>
    <xf numFmtId="2" fontId="9" fillId="0" borderId="4" xfId="1" applyNumberFormat="1" applyFont="1" applyFill="1" applyBorder="1" applyProtection="1">
      <protection locked="0"/>
    </xf>
    <xf numFmtId="2" fontId="5" fillId="0" borderId="4" xfId="1" applyNumberFormat="1" applyFont="1" applyFill="1" applyBorder="1" applyProtection="1">
      <protection locked="0"/>
    </xf>
    <xf numFmtId="0" fontId="4" fillId="0" borderId="4" xfId="1" applyFont="1" applyBorder="1" applyAlignment="1">
      <alignment vertical="center"/>
    </xf>
    <xf numFmtId="2" fontId="7" fillId="0" borderId="4" xfId="1" applyNumberFormat="1" applyFont="1" applyFill="1" applyBorder="1"/>
    <xf numFmtId="2" fontId="7" fillId="3" borderId="4" xfId="1" applyNumberFormat="1" applyFont="1" applyFill="1" applyBorder="1"/>
    <xf numFmtId="2" fontId="7" fillId="3" borderId="4" xfId="1" applyNumberFormat="1" applyFont="1" applyFill="1" applyBorder="1" applyAlignment="1">
      <alignment vertical="center"/>
    </xf>
    <xf numFmtId="0" fontId="5" fillId="0" borderId="0" xfId="1" applyFont="1" applyFill="1"/>
    <xf numFmtId="2" fontId="10" fillId="0" borderId="4" xfId="1" applyNumberFormat="1" applyFont="1" applyFill="1" applyBorder="1"/>
    <xf numFmtId="165" fontId="7" fillId="0" borderId="4" xfId="1" applyNumberFormat="1" applyFont="1" applyFill="1" applyBorder="1"/>
    <xf numFmtId="164" fontId="12" fillId="3" borderId="4" xfId="1" applyNumberFormat="1" applyFont="1" applyFill="1" applyBorder="1" applyAlignment="1">
      <alignment vertical="center"/>
    </xf>
    <xf numFmtId="2" fontId="12" fillId="3" borderId="4" xfId="1" applyNumberFormat="1" applyFont="1" applyFill="1" applyBorder="1" applyAlignment="1">
      <alignment vertical="center"/>
    </xf>
    <xf numFmtId="0" fontId="13" fillId="0" borderId="0" xfId="1" applyFont="1"/>
    <xf numFmtId="4" fontId="13" fillId="0" borderId="0" xfId="1" applyNumberFormat="1" applyFont="1"/>
    <xf numFmtId="0" fontId="14" fillId="0" borderId="0" xfId="1" applyFont="1"/>
    <xf numFmtId="164" fontId="7" fillId="3" borderId="1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4" fontId="7" fillId="3" borderId="1" xfId="1" applyNumberFormat="1" applyFont="1" applyFill="1" applyBorder="1" applyAlignment="1">
      <alignment horizontal="center"/>
    </xf>
    <xf numFmtId="4" fontId="7" fillId="3" borderId="2" xfId="1" applyNumberFormat="1" applyFont="1" applyFill="1" applyBorder="1" applyAlignment="1">
      <alignment horizontal="center"/>
    </xf>
    <xf numFmtId="4" fontId="7" fillId="3" borderId="3" xfId="1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 vertical="center"/>
    </xf>
    <xf numFmtId="2" fontId="12" fillId="3" borderId="2" xfId="1" applyNumberFormat="1" applyFont="1" applyFill="1" applyBorder="1" applyAlignment="1">
      <alignment horizontal="center" vertical="center"/>
    </xf>
    <xf numFmtId="2" fontId="12" fillId="3" borderId="3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" fontId="7" fillId="0" borderId="3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0" fillId="3" borderId="2" xfId="1" applyNumberFormat="1" applyFont="1" applyFill="1" applyBorder="1" applyAlignment="1">
      <alignment horizontal="center" vertical="center"/>
    </xf>
    <xf numFmtId="2" fontId="10" fillId="3" borderId="3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center" vertical="center"/>
    </xf>
    <xf numFmtId="4" fontId="7" fillId="3" borderId="3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/>
    </xf>
    <xf numFmtId="4" fontId="10" fillId="3" borderId="2" xfId="1" applyNumberFormat="1" applyFont="1" applyFill="1" applyBorder="1" applyAlignment="1">
      <alignment horizontal="center" vertical="center"/>
    </xf>
    <xf numFmtId="4" fontId="10" fillId="3" borderId="3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" fillId="0" borderId="2" xfId="1" applyBorder="1" applyAlignment="1"/>
    <xf numFmtId="0" fontId="1" fillId="0" borderId="3" xfId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enko\&#1101;&#1082;&#1086;&#1085;&#1086;&#1084;&#1080;&#1089;&#1090;\&#1044;&#1086;&#1082;&#1091;&#1084;&#1077;&#1085;&#1090;&#1099;%202023%20&#1075;&#1086;&#1076;\&#1060;&#1061;&#1044;\&#1055;&#1051;&#1040;&#1053;,%20&#1060;&#1040;&#1050;&#1058;,%20&#1060;&#1061;&#1044;%20&#1042;&#1054;&#1044;&#1040;,%20&#1057;&#1058;&#1054;&#1050;&#1048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Temp\XPgrpwise\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 "/>
      <sheetName val="объемы черн"/>
      <sheetName val="потери"/>
      <sheetName val="приборы учета"/>
      <sheetName val="ф1.1. п5 МУ"/>
      <sheetName val="ф.1 п.5 МУ 1746э"/>
      <sheetName val="ТН"/>
      <sheetName val="факт шаблон стоки"/>
      <sheetName val="факт шаблон вода"/>
      <sheetName val="А"/>
      <sheetName val="водный налог вып"/>
      <sheetName val="ВП объемы"/>
      <sheetName val="А 2017"/>
      <sheetName val="Текущий ремонт"/>
      <sheetName val="Чистая прибыль с транспортир.23"/>
      <sheetName val="Прил.1 ПланФХД с транспортир.23"/>
      <sheetName val="Прил.1 ПланФХД трансп. стоков23"/>
      <sheetName val="Прил. 1 План ФХД трансп. воды23"/>
      <sheetName val="Прил. 1 План ФХД стоки 2023"/>
      <sheetName val="Прил. 1 План ФХД вода 2023"/>
      <sheetName val="Расчет товарной выручки 2023"/>
      <sheetName val="ФАКТИЧЕСКАЯ СЕБЕСТ. СТОКИ 2023"/>
      <sheetName val="ПОЛНАЯ СЕБЕСТОИМОСТЬ СТОКИ 2023"/>
      <sheetName val="ФАКТИЧЕСКАЯ СЕБЕСТ ВОДА 2023"/>
      <sheetName val="ПОЛНАЯ СЕБЕСТОИМОСТЬ ВОДА 2023"/>
      <sheetName val="Расчет товарной выручки 2019"/>
      <sheetName val="объемы ВС и ВО 2023"/>
      <sheetName val="вода"/>
      <sheetName val="стоки"/>
      <sheetName val="вода 2019-2023 коррект"/>
      <sheetName val="тех вода 2019-2023"/>
      <sheetName val="стоки 2019-2023"/>
      <sheetName val="очистка 2019-2023"/>
      <sheetName val="Прочие неподконтр. расх"/>
      <sheetName val="Прочие расходы дополнительно"/>
      <sheetName val="цех вода 2023"/>
      <sheetName val="цех стоки 2023"/>
      <sheetName val="ХР"/>
      <sheetName val="электр 2017-2018"/>
      <sheetName val="электр"/>
      <sheetName val="ЭЭ вода"/>
      <sheetName val="ЭЭ стоки"/>
      <sheetName val="Аморт"/>
      <sheetName val="Лист2"/>
      <sheetName val="хим реагенты"/>
      <sheetName val="ЗП среднемес"/>
      <sheetName val="ЗП"/>
      <sheetName val="Лизинг"/>
      <sheetName val="рем программа"/>
      <sheetName val="ремонты"/>
      <sheetName val="ОХР "/>
      <sheetName val="Лист6"/>
      <sheetName val="Тепловая энергия (3 подъем)"/>
      <sheetName val="Природный газ, Теплоэнергия"/>
      <sheetName val="Транспортировка КЭМЗ"/>
      <sheetName val="ЗП с факт 3 кв. 2015"/>
      <sheetName val="ср. разряд"/>
      <sheetName val="Аренда земли"/>
      <sheetName val="3 подъем зпл"/>
      <sheetName val="транс"/>
      <sheetName val=" текРемвода 2016"/>
      <sheetName val="  текРемстоки 2016"/>
      <sheetName val="Кап Рем"/>
      <sheetName val="кап влож"/>
      <sheetName val="Бесхоз. сети вода"/>
      <sheetName val="Бесхоз. сети стоки"/>
      <sheetName val="выпадающие расходы"/>
      <sheetName val="НАЛОГИ"/>
      <sheetName val="вод.налог"/>
      <sheetName val="4.2. Налог на имущество"/>
      <sheetName val="налог на имущ"/>
      <sheetName val="Резерв ДЗ"/>
      <sheetName val="Выпадающ15-16"/>
      <sheetName val="Ремонт стоки 2016"/>
      <sheetName val="Ремонт вода 2016"/>
      <sheetName val="Выпадающ"/>
      <sheetName val="Ремонт вода 2015"/>
      <sheetName val="Ремонт стоки 2015"/>
      <sheetName val="платежка с ИП"/>
      <sheetName val="рез к 2017"/>
      <sheetName val="Налог на прибыль"/>
      <sheetName val="НВОС"/>
      <sheetName val="рез к 2018-2024 (кор) "/>
      <sheetName val="Сбытовые расходы (дополн.)"/>
      <sheetName val="А 2018"/>
      <sheetName val="Расчет товарной выручки 2018"/>
      <sheetName val="рез к 2017-2023"/>
      <sheetName val="распределение ОХР"/>
      <sheetName val="2017 к"/>
      <sheetName val="2018 к"/>
      <sheetName val="имушество 2017 к."/>
      <sheetName val="Лист4"/>
      <sheetName val="2017 к смета"/>
      <sheetName val="2018 к смета"/>
      <sheetName val="амортизация 2017 год"/>
      <sheetName val="Насосная стация 2 подъем"/>
      <sheetName val="снятие ИП"/>
      <sheetName val="ИП"/>
      <sheetName val="хим. реагенты"/>
      <sheetName val="ээ 2015"/>
      <sheetName val="ремонт"/>
      <sheetName val="Лист3"/>
      <sheetName val="Лист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F8">
            <v>420.80874999999997</v>
          </cell>
          <cell r="G8">
            <v>0.70125000000000004</v>
          </cell>
          <cell r="I8">
            <v>375.86975000000001</v>
          </cell>
          <cell r="J8">
            <v>0.46024999999999999</v>
          </cell>
          <cell r="L8">
            <v>475.49250000000001</v>
          </cell>
          <cell r="M8">
            <v>2.4175</v>
          </cell>
          <cell r="U8">
            <v>551.97</v>
          </cell>
          <cell r="V8">
            <v>0.46</v>
          </cell>
          <cell r="X8">
            <v>524.97125000000005</v>
          </cell>
          <cell r="Y8">
            <v>0.74875000000000003</v>
          </cell>
          <cell r="AA8">
            <v>410.39875000000001</v>
          </cell>
          <cell r="AB8">
            <v>2.5912500000000001</v>
          </cell>
          <cell r="AS8">
            <v>445.27749999999997</v>
          </cell>
          <cell r="AT8">
            <v>0.54249999999999998</v>
          </cell>
          <cell r="AV8">
            <v>449.96749999999997</v>
          </cell>
          <cell r="AW8">
            <v>0.64249999999999996</v>
          </cell>
          <cell r="AY8">
            <v>400.83249999999998</v>
          </cell>
          <cell r="AZ8">
            <v>2.8875000000000002</v>
          </cell>
          <cell r="BQ8">
            <v>501.29500000000002</v>
          </cell>
          <cell r="BR8">
            <v>1.5049999999999999</v>
          </cell>
          <cell r="CC8">
            <v>3059.0289771459002</v>
          </cell>
          <cell r="CD8">
            <v>15.2232713447161</v>
          </cell>
        </row>
        <row r="9">
          <cell r="F9">
            <v>256.71326299999998</v>
          </cell>
          <cell r="G9">
            <v>0.70125000000000004</v>
          </cell>
          <cell r="I9">
            <v>268.082425</v>
          </cell>
          <cell r="J9">
            <v>0.46024999999999999</v>
          </cell>
          <cell r="L9">
            <v>257.06443000000002</v>
          </cell>
          <cell r="M9">
            <v>2.4175</v>
          </cell>
          <cell r="U9">
            <v>262.86413399999998</v>
          </cell>
          <cell r="V9">
            <v>0.46</v>
          </cell>
          <cell r="X9">
            <v>262.77809600000001</v>
          </cell>
          <cell r="Y9">
            <v>0.74875000000000003</v>
          </cell>
          <cell r="AA9">
            <v>255.070697</v>
          </cell>
          <cell r="AB9">
            <v>2.5912500000000001</v>
          </cell>
          <cell r="AS9">
            <v>225.574839</v>
          </cell>
          <cell r="AT9">
            <v>0.54249999999999998</v>
          </cell>
          <cell r="AV9">
            <v>243.85582500000001</v>
          </cell>
          <cell r="AW9">
            <v>0.64249999999999996</v>
          </cell>
          <cell r="AY9">
            <v>248.56339299999999</v>
          </cell>
          <cell r="AZ9">
            <v>2.8875000000000002</v>
          </cell>
          <cell r="BQ9">
            <v>253.72229999999999</v>
          </cell>
          <cell r="BR9">
            <v>1.5049999999999999</v>
          </cell>
          <cell r="BT9">
            <v>0</v>
          </cell>
          <cell r="BU9">
            <v>0</v>
          </cell>
          <cell r="BW9">
            <v>0</v>
          </cell>
          <cell r="BX9">
            <v>0</v>
          </cell>
          <cell r="CC9">
            <v>3059.0289771459002</v>
          </cell>
          <cell r="CD9">
            <v>15.2232713447161</v>
          </cell>
        </row>
        <row r="10">
          <cell r="F10">
            <v>203.136651</v>
          </cell>
          <cell r="G10">
            <v>0</v>
          </cell>
          <cell r="I10">
            <v>207.06859499999999</v>
          </cell>
          <cell r="J10">
            <v>0</v>
          </cell>
          <cell r="L10">
            <v>199.56375600000001</v>
          </cell>
          <cell r="M10">
            <v>0</v>
          </cell>
          <cell r="U10">
            <v>204.270996</v>
          </cell>
          <cell r="V10">
            <v>0</v>
          </cell>
          <cell r="X10">
            <v>210.60340099999999</v>
          </cell>
          <cell r="Y10">
            <v>0</v>
          </cell>
          <cell r="AA10">
            <v>200.97697199999999</v>
          </cell>
          <cell r="AB10">
            <v>0</v>
          </cell>
          <cell r="AS10">
            <v>182.92413400000001</v>
          </cell>
          <cell r="AT10">
            <v>0</v>
          </cell>
          <cell r="AV10">
            <v>193.55702400000001</v>
          </cell>
          <cell r="AW10">
            <v>0</v>
          </cell>
          <cell r="AY10">
            <v>191.389173</v>
          </cell>
          <cell r="BQ10">
            <v>196.567983</v>
          </cell>
          <cell r="CC10">
            <v>2368.7195216918999</v>
          </cell>
        </row>
        <row r="11">
          <cell r="F11">
            <v>0</v>
          </cell>
          <cell r="G11">
            <v>0.70125000000000004</v>
          </cell>
          <cell r="I11">
            <v>0</v>
          </cell>
          <cell r="J11">
            <v>0.46024999999999999</v>
          </cell>
          <cell r="L11">
            <v>0</v>
          </cell>
          <cell r="M11">
            <v>2.4175</v>
          </cell>
          <cell r="U11">
            <v>0</v>
          </cell>
          <cell r="V11">
            <v>0.46</v>
          </cell>
          <cell r="X11">
            <v>0</v>
          </cell>
          <cell r="Y11">
            <v>0.74875000000000003</v>
          </cell>
          <cell r="AA11">
            <v>0</v>
          </cell>
          <cell r="AB11">
            <v>2.5912500000000001</v>
          </cell>
          <cell r="AS11">
            <v>0</v>
          </cell>
          <cell r="AT11">
            <v>0.54249999999999998</v>
          </cell>
          <cell r="AV11">
            <v>0</v>
          </cell>
          <cell r="AW11">
            <v>0.64249999999999996</v>
          </cell>
          <cell r="AY11">
            <v>0</v>
          </cell>
          <cell r="AZ11">
            <v>2.8875000000000002</v>
          </cell>
          <cell r="BQ11">
            <v>0</v>
          </cell>
          <cell r="BR11">
            <v>1.5049999999999999</v>
          </cell>
          <cell r="BT11">
            <v>0</v>
          </cell>
          <cell r="BW11">
            <v>0</v>
          </cell>
          <cell r="CD11">
            <v>15.2232713447161</v>
          </cell>
        </row>
        <row r="12">
          <cell r="F12">
            <v>53.576611999999997</v>
          </cell>
          <cell r="G12">
            <v>0</v>
          </cell>
          <cell r="I12">
            <v>61.013829999999999</v>
          </cell>
          <cell r="J12">
            <v>0</v>
          </cell>
          <cell r="L12">
            <v>57.500673999999997</v>
          </cell>
          <cell r="M12">
            <v>0</v>
          </cell>
          <cell r="U12">
            <v>58.593138000000003</v>
          </cell>
          <cell r="V12">
            <v>0</v>
          </cell>
          <cell r="X12">
            <v>52.174695</v>
          </cell>
          <cell r="Y12">
            <v>0</v>
          </cell>
          <cell r="AA12">
            <v>54.093724999999999</v>
          </cell>
          <cell r="AB12">
            <v>0</v>
          </cell>
          <cell r="AS12">
            <v>42.650705000000002</v>
          </cell>
          <cell r="AT12">
            <v>0</v>
          </cell>
          <cell r="AV12">
            <v>50.298800999999997</v>
          </cell>
          <cell r="AW12">
            <v>0</v>
          </cell>
          <cell r="AY12">
            <v>57.174219999999998</v>
          </cell>
          <cell r="BQ12">
            <v>57.154316999999999</v>
          </cell>
          <cell r="CC12">
            <v>690.30945545400004</v>
          </cell>
        </row>
        <row r="13">
          <cell r="F13">
            <v>24.507874000000001</v>
          </cell>
          <cell r="G13">
            <v>0</v>
          </cell>
          <cell r="I13">
            <v>28.501264999999997</v>
          </cell>
          <cell r="J13">
            <v>0</v>
          </cell>
          <cell r="L13">
            <v>24.637121</v>
          </cell>
          <cell r="M13">
            <v>0</v>
          </cell>
          <cell r="U13">
            <v>26.101188999999998</v>
          </cell>
          <cell r="V13">
            <v>0</v>
          </cell>
          <cell r="X13">
            <v>22.193646000000001</v>
          </cell>
          <cell r="Y13">
            <v>0</v>
          </cell>
          <cell r="AA13">
            <v>21.841826000000001</v>
          </cell>
          <cell r="AB13">
            <v>0</v>
          </cell>
          <cell r="AS13">
            <v>16.222892000000002</v>
          </cell>
          <cell r="AT13">
            <v>0</v>
          </cell>
          <cell r="AV13">
            <v>14.102270000000001</v>
          </cell>
          <cell r="AW13">
            <v>0</v>
          </cell>
          <cell r="AY13">
            <v>19.198843</v>
          </cell>
          <cell r="BQ13">
            <v>24.429724</v>
          </cell>
          <cell r="BT13">
            <v>0</v>
          </cell>
          <cell r="BW13">
            <v>0</v>
          </cell>
          <cell r="CC13">
            <v>297.44244214034597</v>
          </cell>
        </row>
        <row r="14">
          <cell r="F14">
            <v>8.0636550000000007</v>
          </cell>
          <cell r="G14">
            <v>0</v>
          </cell>
          <cell r="I14">
            <v>10.427747</v>
          </cell>
          <cell r="J14">
            <v>0</v>
          </cell>
          <cell r="L14">
            <v>8.6376749999999998</v>
          </cell>
          <cell r="M14">
            <v>0</v>
          </cell>
          <cell r="U14">
            <v>7.4618869999999999</v>
          </cell>
          <cell r="V14">
            <v>0</v>
          </cell>
          <cell r="X14">
            <v>6.4517470000000001</v>
          </cell>
          <cell r="Y14">
            <v>0</v>
          </cell>
          <cell r="AA14">
            <v>7.5663410000000004</v>
          </cell>
          <cell r="AB14">
            <v>0</v>
          </cell>
          <cell r="AS14">
            <v>7.3152470000000003</v>
          </cell>
          <cell r="AT14">
            <v>0</v>
          </cell>
          <cell r="AV14">
            <v>5.6612470000000004</v>
          </cell>
          <cell r="AW14">
            <v>0</v>
          </cell>
          <cell r="AY14">
            <v>7.3752050000000002</v>
          </cell>
          <cell r="BQ14">
            <v>9.2137770000000003</v>
          </cell>
          <cell r="CC14">
            <v>109.16137626550699</v>
          </cell>
        </row>
        <row r="15">
          <cell r="F15">
            <v>7.6390000000000002</v>
          </cell>
          <cell r="G15">
            <v>0</v>
          </cell>
          <cell r="I15">
            <v>7.2450799999999997</v>
          </cell>
          <cell r="J15">
            <v>0</v>
          </cell>
          <cell r="L15">
            <v>6.821091</v>
          </cell>
          <cell r="M15">
            <v>0</v>
          </cell>
          <cell r="U15">
            <v>7.8571350000000004</v>
          </cell>
          <cell r="V15">
            <v>0</v>
          </cell>
          <cell r="X15">
            <v>7.3830030000000004</v>
          </cell>
          <cell r="Y15">
            <v>0</v>
          </cell>
          <cell r="AA15">
            <v>7.4423180000000002</v>
          </cell>
          <cell r="AB15">
            <v>0</v>
          </cell>
          <cell r="AS15">
            <v>5.26938</v>
          </cell>
          <cell r="AT15">
            <v>0</v>
          </cell>
          <cell r="AV15">
            <v>4.8848919999999998</v>
          </cell>
          <cell r="AW15">
            <v>0</v>
          </cell>
          <cell r="AY15">
            <v>5.434742</v>
          </cell>
          <cell r="BQ15">
            <v>5.4016820000000001</v>
          </cell>
          <cell r="CC15">
            <v>84.771096009998601</v>
          </cell>
        </row>
        <row r="16">
          <cell r="F16">
            <v>8.8052189999999992</v>
          </cell>
          <cell r="G16">
            <v>0</v>
          </cell>
          <cell r="I16">
            <v>10.828438</v>
          </cell>
          <cell r="J16">
            <v>0</v>
          </cell>
          <cell r="L16">
            <v>9.1783549999999998</v>
          </cell>
          <cell r="M16">
            <v>0</v>
          </cell>
          <cell r="U16">
            <v>10.782166999999999</v>
          </cell>
          <cell r="V16">
            <v>0</v>
          </cell>
          <cell r="X16">
            <v>8.3588959999999997</v>
          </cell>
          <cell r="Y16">
            <v>0</v>
          </cell>
          <cell r="AA16">
            <v>6.8331670000000004</v>
          </cell>
          <cell r="AB16">
            <v>0</v>
          </cell>
          <cell r="AS16">
            <v>3.6382650000000001</v>
          </cell>
          <cell r="AT16">
            <v>0</v>
          </cell>
          <cell r="AV16">
            <v>3.5561310000000002</v>
          </cell>
          <cell r="AW16">
            <v>0</v>
          </cell>
          <cell r="AY16">
            <v>6.3888959999999999</v>
          </cell>
          <cell r="BQ16">
            <v>9.8142650000000007</v>
          </cell>
          <cell r="CC16">
            <v>103.50996986484039</v>
          </cell>
        </row>
        <row r="153">
          <cell r="C153">
            <v>2522.8945823035083</v>
          </cell>
          <cell r="D153">
            <v>12.555196138205357</v>
          </cell>
          <cell r="F153">
            <v>998.25400000000002</v>
          </cell>
          <cell r="G153">
            <v>1.64442</v>
          </cell>
          <cell r="I153">
            <v>959.32600000000002</v>
          </cell>
          <cell r="J153">
            <v>1.0914200000000001</v>
          </cell>
          <cell r="L153">
            <v>1185.5529999999999</v>
          </cell>
          <cell r="M153">
            <v>5.6357600000000003</v>
          </cell>
          <cell r="R153">
            <v>2522.8945823035083</v>
          </cell>
          <cell r="S153">
            <v>12.555196138205357</v>
          </cell>
          <cell r="U153">
            <v>1006.347</v>
          </cell>
          <cell r="V153">
            <v>0.99200999999999995</v>
          </cell>
          <cell r="X153">
            <v>1023.7280000000001</v>
          </cell>
          <cell r="Y153">
            <v>1.73458</v>
          </cell>
          <cell r="AA153">
            <v>924.97400000000005</v>
          </cell>
          <cell r="AB153">
            <v>5.7738300000000002</v>
          </cell>
          <cell r="AP153">
            <v>2522.8945823035083</v>
          </cell>
          <cell r="AQ153">
            <v>12.555196138205357</v>
          </cell>
          <cell r="AS153">
            <v>962.13100000000009</v>
          </cell>
          <cell r="AT153">
            <v>1.2422500000000001</v>
          </cell>
          <cell r="AV153">
            <v>949.00476000000003</v>
          </cell>
          <cell r="AW153">
            <v>1.48807</v>
          </cell>
          <cell r="AY153">
            <v>946.87130999999999</v>
          </cell>
          <cell r="AZ153">
            <v>6.7551600000000001</v>
          </cell>
          <cell r="BN153">
            <v>2522.8945823035083</v>
          </cell>
          <cell r="BO153">
            <v>12.555196138205357</v>
          </cell>
          <cell r="BQ153">
            <v>1093.78331</v>
          </cell>
          <cell r="BR153">
            <v>3.4411100000000001</v>
          </cell>
          <cell r="BT153">
            <v>0</v>
          </cell>
          <cell r="BU153">
            <v>0</v>
          </cell>
          <cell r="BW153">
            <v>0</v>
          </cell>
          <cell r="BX153">
            <v>0</v>
          </cell>
        </row>
        <row r="154">
          <cell r="C154">
            <v>1372.6875</v>
          </cell>
          <cell r="D154">
            <v>0</v>
          </cell>
          <cell r="F154">
            <v>569.25300000000004</v>
          </cell>
          <cell r="G154">
            <v>0</v>
          </cell>
          <cell r="I154">
            <v>573.59500000000003</v>
          </cell>
          <cell r="J154">
            <v>0</v>
          </cell>
          <cell r="L154">
            <v>717.44399999999996</v>
          </cell>
          <cell r="M154">
            <v>0</v>
          </cell>
          <cell r="R154">
            <v>1372.6875</v>
          </cell>
          <cell r="S154">
            <v>0</v>
          </cell>
          <cell r="U154">
            <v>928.29399999999998</v>
          </cell>
          <cell r="V154">
            <v>0</v>
          </cell>
          <cell r="X154">
            <v>909.35099999999989</v>
          </cell>
          <cell r="Y154">
            <v>0</v>
          </cell>
          <cell r="AA154">
            <v>909.29477999999995</v>
          </cell>
          <cell r="AB154">
            <v>0</v>
          </cell>
          <cell r="AP154">
            <v>1372.6875</v>
          </cell>
          <cell r="AQ154">
            <v>0</v>
          </cell>
          <cell r="AS154">
            <v>908.75299999999993</v>
          </cell>
          <cell r="AT154">
            <v>0</v>
          </cell>
          <cell r="AV154">
            <v>899.90179000000001</v>
          </cell>
          <cell r="AW154">
            <v>0</v>
          </cell>
          <cell r="AY154">
            <v>898.65944000000002</v>
          </cell>
          <cell r="AZ154">
            <v>0</v>
          </cell>
          <cell r="BN154">
            <v>1372.6875</v>
          </cell>
          <cell r="BO154">
            <v>0</v>
          </cell>
          <cell r="BQ154">
            <v>897.95591000000002</v>
          </cell>
          <cell r="BR154">
            <v>0</v>
          </cell>
          <cell r="BT154">
            <v>0</v>
          </cell>
          <cell r="BU154">
            <v>0</v>
          </cell>
          <cell r="BW154">
            <v>0</v>
          </cell>
          <cell r="BX154">
            <v>0</v>
          </cell>
        </row>
        <row r="155">
          <cell r="C155">
            <v>0</v>
          </cell>
          <cell r="D155">
            <v>0</v>
          </cell>
          <cell r="F155">
            <v>167.404</v>
          </cell>
          <cell r="G155">
            <v>0</v>
          </cell>
          <cell r="I155">
            <v>3.093</v>
          </cell>
          <cell r="J155">
            <v>0</v>
          </cell>
          <cell r="L155">
            <v>3.093</v>
          </cell>
          <cell r="M155">
            <v>0</v>
          </cell>
          <cell r="R155">
            <v>0</v>
          </cell>
          <cell r="S155">
            <v>0</v>
          </cell>
          <cell r="U155">
            <v>120.342</v>
          </cell>
          <cell r="V155">
            <v>0</v>
          </cell>
          <cell r="X155">
            <v>11.426</v>
          </cell>
          <cell r="Y155">
            <v>0</v>
          </cell>
          <cell r="AA155">
            <v>63.525499999999994</v>
          </cell>
          <cell r="AB155">
            <v>0</v>
          </cell>
          <cell r="AP155">
            <v>0</v>
          </cell>
          <cell r="AQ155">
            <v>0</v>
          </cell>
          <cell r="AS155">
            <v>7.6539999999999999</v>
          </cell>
          <cell r="AT155">
            <v>0</v>
          </cell>
          <cell r="AV155">
            <v>7.6539999999999999</v>
          </cell>
          <cell r="AW155">
            <v>0</v>
          </cell>
          <cell r="AY155">
            <v>7.6543000000000001</v>
          </cell>
          <cell r="AZ155">
            <v>0</v>
          </cell>
          <cell r="BN155">
            <v>0</v>
          </cell>
          <cell r="BO155">
            <v>0</v>
          </cell>
          <cell r="BQ155">
            <v>49.405929999999998</v>
          </cell>
          <cell r="BR155">
            <v>0</v>
          </cell>
          <cell r="BT155">
            <v>0</v>
          </cell>
          <cell r="BU155">
            <v>0</v>
          </cell>
          <cell r="BW155">
            <v>0</v>
          </cell>
          <cell r="BX155">
            <v>0</v>
          </cell>
        </row>
        <row r="156">
          <cell r="C156">
            <v>361.42113698684176</v>
          </cell>
          <cell r="D156">
            <v>0</v>
          </cell>
          <cell r="F156">
            <v>74.254999999999995</v>
          </cell>
          <cell r="G156">
            <v>0</v>
          </cell>
          <cell r="I156">
            <v>53.947000000000003</v>
          </cell>
          <cell r="J156">
            <v>0</v>
          </cell>
          <cell r="L156">
            <v>33.078000000000003</v>
          </cell>
          <cell r="M156">
            <v>0</v>
          </cell>
          <cell r="R156">
            <v>361.42113698684176</v>
          </cell>
          <cell r="S156">
            <v>0</v>
          </cell>
          <cell r="U156">
            <v>49.168999999999997</v>
          </cell>
          <cell r="V156">
            <v>0</v>
          </cell>
          <cell r="X156">
            <v>60.244</v>
          </cell>
          <cell r="Y156">
            <v>0</v>
          </cell>
          <cell r="AA156">
            <v>51.582999999999998</v>
          </cell>
          <cell r="AB156">
            <v>0</v>
          </cell>
          <cell r="AP156">
            <v>361.42113698684176</v>
          </cell>
          <cell r="AQ156">
            <v>0</v>
          </cell>
          <cell r="AS156">
            <v>47.826000000000001</v>
          </cell>
          <cell r="AT156">
            <v>0</v>
          </cell>
          <cell r="AV156">
            <v>92.794259999999994</v>
          </cell>
          <cell r="AW156">
            <v>0</v>
          </cell>
          <cell r="AY156">
            <v>81.704530000000005</v>
          </cell>
          <cell r="AZ156">
            <v>0</v>
          </cell>
          <cell r="BN156">
            <v>361.42113698684176</v>
          </cell>
          <cell r="BO156">
            <v>0</v>
          </cell>
          <cell r="BQ156">
            <v>120.48735000000001</v>
          </cell>
          <cell r="BR156">
            <v>0</v>
          </cell>
          <cell r="BT156">
            <v>0</v>
          </cell>
          <cell r="BU156">
            <v>0</v>
          </cell>
          <cell r="BW156">
            <v>0</v>
          </cell>
          <cell r="BX156">
            <v>0</v>
          </cell>
        </row>
        <row r="157">
          <cell r="C157">
            <v>569.36330161592264</v>
          </cell>
          <cell r="D157">
            <v>0</v>
          </cell>
          <cell r="F157">
            <v>103.849</v>
          </cell>
          <cell r="G157">
            <v>0</v>
          </cell>
          <cell r="I157">
            <v>271.54599999999999</v>
          </cell>
          <cell r="J157">
            <v>0</v>
          </cell>
          <cell r="L157">
            <v>536.36699999999996</v>
          </cell>
          <cell r="M157">
            <v>0</v>
          </cell>
          <cell r="R157">
            <v>569.36330161592264</v>
          </cell>
          <cell r="S157">
            <v>0</v>
          </cell>
          <cell r="U157">
            <v>1216.585</v>
          </cell>
          <cell r="V157">
            <v>0</v>
          </cell>
          <cell r="X157">
            <v>392.83800000000002</v>
          </cell>
          <cell r="Y157">
            <v>0</v>
          </cell>
          <cell r="AA157">
            <v>821.23</v>
          </cell>
          <cell r="AB157">
            <v>0</v>
          </cell>
          <cell r="AP157">
            <v>569.36330161592264</v>
          </cell>
          <cell r="AQ157">
            <v>0</v>
          </cell>
          <cell r="AS157">
            <v>1057.4569999999999</v>
          </cell>
          <cell r="AT157">
            <v>0</v>
          </cell>
          <cell r="AV157">
            <v>352.58427</v>
          </cell>
          <cell r="AW157">
            <v>0</v>
          </cell>
          <cell r="AY157">
            <v>2274.5389399999999</v>
          </cell>
          <cell r="AZ157">
            <v>0</v>
          </cell>
          <cell r="BN157">
            <v>569.36330161592264</v>
          </cell>
          <cell r="BO157">
            <v>0</v>
          </cell>
          <cell r="BQ157">
            <v>147.52322999999998</v>
          </cell>
          <cell r="BR157">
            <v>0</v>
          </cell>
          <cell r="BT157">
            <v>0</v>
          </cell>
          <cell r="BU157">
            <v>0</v>
          </cell>
          <cell r="BW157">
            <v>0</v>
          </cell>
          <cell r="BX157">
            <v>0</v>
          </cell>
        </row>
        <row r="158">
          <cell r="C158">
            <v>12025.480218561799</v>
          </cell>
          <cell r="D158">
            <v>35.499573000000005</v>
          </cell>
          <cell r="F158">
            <v>4695.1970000000001</v>
          </cell>
          <cell r="G158">
            <v>13.64522</v>
          </cell>
          <cell r="I158">
            <v>3937.0160700000001</v>
          </cell>
          <cell r="J158">
            <v>11.580870000000001</v>
          </cell>
          <cell r="L158">
            <v>3684.8090000000002</v>
          </cell>
          <cell r="M158">
            <v>13.061389999999999</v>
          </cell>
          <cell r="R158">
            <v>12025.480218561799</v>
          </cell>
          <cell r="S158">
            <v>35.499573000000005</v>
          </cell>
          <cell r="U158">
            <v>3525.8420000000001</v>
          </cell>
          <cell r="V158">
            <v>8.5540500000000002</v>
          </cell>
          <cell r="X158">
            <v>4015.6590000000001</v>
          </cell>
          <cell r="Y158">
            <v>12.37167</v>
          </cell>
          <cell r="AA158">
            <v>3663.7014999999997</v>
          </cell>
          <cell r="AB158">
            <v>13.460900000000001</v>
          </cell>
          <cell r="AP158">
            <v>12025.480218561799</v>
          </cell>
          <cell r="AQ158">
            <v>35.499573000000005</v>
          </cell>
          <cell r="AS158">
            <v>3604.4229999999998</v>
          </cell>
          <cell r="AT158">
            <v>7.16012</v>
          </cell>
          <cell r="AV158">
            <v>3665.94625</v>
          </cell>
          <cell r="AW158">
            <v>8.0562699999999996</v>
          </cell>
          <cell r="AY158">
            <v>3722.86967</v>
          </cell>
          <cell r="AZ158">
            <v>7.4448600000000003</v>
          </cell>
          <cell r="BN158">
            <v>12025.480218561799</v>
          </cell>
          <cell r="BO158">
            <v>35.499573000000005</v>
          </cell>
          <cell r="BQ158">
            <v>3565.5428099999999</v>
          </cell>
          <cell r="BR158">
            <v>11.580870000000001</v>
          </cell>
          <cell r="BT158">
            <v>0</v>
          </cell>
          <cell r="BU158">
            <v>0</v>
          </cell>
          <cell r="BW158">
            <v>0</v>
          </cell>
          <cell r="BX158">
            <v>0</v>
          </cell>
        </row>
        <row r="159">
          <cell r="C159">
            <v>3638.6954732815625</v>
          </cell>
          <cell r="D159">
            <v>10.722632621359224</v>
          </cell>
          <cell r="F159">
            <v>1406.4580000000001</v>
          </cell>
          <cell r="G159">
            <v>4.1208499999999999</v>
          </cell>
          <cell r="I159">
            <v>1219.8154099999999</v>
          </cell>
          <cell r="J159">
            <v>3.49742</v>
          </cell>
          <cell r="L159">
            <v>1175.0789600000001</v>
          </cell>
          <cell r="M159">
            <v>4.4239500000000005</v>
          </cell>
          <cell r="R159">
            <v>3638.6954732815625</v>
          </cell>
          <cell r="S159">
            <v>10.722632621359224</v>
          </cell>
          <cell r="U159">
            <v>1095.0830000000001</v>
          </cell>
          <cell r="V159">
            <v>2.5833200000000001</v>
          </cell>
          <cell r="X159">
            <v>1253.42</v>
          </cell>
          <cell r="Y159">
            <v>3.73624</v>
          </cell>
          <cell r="AA159">
            <v>1129.16129</v>
          </cell>
          <cell r="AB159">
            <v>4.0651900000000003</v>
          </cell>
          <cell r="AP159">
            <v>3638.6954732815625</v>
          </cell>
          <cell r="AQ159">
            <v>10.722632621359224</v>
          </cell>
          <cell r="AS159">
            <v>1112.201</v>
          </cell>
          <cell r="AT159">
            <v>2.3661699999999999</v>
          </cell>
          <cell r="AV159">
            <v>1139.2243100000001</v>
          </cell>
          <cell r="AW159">
            <v>2.4329999999999998</v>
          </cell>
          <cell r="AY159">
            <v>1155.7523899999999</v>
          </cell>
          <cell r="AZ159">
            <v>2.2375500000000001</v>
          </cell>
          <cell r="BN159">
            <v>3638.6954732815625</v>
          </cell>
          <cell r="BO159">
            <v>10.722632621359224</v>
          </cell>
          <cell r="BQ159">
            <v>1092.9882400000001</v>
          </cell>
          <cell r="BR159">
            <v>3.49743</v>
          </cell>
          <cell r="BT159">
            <v>0</v>
          </cell>
          <cell r="BU159">
            <v>0</v>
          </cell>
          <cell r="BW159">
            <v>0</v>
          </cell>
          <cell r="BX159">
            <v>0</v>
          </cell>
        </row>
        <row r="161">
          <cell r="C161">
            <v>6152.0768028484317</v>
          </cell>
          <cell r="D161">
            <v>0</v>
          </cell>
          <cell r="F161">
            <v>2131.0070000000001</v>
          </cell>
          <cell r="G161">
            <v>0</v>
          </cell>
          <cell r="I161">
            <v>1894.8214499999999</v>
          </cell>
          <cell r="J161">
            <v>0</v>
          </cell>
          <cell r="L161">
            <v>1807.4389900000001</v>
          </cell>
          <cell r="M161">
            <v>0</v>
          </cell>
          <cell r="R161">
            <v>6152.0768028484317</v>
          </cell>
          <cell r="S161">
            <v>0</v>
          </cell>
          <cell r="U161">
            <v>2310.7719000000002</v>
          </cell>
          <cell r="V161">
            <v>0</v>
          </cell>
          <cell r="X161">
            <v>3211.9629999999997</v>
          </cell>
          <cell r="Y161">
            <v>0</v>
          </cell>
          <cell r="AA161">
            <v>2096.3326099999999</v>
          </cell>
          <cell r="AB161">
            <v>0</v>
          </cell>
          <cell r="AP161">
            <v>6152.0768028484317</v>
          </cell>
          <cell r="AQ161">
            <v>0</v>
          </cell>
          <cell r="AS161">
            <v>2002.3395300000002</v>
          </cell>
          <cell r="AT161">
            <v>0</v>
          </cell>
          <cell r="AV161">
            <v>1737.08008</v>
          </cell>
          <cell r="AW161">
            <v>0</v>
          </cell>
          <cell r="AY161">
            <v>1829.7096700000004</v>
          </cell>
          <cell r="AZ161">
            <v>0</v>
          </cell>
          <cell r="BN161">
            <v>6152.0768028484317</v>
          </cell>
          <cell r="BO161">
            <v>0</v>
          </cell>
          <cell r="BQ161">
            <v>1951.3065499999998</v>
          </cell>
          <cell r="BR161">
            <v>0</v>
          </cell>
          <cell r="BT161">
            <v>0</v>
          </cell>
          <cell r="BU161">
            <v>0</v>
          </cell>
          <cell r="BW161">
            <v>0</v>
          </cell>
          <cell r="BX161">
            <v>0</v>
          </cell>
        </row>
        <row r="162">
          <cell r="C162">
            <v>2402.8131296850306</v>
          </cell>
          <cell r="D162">
            <v>0</v>
          </cell>
          <cell r="F162">
            <v>836.04700000000003</v>
          </cell>
          <cell r="G162">
            <v>0</v>
          </cell>
          <cell r="I162">
            <v>649.86234999999999</v>
          </cell>
          <cell r="J162">
            <v>0</v>
          </cell>
          <cell r="L162">
            <v>715.74200000000008</v>
          </cell>
          <cell r="M162">
            <v>0</v>
          </cell>
          <cell r="R162">
            <v>2402.8131296850306</v>
          </cell>
          <cell r="S162">
            <v>0</v>
          </cell>
          <cell r="U162">
            <v>873.34299999999996</v>
          </cell>
          <cell r="V162">
            <v>0</v>
          </cell>
          <cell r="X162">
            <v>917.71399999999994</v>
          </cell>
          <cell r="Y162">
            <v>0</v>
          </cell>
          <cell r="AA162">
            <v>676.46100000000001</v>
          </cell>
          <cell r="AB162">
            <v>0</v>
          </cell>
          <cell r="AP162">
            <v>2402.8131296850306</v>
          </cell>
          <cell r="AQ162">
            <v>0</v>
          </cell>
          <cell r="AS162">
            <v>844.83999999999992</v>
          </cell>
          <cell r="AT162">
            <v>0</v>
          </cell>
          <cell r="AV162">
            <v>639.69731000000002</v>
          </cell>
          <cell r="AW162">
            <v>0</v>
          </cell>
          <cell r="AY162">
            <v>637.14020000000005</v>
          </cell>
          <cell r="AZ162">
            <v>0</v>
          </cell>
          <cell r="BN162">
            <v>2402.8131296850306</v>
          </cell>
          <cell r="BO162">
            <v>0</v>
          </cell>
          <cell r="BQ162">
            <v>756.95821999999998</v>
          </cell>
          <cell r="BR162">
            <v>0</v>
          </cell>
          <cell r="BT162">
            <v>0</v>
          </cell>
          <cell r="BU162">
            <v>0</v>
          </cell>
          <cell r="BW162">
            <v>0</v>
          </cell>
          <cell r="BX162">
            <v>0</v>
          </cell>
        </row>
        <row r="163">
          <cell r="C163">
            <v>722.77993391340135</v>
          </cell>
          <cell r="D163">
            <v>0</v>
          </cell>
          <cell r="F163">
            <v>247.25900000000001</v>
          </cell>
          <cell r="G163">
            <v>0</v>
          </cell>
          <cell r="I163">
            <v>194.82127999999997</v>
          </cell>
          <cell r="J163">
            <v>0</v>
          </cell>
          <cell r="L163">
            <v>213.38189</v>
          </cell>
          <cell r="M163">
            <v>0</v>
          </cell>
          <cell r="R163">
            <v>722.77993391340135</v>
          </cell>
          <cell r="S163">
            <v>0</v>
          </cell>
          <cell r="U163">
            <v>256.74200000000002</v>
          </cell>
          <cell r="V163">
            <v>0</v>
          </cell>
          <cell r="X163">
            <v>266.41300000000001</v>
          </cell>
          <cell r="Y163">
            <v>0</v>
          </cell>
          <cell r="AA163">
            <v>227.93072999999998</v>
          </cell>
          <cell r="AB163">
            <v>0</v>
          </cell>
          <cell r="AP163">
            <v>722.77993391340135</v>
          </cell>
          <cell r="AQ163">
            <v>0</v>
          </cell>
          <cell r="AS163">
            <v>261.29899999999998</v>
          </cell>
          <cell r="AT163">
            <v>0</v>
          </cell>
          <cell r="AV163">
            <v>188.93628000000001</v>
          </cell>
          <cell r="AW163">
            <v>0</v>
          </cell>
          <cell r="AY163">
            <v>209.24325999999999</v>
          </cell>
          <cell r="AZ163">
            <v>0</v>
          </cell>
          <cell r="BN163">
            <v>722.77993391340135</v>
          </cell>
          <cell r="BO163">
            <v>0</v>
          </cell>
          <cell r="BQ163">
            <v>233.46826000000001</v>
          </cell>
          <cell r="BR163">
            <v>0</v>
          </cell>
          <cell r="BT163">
            <v>0</v>
          </cell>
          <cell r="BU163">
            <v>0</v>
          </cell>
          <cell r="BW163">
            <v>0</v>
          </cell>
          <cell r="BX163">
            <v>0</v>
          </cell>
        </row>
        <row r="164">
          <cell r="C164">
            <v>538.77949999999998</v>
          </cell>
          <cell r="D164">
            <v>0</v>
          </cell>
          <cell r="F164">
            <v>163.87099999999998</v>
          </cell>
          <cell r="G164">
            <v>0</v>
          </cell>
          <cell r="I164">
            <v>149.08500000000001</v>
          </cell>
          <cell r="J164">
            <v>0</v>
          </cell>
          <cell r="L164">
            <v>178.60550000000001</v>
          </cell>
          <cell r="M164">
            <v>0</v>
          </cell>
          <cell r="R164">
            <v>538.77949999999998</v>
          </cell>
          <cell r="S164">
            <v>0</v>
          </cell>
          <cell r="U164">
            <v>165.43560000000002</v>
          </cell>
          <cell r="V164">
            <v>0</v>
          </cell>
          <cell r="X164">
            <v>139.57299999999998</v>
          </cell>
          <cell r="Y164">
            <v>0</v>
          </cell>
          <cell r="AA164">
            <v>120.88624999999999</v>
          </cell>
          <cell r="AB164">
            <v>0</v>
          </cell>
          <cell r="AP164">
            <v>538.77949999999998</v>
          </cell>
          <cell r="AQ164">
            <v>0</v>
          </cell>
          <cell r="AS164">
            <v>136.34700000000001</v>
          </cell>
          <cell r="AT164">
            <v>0</v>
          </cell>
          <cell r="AV164">
            <v>131.83859000000001</v>
          </cell>
          <cell r="AW164">
            <v>0</v>
          </cell>
          <cell r="AY164">
            <v>109.18441</v>
          </cell>
          <cell r="AZ164">
            <v>0</v>
          </cell>
          <cell r="BN164">
            <v>538.77949999999998</v>
          </cell>
          <cell r="BO164">
            <v>0</v>
          </cell>
          <cell r="BQ164">
            <v>104.39247999999999</v>
          </cell>
          <cell r="BR164">
            <v>0</v>
          </cell>
          <cell r="BT164">
            <v>0</v>
          </cell>
          <cell r="BU164">
            <v>0</v>
          </cell>
          <cell r="BW164">
            <v>0</v>
          </cell>
          <cell r="BX164">
            <v>0</v>
          </cell>
        </row>
        <row r="165">
          <cell r="C165">
            <v>2487.7042392499998</v>
          </cell>
          <cell r="D165">
            <v>0</v>
          </cell>
          <cell r="F165">
            <v>883.83</v>
          </cell>
          <cell r="G165">
            <v>0</v>
          </cell>
          <cell r="I165">
            <v>901.05282000000011</v>
          </cell>
          <cell r="J165">
            <v>0</v>
          </cell>
          <cell r="L165">
            <v>699.70959999999991</v>
          </cell>
          <cell r="M165">
            <v>0</v>
          </cell>
          <cell r="R165">
            <v>2487.7042392499998</v>
          </cell>
          <cell r="S165">
            <v>0</v>
          </cell>
          <cell r="U165">
            <v>1015.2513000000004</v>
          </cell>
          <cell r="V165">
            <v>0</v>
          </cell>
          <cell r="X165">
            <v>1888.2629999999999</v>
          </cell>
          <cell r="Y165">
            <v>0</v>
          </cell>
          <cell r="AA165">
            <v>1071.0546299999999</v>
          </cell>
          <cell r="AB165">
            <v>0</v>
          </cell>
          <cell r="AP165">
            <v>2487.7042392499998</v>
          </cell>
          <cell r="AQ165">
            <v>0</v>
          </cell>
          <cell r="AS165">
            <v>759.85353000000032</v>
          </cell>
          <cell r="AT165">
            <v>0</v>
          </cell>
          <cell r="AV165">
            <v>776.60789999999997</v>
          </cell>
          <cell r="AW165">
            <v>0</v>
          </cell>
          <cell r="AY165">
            <v>874.14180000000044</v>
          </cell>
          <cell r="AZ165">
            <v>0</v>
          </cell>
          <cell r="BN165">
            <v>2487.7042392499998</v>
          </cell>
          <cell r="BO165">
            <v>0</v>
          </cell>
          <cell r="BQ165">
            <v>856.48758999999984</v>
          </cell>
          <cell r="BR165">
            <v>0</v>
          </cell>
          <cell r="BT165">
            <v>0</v>
          </cell>
          <cell r="BU165">
            <v>0</v>
          </cell>
          <cell r="BW165">
            <v>0</v>
          </cell>
          <cell r="BX165">
            <v>0</v>
          </cell>
        </row>
        <row r="166">
          <cell r="C166">
            <v>814.10092500000007</v>
          </cell>
          <cell r="D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L166">
            <v>381.01799999999997</v>
          </cell>
          <cell r="M166">
            <v>0</v>
          </cell>
          <cell r="R166">
            <v>814.10092500000007</v>
          </cell>
          <cell r="S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AA166">
            <v>381.01799999999997</v>
          </cell>
          <cell r="AB166">
            <v>0</v>
          </cell>
          <cell r="AP166">
            <v>814.10092500000007</v>
          </cell>
          <cell r="AQ166">
            <v>0</v>
          </cell>
          <cell r="AS166">
            <v>0</v>
          </cell>
          <cell r="AT166">
            <v>0</v>
          </cell>
          <cell r="AV166">
            <v>0</v>
          </cell>
          <cell r="AW166">
            <v>0</v>
          </cell>
          <cell r="AY166">
            <v>381.01772</v>
          </cell>
          <cell r="AZ166">
            <v>0</v>
          </cell>
          <cell r="BN166">
            <v>814.10092500000007</v>
          </cell>
          <cell r="BO166">
            <v>0</v>
          </cell>
          <cell r="BQ166">
            <v>0</v>
          </cell>
          <cell r="BR166">
            <v>0</v>
          </cell>
          <cell r="BT166">
            <v>0</v>
          </cell>
          <cell r="BU166">
            <v>0</v>
          </cell>
          <cell r="BW166">
            <v>0</v>
          </cell>
          <cell r="BX166">
            <v>0</v>
          </cell>
        </row>
        <row r="167">
          <cell r="C167">
            <v>278.033525</v>
          </cell>
          <cell r="D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L167">
            <v>366.529</v>
          </cell>
          <cell r="M167">
            <v>0</v>
          </cell>
          <cell r="R167">
            <v>278.033525</v>
          </cell>
          <cell r="S167">
            <v>0</v>
          </cell>
          <cell r="U167">
            <v>0</v>
          </cell>
          <cell r="V167">
            <v>0</v>
          </cell>
          <cell r="X167">
            <v>0</v>
          </cell>
          <cell r="Y167">
            <v>0</v>
          </cell>
          <cell r="AA167">
            <v>366.529</v>
          </cell>
          <cell r="AB167">
            <v>0</v>
          </cell>
          <cell r="AP167">
            <v>278.033525</v>
          </cell>
          <cell r="AQ167">
            <v>0</v>
          </cell>
          <cell r="AS167">
            <v>0</v>
          </cell>
          <cell r="AT167">
            <v>0</v>
          </cell>
          <cell r="AV167">
            <v>0</v>
          </cell>
          <cell r="AW167">
            <v>0</v>
          </cell>
          <cell r="AY167">
            <v>366.52872000000002</v>
          </cell>
          <cell r="AZ167">
            <v>0</v>
          </cell>
          <cell r="BN167">
            <v>278.033525</v>
          </cell>
          <cell r="BO167">
            <v>0</v>
          </cell>
          <cell r="BQ167">
            <v>0</v>
          </cell>
          <cell r="BR167">
            <v>0</v>
          </cell>
          <cell r="BT167">
            <v>0</v>
          </cell>
          <cell r="BU167">
            <v>0</v>
          </cell>
          <cell r="BW167">
            <v>0</v>
          </cell>
          <cell r="BX167">
            <v>0</v>
          </cell>
        </row>
        <row r="168">
          <cell r="C168">
            <v>14.487500000000001</v>
          </cell>
          <cell r="D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L168">
            <v>14.489000000000001</v>
          </cell>
          <cell r="M168">
            <v>0</v>
          </cell>
          <cell r="R168">
            <v>14.487500000000001</v>
          </cell>
          <cell r="S168">
            <v>0</v>
          </cell>
          <cell r="U168">
            <v>0</v>
          </cell>
          <cell r="V168">
            <v>0</v>
          </cell>
          <cell r="X168">
            <v>0</v>
          </cell>
          <cell r="Y168">
            <v>0</v>
          </cell>
          <cell r="AA168">
            <v>14.489000000000001</v>
          </cell>
          <cell r="AB168">
            <v>0</v>
          </cell>
          <cell r="AP168">
            <v>14.487500000000001</v>
          </cell>
          <cell r="AQ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14.489000000000001</v>
          </cell>
          <cell r="AZ168">
            <v>0</v>
          </cell>
          <cell r="BN168">
            <v>14.487500000000001</v>
          </cell>
          <cell r="BO168">
            <v>0</v>
          </cell>
          <cell r="BQ168">
            <v>0</v>
          </cell>
          <cell r="BR168">
            <v>0</v>
          </cell>
          <cell r="BT168">
            <v>0</v>
          </cell>
          <cell r="BU168">
            <v>0</v>
          </cell>
          <cell r="BW168">
            <v>0</v>
          </cell>
          <cell r="BX168">
            <v>0</v>
          </cell>
        </row>
        <row r="169">
          <cell r="C169">
            <v>521.57990000000007</v>
          </cell>
          <cell r="D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R169">
            <v>521.57990000000007</v>
          </cell>
          <cell r="S169">
            <v>0</v>
          </cell>
          <cell r="U169">
            <v>0</v>
          </cell>
          <cell r="V169">
            <v>0</v>
          </cell>
          <cell r="X169">
            <v>0</v>
          </cell>
          <cell r="Y169">
            <v>0</v>
          </cell>
          <cell r="AA169">
            <v>0</v>
          </cell>
          <cell r="AB169">
            <v>0</v>
          </cell>
          <cell r="AP169">
            <v>521.57990000000007</v>
          </cell>
          <cell r="AQ169">
            <v>0</v>
          </cell>
          <cell r="AS169">
            <v>0</v>
          </cell>
          <cell r="AT169">
            <v>0</v>
          </cell>
          <cell r="AV169">
            <v>0</v>
          </cell>
          <cell r="AW169">
            <v>0</v>
          </cell>
          <cell r="AY169">
            <v>0</v>
          </cell>
          <cell r="AZ169">
            <v>0</v>
          </cell>
          <cell r="BN169">
            <v>521.57990000000007</v>
          </cell>
          <cell r="BO169">
            <v>0</v>
          </cell>
          <cell r="BQ169">
            <v>0</v>
          </cell>
          <cell r="BR169">
            <v>0</v>
          </cell>
          <cell r="BT169">
            <v>0</v>
          </cell>
          <cell r="BU169">
            <v>0</v>
          </cell>
          <cell r="BW169">
            <v>0</v>
          </cell>
          <cell r="BX169">
            <v>0</v>
          </cell>
        </row>
        <row r="170">
          <cell r="C170">
            <v>3078.8982169399846</v>
          </cell>
          <cell r="D170">
            <v>21.947000000000003</v>
          </cell>
          <cell r="F170">
            <v>1421.0403900000001</v>
          </cell>
          <cell r="G170">
            <v>3.5055899999999998</v>
          </cell>
          <cell r="I170">
            <v>1427.8548300000002</v>
          </cell>
          <cell r="J170">
            <v>3.6050399999999998</v>
          </cell>
          <cell r="L170">
            <v>1575.1960000000001</v>
          </cell>
          <cell r="M170">
            <v>4.6754100000000003</v>
          </cell>
          <cell r="R170">
            <v>3078.8982169399846</v>
          </cell>
          <cell r="S170">
            <v>21.947000000000003</v>
          </cell>
          <cell r="U170">
            <v>1840.01181</v>
          </cell>
          <cell r="V170">
            <v>3.5778200000000009</v>
          </cell>
          <cell r="X170">
            <v>1518.3390000000002</v>
          </cell>
          <cell r="Y170">
            <v>3.80762</v>
          </cell>
          <cell r="AA170">
            <v>1521.5868499999999</v>
          </cell>
          <cell r="AB170">
            <v>4.7191600000000005</v>
          </cell>
          <cell r="AP170">
            <v>3078.8982169399846</v>
          </cell>
          <cell r="AQ170">
            <v>21.947000000000003</v>
          </cell>
          <cell r="AS170">
            <v>1387.3493599999999</v>
          </cell>
          <cell r="AT170">
            <v>2.2326299999999999</v>
          </cell>
          <cell r="AV170">
            <v>1291.98126</v>
          </cell>
          <cell r="AW170">
            <v>2.41744</v>
          </cell>
          <cell r="AY170">
            <v>1620.35185</v>
          </cell>
          <cell r="AZ170">
            <v>2.7668200000000001</v>
          </cell>
          <cell r="BN170">
            <v>3078.8982169399846</v>
          </cell>
          <cell r="BO170">
            <v>21.947000000000003</v>
          </cell>
          <cell r="BQ170">
            <v>1504.2451100000001</v>
          </cell>
          <cell r="BR170">
            <v>4.0301599999999995</v>
          </cell>
          <cell r="BT170">
            <v>0</v>
          </cell>
          <cell r="BU170">
            <v>0</v>
          </cell>
          <cell r="BW170">
            <v>0</v>
          </cell>
          <cell r="BX170">
            <v>0</v>
          </cell>
        </row>
        <row r="171">
          <cell r="C171">
            <v>1988.5374933185417</v>
          </cell>
          <cell r="D171">
            <v>5.9967499999999996</v>
          </cell>
          <cell r="F171">
            <v>834.02729999999997</v>
          </cell>
          <cell r="G171">
            <v>2.05749</v>
          </cell>
          <cell r="I171">
            <v>866.27232000000004</v>
          </cell>
          <cell r="J171">
            <v>2.1871499999999999</v>
          </cell>
          <cell r="L171">
            <v>924.55499999999995</v>
          </cell>
          <cell r="M171">
            <v>2.7442000000000002</v>
          </cell>
          <cell r="R171">
            <v>1988.5374933185417</v>
          </cell>
          <cell r="S171">
            <v>5.9967499999999996</v>
          </cell>
          <cell r="U171">
            <v>1164.4590000000001</v>
          </cell>
          <cell r="V171">
            <v>2.2642500000000001</v>
          </cell>
          <cell r="X171">
            <v>854.65800000000002</v>
          </cell>
          <cell r="Y171">
            <v>2.1432699999999998</v>
          </cell>
          <cell r="AA171">
            <v>878.34693000000004</v>
          </cell>
          <cell r="AB171">
            <v>2.72417</v>
          </cell>
          <cell r="AP171">
            <v>1988.5374933185417</v>
          </cell>
          <cell r="AQ171">
            <v>5.9967499999999996</v>
          </cell>
          <cell r="AS171">
            <v>804.24045000000001</v>
          </cell>
          <cell r="AT171">
            <v>1.2942499999999999</v>
          </cell>
          <cell r="AV171">
            <v>720.93925000000002</v>
          </cell>
          <cell r="AW171">
            <v>1.3489500000000001</v>
          </cell>
          <cell r="AY171">
            <v>811.37239999999997</v>
          </cell>
          <cell r="AZ171">
            <v>1.38544</v>
          </cell>
          <cell r="BN171">
            <v>1988.5374933185417</v>
          </cell>
          <cell r="BO171">
            <v>5.9967499999999996</v>
          </cell>
          <cell r="BQ171">
            <v>825.05166999999994</v>
          </cell>
          <cell r="BR171">
            <v>2.21048</v>
          </cell>
          <cell r="BT171">
            <v>0</v>
          </cell>
          <cell r="BU171">
            <v>0</v>
          </cell>
          <cell r="BW171">
            <v>0</v>
          </cell>
          <cell r="BX171">
            <v>0</v>
          </cell>
        </row>
        <row r="172">
          <cell r="C172">
            <v>596.56127299556249</v>
          </cell>
          <cell r="D172">
            <v>1.7989999999999999</v>
          </cell>
          <cell r="F172">
            <v>254.09564</v>
          </cell>
          <cell r="G172">
            <v>0.62683999999999995</v>
          </cell>
          <cell r="I172">
            <v>269.79257000000001</v>
          </cell>
          <cell r="J172">
            <v>0.68117000000000005</v>
          </cell>
          <cell r="L172">
            <v>279.83100000000002</v>
          </cell>
          <cell r="M172">
            <v>0.83056999999999992</v>
          </cell>
          <cell r="R172">
            <v>596.56127299556249</v>
          </cell>
          <cell r="S172">
            <v>1.7989999999999999</v>
          </cell>
          <cell r="U172">
            <v>347.03339999999997</v>
          </cell>
          <cell r="V172">
            <v>0.67479</v>
          </cell>
          <cell r="X172">
            <v>254.45400000000001</v>
          </cell>
          <cell r="Y172">
            <v>0.63885999999999998</v>
          </cell>
          <cell r="AA172">
            <v>265.29268999999999</v>
          </cell>
          <cell r="AB172">
            <v>0.82280000000000009</v>
          </cell>
          <cell r="AP172">
            <v>596.56127299556249</v>
          </cell>
          <cell r="AQ172">
            <v>1.7989999999999999</v>
          </cell>
          <cell r="AS172">
            <v>241.11624</v>
          </cell>
          <cell r="AT172">
            <v>0.38801999999999998</v>
          </cell>
          <cell r="AV172">
            <v>209.62351000000001</v>
          </cell>
          <cell r="AW172">
            <v>0.39222999999999997</v>
          </cell>
          <cell r="AY172">
            <v>249.04408000000001</v>
          </cell>
          <cell r="AZ172">
            <v>0.42525000000000002</v>
          </cell>
          <cell r="BN172">
            <v>596.56127299556249</v>
          </cell>
          <cell r="BO172">
            <v>1.7989999999999999</v>
          </cell>
          <cell r="BQ172">
            <v>215.26074</v>
          </cell>
          <cell r="BR172">
            <v>0.57672999999999996</v>
          </cell>
          <cell r="BT172">
            <v>0</v>
          </cell>
          <cell r="BU172">
            <v>0</v>
          </cell>
          <cell r="BW172">
            <v>0</v>
          </cell>
          <cell r="BX172">
            <v>0</v>
          </cell>
        </row>
        <row r="173">
          <cell r="C173">
            <v>3.1699778506117782</v>
          </cell>
          <cell r="D173">
            <v>5.3249999999999999E-2</v>
          </cell>
          <cell r="F173">
            <v>0</v>
          </cell>
          <cell r="G173">
            <v>0</v>
          </cell>
          <cell r="I173">
            <v>10.104939999999999</v>
          </cell>
          <cell r="J173">
            <v>2.5520000000000001E-2</v>
          </cell>
          <cell r="L173">
            <v>4.7569999999999997</v>
          </cell>
          <cell r="M173">
            <v>1.4120000000000001E-2</v>
          </cell>
          <cell r="R173">
            <v>3.1699778506117782</v>
          </cell>
          <cell r="S173">
            <v>5.3249999999999999E-2</v>
          </cell>
          <cell r="U173">
            <v>4.1986499999999998</v>
          </cell>
          <cell r="V173">
            <v>8.1600000000000006E-3</v>
          </cell>
          <cell r="X173">
            <v>5.468</v>
          </cell>
          <cell r="Y173">
            <v>1.371E-2</v>
          </cell>
          <cell r="AA173">
            <v>4.0731400000000004</v>
          </cell>
          <cell r="AB173">
            <v>1.2630000000000001E-2</v>
          </cell>
          <cell r="AP173">
            <v>3.1699778506117782</v>
          </cell>
          <cell r="AQ173">
            <v>5.3249999999999999E-2</v>
          </cell>
          <cell r="AS173">
            <v>5.3037799999999997</v>
          </cell>
          <cell r="AT173">
            <v>8.5299999999999994E-3</v>
          </cell>
          <cell r="AV173">
            <v>6.7484099999999998</v>
          </cell>
          <cell r="AW173">
            <v>1.2630000000000001E-2</v>
          </cell>
          <cell r="AY173">
            <v>4.6224600000000002</v>
          </cell>
          <cell r="AZ173">
            <v>7.8899999999999994E-3</v>
          </cell>
          <cell r="BN173">
            <v>3.1699778506117782</v>
          </cell>
          <cell r="BO173">
            <v>5.3249999999999999E-2</v>
          </cell>
          <cell r="BQ173">
            <v>4.7294799999999997</v>
          </cell>
          <cell r="BR173">
            <v>1.2670000000000001E-2</v>
          </cell>
          <cell r="BT173">
            <v>0</v>
          </cell>
          <cell r="BU173">
            <v>0</v>
          </cell>
          <cell r="BW173">
            <v>0</v>
          </cell>
          <cell r="BX173">
            <v>0</v>
          </cell>
        </row>
        <row r="174">
          <cell r="C174">
            <v>13.332274560723821</v>
          </cell>
          <cell r="D174">
            <v>4.9500000000000002E-2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R174">
            <v>13.332274560723821</v>
          </cell>
          <cell r="S174">
            <v>4.9500000000000002E-2</v>
          </cell>
          <cell r="U174">
            <v>0</v>
          </cell>
          <cell r="V174">
            <v>0</v>
          </cell>
          <cell r="X174">
            <v>0</v>
          </cell>
          <cell r="Y174">
            <v>0</v>
          </cell>
          <cell r="AA174">
            <v>0</v>
          </cell>
          <cell r="AB174">
            <v>0</v>
          </cell>
          <cell r="AP174">
            <v>13.332274560723821</v>
          </cell>
          <cell r="AQ174">
            <v>4.9500000000000002E-2</v>
          </cell>
          <cell r="AS174">
            <v>0</v>
          </cell>
          <cell r="AT174">
            <v>0</v>
          </cell>
          <cell r="AV174">
            <v>0</v>
          </cell>
          <cell r="AW174">
            <v>0</v>
          </cell>
          <cell r="AY174">
            <v>0</v>
          </cell>
          <cell r="AZ174">
            <v>0</v>
          </cell>
          <cell r="BN174">
            <v>13.332274560723821</v>
          </cell>
          <cell r="BO174">
            <v>4.9500000000000002E-2</v>
          </cell>
          <cell r="BQ174">
            <v>0</v>
          </cell>
          <cell r="BR174">
            <v>0</v>
          </cell>
          <cell r="BT174">
            <v>0</v>
          </cell>
          <cell r="BU174">
            <v>0</v>
          </cell>
          <cell r="BW174">
            <v>0</v>
          </cell>
          <cell r="BX174">
            <v>0</v>
          </cell>
        </row>
        <row r="175">
          <cell r="C175">
            <v>15.765156487149117</v>
          </cell>
          <cell r="D175">
            <v>4.2250000000000003E-2</v>
          </cell>
          <cell r="F175">
            <v>2.0284499999999999</v>
          </cell>
          <cell r="G175">
            <v>5.0000000000000001E-3</v>
          </cell>
          <cell r="I175">
            <v>2.1257000000000001</v>
          </cell>
          <cell r="J175">
            <v>0</v>
          </cell>
          <cell r="L175">
            <v>2.0630000000000002</v>
          </cell>
          <cell r="M175">
            <v>6.1199999999999996E-3</v>
          </cell>
          <cell r="R175">
            <v>15.765156487149117</v>
          </cell>
          <cell r="S175">
            <v>4.2250000000000003E-2</v>
          </cell>
          <cell r="U175">
            <v>1.9339999999999999</v>
          </cell>
          <cell r="V175">
            <v>3.7599999999999999E-3</v>
          </cell>
          <cell r="X175">
            <v>2.1120000000000001</v>
          </cell>
          <cell r="Y175">
            <v>5.3E-3</v>
          </cell>
          <cell r="AA175">
            <v>5.0498500000000002</v>
          </cell>
          <cell r="AB175">
            <v>1.566E-2</v>
          </cell>
          <cell r="AP175">
            <v>15.765156487149117</v>
          </cell>
          <cell r="AQ175">
            <v>4.2250000000000003E-2</v>
          </cell>
          <cell r="AS175">
            <v>5.2178899999999997</v>
          </cell>
          <cell r="AT175">
            <v>8.3899999999999999E-3</v>
          </cell>
          <cell r="AV175">
            <v>5.2608300000000003</v>
          </cell>
          <cell r="AW175">
            <v>9.8399999999999998E-3</v>
          </cell>
          <cell r="AY175">
            <v>5.1862000000000004</v>
          </cell>
          <cell r="AZ175">
            <v>8.8599999999999998E-3</v>
          </cell>
          <cell r="BN175">
            <v>15.765156487149117</v>
          </cell>
          <cell r="BO175">
            <v>4.2250000000000003E-2</v>
          </cell>
          <cell r="BQ175">
            <v>5.2534000000000001</v>
          </cell>
          <cell r="BR175">
            <v>1.4080000000000001E-2</v>
          </cell>
          <cell r="BT175">
            <v>0</v>
          </cell>
          <cell r="BU175">
            <v>0</v>
          </cell>
          <cell r="BW175">
            <v>0</v>
          </cell>
          <cell r="BX175">
            <v>0</v>
          </cell>
        </row>
        <row r="176">
          <cell r="C176">
            <v>461.53204172739623</v>
          </cell>
          <cell r="D176">
            <v>14.006250000000001</v>
          </cell>
          <cell r="F176">
            <v>330.88900000000001</v>
          </cell>
          <cell r="G176">
            <v>0.81625999999999999</v>
          </cell>
          <cell r="I176">
            <v>279.55930000000001</v>
          </cell>
          <cell r="J176">
            <v>0.71120000000000005</v>
          </cell>
          <cell r="L176">
            <v>363.99</v>
          </cell>
          <cell r="M176">
            <v>1.0804</v>
          </cell>
          <cell r="R176">
            <v>461.53204172739623</v>
          </cell>
          <cell r="S176">
            <v>14.006250000000001</v>
          </cell>
          <cell r="U176">
            <v>322.38675999999998</v>
          </cell>
          <cell r="V176">
            <v>0.62685999999999997</v>
          </cell>
          <cell r="X176">
            <v>401.64699999999999</v>
          </cell>
          <cell r="Y176">
            <v>1.00648</v>
          </cell>
          <cell r="AA176">
            <v>368.82423999999997</v>
          </cell>
          <cell r="AB176">
            <v>1.1438999999999999</v>
          </cell>
          <cell r="AP176">
            <v>461.53204172739623</v>
          </cell>
          <cell r="AQ176">
            <v>14.006250000000001</v>
          </cell>
          <cell r="AS176">
            <v>331.471</v>
          </cell>
          <cell r="AT176">
            <v>0.53344000000000003</v>
          </cell>
          <cell r="AV176">
            <v>349.40926000000002</v>
          </cell>
          <cell r="AW176">
            <v>0.65378999999999998</v>
          </cell>
          <cell r="AY176">
            <v>550.12671</v>
          </cell>
          <cell r="AZ176">
            <v>0.93937999999999999</v>
          </cell>
          <cell r="BN176">
            <v>461.53204172739623</v>
          </cell>
          <cell r="BO176">
            <v>14.006250000000001</v>
          </cell>
          <cell r="BQ176">
            <v>453.94981999999999</v>
          </cell>
          <cell r="BR176">
            <v>1.2161999999999999</v>
          </cell>
          <cell r="BT176">
            <v>0</v>
          </cell>
          <cell r="BU176">
            <v>0</v>
          </cell>
          <cell r="BW176">
            <v>0</v>
          </cell>
          <cell r="BX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R177">
            <v>0</v>
          </cell>
          <cell r="S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P177">
            <v>0</v>
          </cell>
          <cell r="AQ177">
            <v>0</v>
          </cell>
          <cell r="AS177">
            <v>0</v>
          </cell>
          <cell r="AT177">
            <v>0</v>
          </cell>
          <cell r="AV177">
            <v>0</v>
          </cell>
          <cell r="AW177">
            <v>0</v>
          </cell>
          <cell r="AY177">
            <v>0</v>
          </cell>
          <cell r="AZ177">
            <v>0</v>
          </cell>
          <cell r="BN177">
            <v>0</v>
          </cell>
          <cell r="BO177">
            <v>0</v>
          </cell>
          <cell r="BQ177">
            <v>0</v>
          </cell>
          <cell r="BR177">
            <v>0</v>
          </cell>
          <cell r="BT177">
            <v>0</v>
          </cell>
          <cell r="BU177">
            <v>0</v>
          </cell>
          <cell r="BW177">
            <v>0</v>
          </cell>
          <cell r="BX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P178">
            <v>0</v>
          </cell>
          <cell r="AQ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0</v>
          </cell>
          <cell r="AZ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  <cell r="BT178">
            <v>0</v>
          </cell>
          <cell r="BU178">
            <v>0</v>
          </cell>
          <cell r="BW178">
            <v>0</v>
          </cell>
          <cell r="BX178">
            <v>0</v>
          </cell>
        </row>
        <row r="179">
          <cell r="C179">
            <v>103.39</v>
          </cell>
          <cell r="D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L179">
            <v>0</v>
          </cell>
          <cell r="M179">
            <v>0</v>
          </cell>
          <cell r="R179">
            <v>103.39</v>
          </cell>
          <cell r="S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AA179">
            <v>0</v>
          </cell>
          <cell r="AB179">
            <v>0</v>
          </cell>
          <cell r="AP179">
            <v>103.39</v>
          </cell>
          <cell r="AQ179">
            <v>0</v>
          </cell>
          <cell r="AS179">
            <v>0</v>
          </cell>
          <cell r="AT179">
            <v>0</v>
          </cell>
          <cell r="AV179">
            <v>0</v>
          </cell>
          <cell r="AW179">
            <v>0</v>
          </cell>
          <cell r="AY179">
            <v>0</v>
          </cell>
          <cell r="AZ179">
            <v>0</v>
          </cell>
          <cell r="BN179">
            <v>103.39</v>
          </cell>
          <cell r="BO179">
            <v>0</v>
          </cell>
          <cell r="BQ179">
            <v>0</v>
          </cell>
          <cell r="BR179">
            <v>0</v>
          </cell>
          <cell r="BT179">
            <v>0</v>
          </cell>
          <cell r="BU179">
            <v>0</v>
          </cell>
          <cell r="BW179">
            <v>0</v>
          </cell>
          <cell r="BX179">
            <v>0</v>
          </cell>
        </row>
        <row r="180">
          <cell r="C180">
            <v>564.95009321399891</v>
          </cell>
          <cell r="D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R180">
            <v>564.95009321399891</v>
          </cell>
          <cell r="S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AA180">
            <v>0</v>
          </cell>
          <cell r="AB180">
            <v>0</v>
          </cell>
          <cell r="AP180">
            <v>564.95009321399891</v>
          </cell>
          <cell r="AQ180">
            <v>0</v>
          </cell>
          <cell r="AS180">
            <v>0</v>
          </cell>
          <cell r="AT180">
            <v>0</v>
          </cell>
          <cell r="AV180">
            <v>0</v>
          </cell>
          <cell r="AW180">
            <v>0</v>
          </cell>
          <cell r="AY180">
            <v>0</v>
          </cell>
          <cell r="AZ180">
            <v>0</v>
          </cell>
          <cell r="BN180">
            <v>564.95009321399891</v>
          </cell>
          <cell r="BO180">
            <v>0</v>
          </cell>
          <cell r="BQ180">
            <v>0</v>
          </cell>
          <cell r="BR180">
            <v>0</v>
          </cell>
          <cell r="BT180">
            <v>0</v>
          </cell>
          <cell r="BU180">
            <v>0</v>
          </cell>
          <cell r="BW180">
            <v>0</v>
          </cell>
          <cell r="BX180">
            <v>0</v>
          </cell>
        </row>
        <row r="185">
          <cell r="B185">
            <v>1443.2055</v>
          </cell>
          <cell r="E185">
            <v>975.32843000000003</v>
          </cell>
          <cell r="H185">
            <v>616.23424999999997</v>
          </cell>
          <cell r="K185">
            <v>688.89152000000001</v>
          </cell>
          <cell r="T185">
            <v>801.24153999999999</v>
          </cell>
          <cell r="W185">
            <v>599.63535999999999</v>
          </cell>
          <cell r="Z185">
            <v>801.12261999999998</v>
          </cell>
          <cell r="AO185">
            <v>1443.2055</v>
          </cell>
          <cell r="AR185">
            <v>663.92764999999997</v>
          </cell>
          <cell r="AU185">
            <v>610.02864999999997</v>
          </cell>
          <cell r="AX185">
            <v>619.06701999999996</v>
          </cell>
          <cell r="BM185">
            <v>1443.2055</v>
          </cell>
          <cell r="BP185">
            <v>722.81879000000004</v>
          </cell>
          <cell r="BS185">
            <v>0</v>
          </cell>
          <cell r="BV185">
            <v>0</v>
          </cell>
        </row>
        <row r="186">
          <cell r="B186">
            <v>67.5</v>
          </cell>
          <cell r="E186">
            <v>0</v>
          </cell>
          <cell r="H186">
            <v>0</v>
          </cell>
          <cell r="K186">
            <v>0</v>
          </cell>
          <cell r="T186">
            <v>0</v>
          </cell>
          <cell r="W186">
            <v>0</v>
          </cell>
          <cell r="Z186">
            <v>0</v>
          </cell>
          <cell r="AO186">
            <v>67.5</v>
          </cell>
          <cell r="AR186">
            <v>0</v>
          </cell>
          <cell r="AU186">
            <v>0</v>
          </cell>
          <cell r="AX186">
            <v>0</v>
          </cell>
          <cell r="BM186">
            <v>67.5</v>
          </cell>
          <cell r="BP186">
            <v>0</v>
          </cell>
          <cell r="BS186">
            <v>0</v>
          </cell>
          <cell r="BV186">
            <v>0</v>
          </cell>
        </row>
        <row r="187">
          <cell r="B187">
            <v>256</v>
          </cell>
          <cell r="E187">
            <v>25.389579999999999</v>
          </cell>
          <cell r="H187">
            <v>37.930660000000003</v>
          </cell>
          <cell r="K187">
            <v>3.9604699999999999</v>
          </cell>
          <cell r="T187">
            <v>20.364450000000001</v>
          </cell>
          <cell r="W187">
            <v>2.90022</v>
          </cell>
          <cell r="Z187">
            <v>6.07193</v>
          </cell>
          <cell r="AO187">
            <v>256</v>
          </cell>
          <cell r="AR187">
            <v>19.372520000000002</v>
          </cell>
          <cell r="AU187">
            <v>57.302959999999999</v>
          </cell>
          <cell r="AX187">
            <v>68.64667</v>
          </cell>
          <cell r="BM187">
            <v>256</v>
          </cell>
          <cell r="BP187">
            <v>107.89131999999999</v>
          </cell>
          <cell r="BS187">
            <v>0</v>
          </cell>
          <cell r="BV187">
            <v>0</v>
          </cell>
        </row>
      </sheetData>
      <sheetData sheetId="23"/>
      <sheetData sheetId="24">
        <row r="8">
          <cell r="F8">
            <v>376.63799999999998</v>
          </cell>
          <cell r="G8">
            <v>0</v>
          </cell>
          <cell r="I8">
            <v>432.59500000000003</v>
          </cell>
          <cell r="J8">
            <v>0</v>
          </cell>
          <cell r="L8">
            <v>471.726</v>
          </cell>
          <cell r="M8">
            <v>0</v>
          </cell>
          <cell r="U8">
            <v>542.70899999999995</v>
          </cell>
          <cell r="V8">
            <v>0</v>
          </cell>
          <cell r="X8">
            <v>615.37199999999996</v>
          </cell>
          <cell r="Y8">
            <v>0</v>
          </cell>
          <cell r="AA8">
            <v>517.89200000000005</v>
          </cell>
          <cell r="AB8">
            <v>0</v>
          </cell>
          <cell r="AS8">
            <v>526.93100000000004</v>
          </cell>
          <cell r="AT8">
            <v>0</v>
          </cell>
          <cell r="AV8">
            <v>554.03099999999995</v>
          </cell>
          <cell r="AW8">
            <v>0</v>
          </cell>
          <cell r="AY8">
            <v>444.94799999999998</v>
          </cell>
          <cell r="AZ8">
            <v>0</v>
          </cell>
          <cell r="BQ8">
            <v>560.73500000000001</v>
          </cell>
          <cell r="BR8">
            <v>0</v>
          </cell>
          <cell r="CC8">
            <v>6071.3003322000004</v>
          </cell>
          <cell r="CD8">
            <v>1.351</v>
          </cell>
        </row>
        <row r="9">
          <cell r="F9">
            <v>27.5943</v>
          </cell>
          <cell r="G9">
            <v>0</v>
          </cell>
          <cell r="I9">
            <v>29.157299999999999</v>
          </cell>
          <cell r="J9">
            <v>0</v>
          </cell>
          <cell r="L9">
            <v>28.397300000000001</v>
          </cell>
          <cell r="M9">
            <v>0</v>
          </cell>
          <cell r="U9">
            <v>80.659300000000002</v>
          </cell>
          <cell r="X9">
            <v>106.3943</v>
          </cell>
          <cell r="AA9">
            <v>62.41733</v>
          </cell>
          <cell r="AB9">
            <v>0</v>
          </cell>
          <cell r="AS9">
            <v>106.84529999999999</v>
          </cell>
          <cell r="AT9">
            <v>0</v>
          </cell>
          <cell r="AV9">
            <v>104.30029999999999</v>
          </cell>
          <cell r="AW9">
            <v>0</v>
          </cell>
          <cell r="AY9">
            <v>45.180300000000003</v>
          </cell>
          <cell r="AZ9">
            <v>0</v>
          </cell>
          <cell r="BQ9">
            <v>108.100325</v>
          </cell>
          <cell r="BR9">
            <v>0</v>
          </cell>
          <cell r="CC9">
            <v>1159.6183634494</v>
          </cell>
          <cell r="CD9">
            <v>0</v>
          </cell>
        </row>
        <row r="15">
          <cell r="F15">
            <v>202.660144</v>
          </cell>
          <cell r="G15">
            <v>0</v>
          </cell>
          <cell r="I15">
            <v>201.979794</v>
          </cell>
          <cell r="J15">
            <v>0</v>
          </cell>
          <cell r="L15">
            <v>195.908771</v>
          </cell>
          <cell r="M15">
            <v>0</v>
          </cell>
          <cell r="U15">
            <v>198.060697</v>
          </cell>
          <cell r="V15">
            <v>0</v>
          </cell>
          <cell r="X15">
            <v>207.961375</v>
          </cell>
          <cell r="Y15">
            <v>0</v>
          </cell>
          <cell r="AA15">
            <v>199.50943799999999</v>
          </cell>
          <cell r="AB15">
            <v>0</v>
          </cell>
          <cell r="AS15">
            <v>187.85674299999999</v>
          </cell>
          <cell r="AT15">
            <v>0</v>
          </cell>
          <cell r="AV15">
            <v>195.03300999999999</v>
          </cell>
          <cell r="AW15">
            <v>0</v>
          </cell>
          <cell r="AY15">
            <v>193.26875100000001</v>
          </cell>
          <cell r="AZ15">
            <v>0</v>
          </cell>
          <cell r="BQ15">
            <v>199.07499899999999</v>
          </cell>
          <cell r="CC15">
            <v>2413.1433086400002</v>
          </cell>
          <cell r="CD15">
            <v>0</v>
          </cell>
        </row>
        <row r="16">
          <cell r="F16">
            <v>68.875454000000005</v>
          </cell>
          <cell r="G16">
            <v>0</v>
          </cell>
          <cell r="I16">
            <v>70.552982999999998</v>
          </cell>
          <cell r="J16">
            <v>0</v>
          </cell>
          <cell r="L16">
            <v>67.630992000000006</v>
          </cell>
          <cell r="M16">
            <v>0</v>
          </cell>
          <cell r="U16">
            <v>63.824885999999999</v>
          </cell>
          <cell r="V16">
            <v>0</v>
          </cell>
          <cell r="X16">
            <v>59.029519999999998</v>
          </cell>
          <cell r="Y16">
            <v>0</v>
          </cell>
          <cell r="AA16">
            <v>62.944240999999998</v>
          </cell>
          <cell r="AB16">
            <v>0</v>
          </cell>
          <cell r="AS16">
            <v>57.594248999999998</v>
          </cell>
          <cell r="AT16">
            <v>0</v>
          </cell>
          <cell r="AV16">
            <v>62.115782000000003</v>
          </cell>
          <cell r="AW16">
            <v>0</v>
          </cell>
          <cell r="AY16">
            <v>68.858224000000007</v>
          </cell>
          <cell r="AZ16">
            <v>0</v>
          </cell>
          <cell r="BQ16">
            <v>68.200483000000006</v>
          </cell>
          <cell r="BR16">
            <v>0</v>
          </cell>
          <cell r="CC16">
            <v>830.94976394514799</v>
          </cell>
          <cell r="CD16">
            <v>1.351</v>
          </cell>
        </row>
        <row r="17">
          <cell r="F17">
            <v>23.546874000000003</v>
          </cell>
          <cell r="G17">
            <v>0</v>
          </cell>
          <cell r="I17">
            <v>27.278264999999998</v>
          </cell>
          <cell r="J17">
            <v>0</v>
          </cell>
          <cell r="L17">
            <v>23.738121</v>
          </cell>
          <cell r="M17">
            <v>0</v>
          </cell>
          <cell r="U17">
            <v>24.774189</v>
          </cell>
          <cell r="V17">
            <v>0</v>
          </cell>
          <cell r="X17">
            <v>21.565643000000001</v>
          </cell>
          <cell r="Y17">
            <v>0</v>
          </cell>
          <cell r="AA17">
            <v>21.587826</v>
          </cell>
          <cell r="AB17">
            <v>0</v>
          </cell>
          <cell r="AS17">
            <v>16.194891999999999</v>
          </cell>
          <cell r="AT17">
            <v>0</v>
          </cell>
          <cell r="AV17">
            <v>13.970269999999999</v>
          </cell>
          <cell r="AW17">
            <v>0</v>
          </cell>
          <cell r="AY17">
            <v>18.765843</v>
          </cell>
          <cell r="AZ17">
            <v>0</v>
          </cell>
          <cell r="BQ17">
            <v>23.755251999999999</v>
          </cell>
          <cell r="BR17">
            <v>0</v>
          </cell>
          <cell r="BT17">
            <v>0</v>
          </cell>
          <cell r="BU17">
            <v>0</v>
          </cell>
          <cell r="BW17">
            <v>0</v>
          </cell>
          <cell r="BX17">
            <v>0</v>
          </cell>
          <cell r="CC17">
            <v>285.13054718975297</v>
          </cell>
          <cell r="CD17">
            <v>0</v>
          </cell>
        </row>
        <row r="18">
          <cell r="F18">
            <v>8.1056550000000005</v>
          </cell>
          <cell r="G18">
            <v>0</v>
          </cell>
          <cell r="I18">
            <v>10.463747</v>
          </cell>
          <cell r="J18">
            <v>0</v>
          </cell>
          <cell r="L18">
            <v>8.6976750000000003</v>
          </cell>
          <cell r="M18">
            <v>0</v>
          </cell>
          <cell r="U18">
            <v>7.5608870000000001</v>
          </cell>
          <cell r="V18">
            <v>0</v>
          </cell>
          <cell r="X18">
            <v>6.6087470000000001</v>
          </cell>
          <cell r="AA18">
            <v>7.7343409999999997</v>
          </cell>
          <cell r="AS18">
            <v>7.4032470000000004</v>
          </cell>
          <cell r="AV18">
            <v>5.7872469999999998</v>
          </cell>
          <cell r="AY18">
            <v>7.4592049999999999</v>
          </cell>
          <cell r="BQ18">
            <v>9.3103049999999996</v>
          </cell>
          <cell r="CC18">
            <v>109.20499957367538</v>
          </cell>
          <cell r="CD18">
            <v>0</v>
          </cell>
        </row>
        <row r="19">
          <cell r="F19">
            <v>7.5979999999999999</v>
          </cell>
          <cell r="G19">
            <v>0</v>
          </cell>
          <cell r="I19">
            <v>7.2730800000000002</v>
          </cell>
          <cell r="J19">
            <v>0</v>
          </cell>
          <cell r="L19">
            <v>6.8420909999999999</v>
          </cell>
          <cell r="M19">
            <v>0</v>
          </cell>
          <cell r="U19">
            <v>7.8351350000000002</v>
          </cell>
          <cell r="V19">
            <v>0</v>
          </cell>
          <cell r="X19">
            <v>7.3140000000000001</v>
          </cell>
          <cell r="AA19">
            <v>7.3983179999999997</v>
          </cell>
          <cell r="AS19">
            <v>5.2293799999999999</v>
          </cell>
          <cell r="AV19">
            <v>4.8048919999999997</v>
          </cell>
          <cell r="AY19">
            <v>5.3467419999999999</v>
          </cell>
          <cell r="BQ19">
            <v>5.2456820000000004</v>
          </cell>
          <cell r="CC19">
            <v>84.113511420977119</v>
          </cell>
          <cell r="CD19">
            <v>0</v>
          </cell>
        </row>
        <row r="20">
          <cell r="F20">
            <v>7.8432190000000004</v>
          </cell>
          <cell r="G20">
            <v>0</v>
          </cell>
          <cell r="I20">
            <v>9.5414379999999994</v>
          </cell>
          <cell r="J20">
            <v>0</v>
          </cell>
          <cell r="L20">
            <v>8.1983549999999994</v>
          </cell>
          <cell r="M20">
            <v>0</v>
          </cell>
          <cell r="U20">
            <v>9.3781669999999995</v>
          </cell>
          <cell r="V20">
            <v>0</v>
          </cell>
          <cell r="X20">
            <v>7.6428960000000004</v>
          </cell>
          <cell r="AA20">
            <v>6.4551670000000003</v>
          </cell>
          <cell r="AS20">
            <v>3.562265</v>
          </cell>
          <cell r="AV20">
            <v>3.3781310000000002</v>
          </cell>
          <cell r="AY20">
            <v>5.9598959999999996</v>
          </cell>
          <cell r="BQ20">
            <v>9.1992650000000005</v>
          </cell>
          <cell r="CC20">
            <v>91.812036195100461</v>
          </cell>
          <cell r="CD20">
            <v>0</v>
          </cell>
        </row>
        <row r="22">
          <cell r="F22">
            <v>30.148</v>
          </cell>
          <cell r="G22">
            <v>0</v>
          </cell>
          <cell r="I22">
            <v>31.448</v>
          </cell>
          <cell r="J22">
            <v>0</v>
          </cell>
          <cell r="L22">
            <v>24.189</v>
          </cell>
          <cell r="M22">
            <v>0</v>
          </cell>
          <cell r="U22">
            <v>22.238</v>
          </cell>
          <cell r="V22">
            <v>0</v>
          </cell>
          <cell r="X22">
            <v>22.254999999999999</v>
          </cell>
          <cell r="AA22">
            <v>19.434000000000001</v>
          </cell>
          <cell r="AS22">
            <v>12.215</v>
          </cell>
          <cell r="AV22">
            <v>17.308</v>
          </cell>
          <cell r="AY22">
            <v>22.012</v>
          </cell>
          <cell r="BQ22">
            <v>25.077000000000002</v>
          </cell>
          <cell r="CC22">
            <v>310</v>
          </cell>
          <cell r="CD22">
            <v>0</v>
          </cell>
        </row>
        <row r="23">
          <cell r="F23">
            <v>0</v>
          </cell>
          <cell r="G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U23">
            <v>0</v>
          </cell>
          <cell r="V23">
            <v>0</v>
          </cell>
          <cell r="AS23">
            <v>0</v>
          </cell>
          <cell r="AV23">
            <v>0</v>
          </cell>
          <cell r="AY23">
            <v>0</v>
          </cell>
          <cell r="BQ23">
            <v>0</v>
          </cell>
          <cell r="CC23">
            <v>0</v>
          </cell>
          <cell r="CD23">
            <v>0</v>
          </cell>
        </row>
        <row r="195">
          <cell r="C195">
            <v>3401.9446880252981</v>
          </cell>
          <cell r="D195">
            <v>0.31728933541304999</v>
          </cell>
          <cell r="F195">
            <v>1002.7460000000001</v>
          </cell>
          <cell r="G195">
            <v>0</v>
          </cell>
          <cell r="I195">
            <v>943.827</v>
          </cell>
          <cell r="J195">
            <v>0</v>
          </cell>
          <cell r="L195">
            <v>1051.231</v>
          </cell>
          <cell r="M195">
            <v>0</v>
          </cell>
          <cell r="R195">
            <v>3401.9446880252981</v>
          </cell>
          <cell r="S195">
            <v>0.31728933541304999</v>
          </cell>
          <cell r="U195">
            <v>1098.373</v>
          </cell>
          <cell r="V195">
            <v>0</v>
          </cell>
          <cell r="X195">
            <v>1287.289</v>
          </cell>
          <cell r="Y195">
            <v>0</v>
          </cell>
          <cell r="AA195">
            <v>1010.88</v>
          </cell>
          <cell r="AB195">
            <v>0</v>
          </cell>
          <cell r="AP195">
            <v>3401.9446880252981</v>
          </cell>
          <cell r="AQ195">
            <v>0.31728933541304999</v>
          </cell>
          <cell r="AS195">
            <v>941.70600000000002</v>
          </cell>
          <cell r="AT195">
            <v>0</v>
          </cell>
          <cell r="AV195">
            <v>1143.95118</v>
          </cell>
          <cell r="AW195">
            <v>0</v>
          </cell>
          <cell r="AY195">
            <v>960.79804000000013</v>
          </cell>
          <cell r="AZ195">
            <v>0</v>
          </cell>
          <cell r="BN195">
            <v>3401.9446880252981</v>
          </cell>
          <cell r="BO195">
            <v>0.31728933541304999</v>
          </cell>
          <cell r="BQ195">
            <v>1236.5824399999999</v>
          </cell>
          <cell r="BR195">
            <v>0</v>
          </cell>
          <cell r="BT195">
            <v>0</v>
          </cell>
          <cell r="BU195">
            <v>0</v>
          </cell>
          <cell r="BW195">
            <v>0</v>
          </cell>
          <cell r="BX195">
            <v>0</v>
          </cell>
        </row>
        <row r="196">
          <cell r="C196">
            <v>2624.4310000000005</v>
          </cell>
          <cell r="D196">
            <v>0</v>
          </cell>
          <cell r="F196">
            <v>953.20299999999997</v>
          </cell>
          <cell r="G196">
            <v>0</v>
          </cell>
          <cell r="I196">
            <v>1045.7179999999998</v>
          </cell>
          <cell r="J196">
            <v>0</v>
          </cell>
          <cell r="L196">
            <v>1047.6219999999998</v>
          </cell>
          <cell r="M196">
            <v>0</v>
          </cell>
          <cell r="R196">
            <v>2624.4310000000005</v>
          </cell>
          <cell r="S196">
            <v>0</v>
          </cell>
          <cell r="U196">
            <v>1068.3579999999999</v>
          </cell>
          <cell r="V196">
            <v>0</v>
          </cell>
          <cell r="X196">
            <v>1145.5339999999999</v>
          </cell>
          <cell r="Y196">
            <v>0</v>
          </cell>
          <cell r="AA196">
            <v>1145.5999999999999</v>
          </cell>
          <cell r="AB196">
            <v>0</v>
          </cell>
          <cell r="AP196">
            <v>2624.4310000000005</v>
          </cell>
          <cell r="AQ196">
            <v>0</v>
          </cell>
          <cell r="AS196">
            <v>1145.6179999999999</v>
          </cell>
          <cell r="AT196">
            <v>0</v>
          </cell>
          <cell r="AV196">
            <v>1147.9868799999999</v>
          </cell>
          <cell r="AW196">
            <v>0</v>
          </cell>
          <cell r="AY196">
            <v>1152.8726200000001</v>
          </cell>
          <cell r="AZ196">
            <v>0</v>
          </cell>
          <cell r="BN196">
            <v>2624.4310000000005</v>
          </cell>
          <cell r="BO196">
            <v>0</v>
          </cell>
          <cell r="BQ196">
            <v>1149.1568</v>
          </cell>
          <cell r="BR196">
            <v>0</v>
          </cell>
          <cell r="BT196">
            <v>0</v>
          </cell>
          <cell r="BU196">
            <v>0</v>
          </cell>
          <cell r="BW196">
            <v>0</v>
          </cell>
          <cell r="BX196">
            <v>0</v>
          </cell>
        </row>
        <row r="197">
          <cell r="C197">
            <v>0</v>
          </cell>
          <cell r="D197">
            <v>0</v>
          </cell>
          <cell r="F197">
            <v>177.15300000000002</v>
          </cell>
          <cell r="G197">
            <v>0</v>
          </cell>
          <cell r="I197">
            <v>84</v>
          </cell>
          <cell r="J197">
            <v>0</v>
          </cell>
          <cell r="L197">
            <v>47.198999999999998</v>
          </cell>
          <cell r="M197">
            <v>0</v>
          </cell>
          <cell r="R197">
            <v>0</v>
          </cell>
          <cell r="S197">
            <v>0</v>
          </cell>
          <cell r="U197">
            <v>40.436</v>
          </cell>
          <cell r="V197">
            <v>0</v>
          </cell>
          <cell r="X197">
            <v>115.666</v>
          </cell>
          <cell r="Y197">
            <v>0</v>
          </cell>
          <cell r="AA197">
            <v>219.64999999999998</v>
          </cell>
          <cell r="AB197">
            <v>0</v>
          </cell>
          <cell r="AP197">
            <v>0</v>
          </cell>
          <cell r="AQ197">
            <v>0</v>
          </cell>
          <cell r="AS197">
            <v>4.4989999999999997</v>
          </cell>
          <cell r="AT197">
            <v>0</v>
          </cell>
          <cell r="AV197">
            <v>0</v>
          </cell>
          <cell r="AW197">
            <v>0</v>
          </cell>
          <cell r="AY197">
            <v>0</v>
          </cell>
          <cell r="AZ197">
            <v>0</v>
          </cell>
          <cell r="BN197">
            <v>0</v>
          </cell>
          <cell r="BO197">
            <v>0</v>
          </cell>
          <cell r="BQ197">
            <v>47.325000000000003</v>
          </cell>
          <cell r="BR197">
            <v>0</v>
          </cell>
          <cell r="BT197">
            <v>0</v>
          </cell>
          <cell r="BU197">
            <v>0</v>
          </cell>
          <cell r="BW197">
            <v>0</v>
          </cell>
          <cell r="BX197">
            <v>0</v>
          </cell>
        </row>
        <row r="198">
          <cell r="C198">
            <v>522.08486273666574</v>
          </cell>
          <cell r="D198">
            <v>0</v>
          </cell>
          <cell r="F198">
            <v>1556.011</v>
          </cell>
          <cell r="G198">
            <v>0</v>
          </cell>
          <cell r="I198">
            <v>708.28800000000012</v>
          </cell>
          <cell r="J198">
            <v>0</v>
          </cell>
          <cell r="L198">
            <v>989.44100000000003</v>
          </cell>
          <cell r="M198">
            <v>0</v>
          </cell>
          <cell r="R198">
            <v>522.08486273666574</v>
          </cell>
          <cell r="S198">
            <v>0</v>
          </cell>
          <cell r="U198">
            <v>952.60699999999997</v>
          </cell>
          <cell r="V198">
            <v>0</v>
          </cell>
          <cell r="X198">
            <v>1184.5819999999999</v>
          </cell>
          <cell r="Y198">
            <v>0</v>
          </cell>
          <cell r="AA198">
            <v>1357.492</v>
          </cell>
          <cell r="AB198">
            <v>0</v>
          </cell>
          <cell r="AP198">
            <v>522.08486273666574</v>
          </cell>
          <cell r="AQ198">
            <v>0</v>
          </cell>
          <cell r="AS198">
            <v>648.53800000000001</v>
          </cell>
          <cell r="AT198">
            <v>0</v>
          </cell>
          <cell r="AV198">
            <v>570.71163000000001</v>
          </cell>
          <cell r="AW198">
            <v>0</v>
          </cell>
          <cell r="AY198">
            <v>509.59042999999997</v>
          </cell>
          <cell r="AZ198">
            <v>0</v>
          </cell>
          <cell r="BN198">
            <v>522.08486273666574</v>
          </cell>
          <cell r="BO198">
            <v>0</v>
          </cell>
          <cell r="BQ198">
            <v>1828.7728499999998</v>
          </cell>
          <cell r="BR198">
            <v>0</v>
          </cell>
          <cell r="BT198">
            <v>0</v>
          </cell>
          <cell r="BU198">
            <v>0</v>
          </cell>
          <cell r="BW198">
            <v>0</v>
          </cell>
          <cell r="BX198">
            <v>0</v>
          </cell>
        </row>
        <row r="199">
          <cell r="C199">
            <v>3980.692725647526</v>
          </cell>
          <cell r="D199">
            <v>0</v>
          </cell>
          <cell r="F199">
            <v>402.52800000000002</v>
          </cell>
          <cell r="G199">
            <v>0</v>
          </cell>
          <cell r="I199">
            <v>495.327</v>
          </cell>
          <cell r="J199">
            <v>0</v>
          </cell>
          <cell r="L199">
            <v>121.70399999999999</v>
          </cell>
          <cell r="M199">
            <v>0</v>
          </cell>
          <cell r="R199">
            <v>3980.692725647526</v>
          </cell>
          <cell r="S199">
            <v>0</v>
          </cell>
          <cell r="U199">
            <v>288.14800000000002</v>
          </cell>
          <cell r="V199">
            <v>0</v>
          </cell>
          <cell r="X199">
            <v>2376.6239999999998</v>
          </cell>
          <cell r="Y199">
            <v>0</v>
          </cell>
          <cell r="AA199">
            <v>3402.8159999999998</v>
          </cell>
          <cell r="AB199">
            <v>0</v>
          </cell>
          <cell r="AP199">
            <v>3980.692725647526</v>
          </cell>
          <cell r="AQ199">
            <v>0</v>
          </cell>
          <cell r="AS199">
            <v>504.59300000000002</v>
          </cell>
          <cell r="AT199">
            <v>0</v>
          </cell>
          <cell r="AV199">
            <v>2726.4029999999998</v>
          </cell>
          <cell r="AW199">
            <v>0</v>
          </cell>
          <cell r="AY199">
            <v>2759.6137199999998</v>
          </cell>
          <cell r="AZ199">
            <v>0</v>
          </cell>
          <cell r="BN199">
            <v>3980.692725647526</v>
          </cell>
          <cell r="BO199">
            <v>0</v>
          </cell>
          <cell r="BQ199">
            <v>1845.88852</v>
          </cell>
          <cell r="BR199">
            <v>0</v>
          </cell>
          <cell r="BT199">
            <v>0</v>
          </cell>
          <cell r="BU199">
            <v>0</v>
          </cell>
          <cell r="BW199">
            <v>0</v>
          </cell>
          <cell r="BX199">
            <v>0</v>
          </cell>
        </row>
        <row r="200">
          <cell r="C200">
            <v>17381.780818601721</v>
          </cell>
          <cell r="D200">
            <v>5.9165955000000006</v>
          </cell>
          <cell r="F200">
            <v>6254.7430000000004</v>
          </cell>
          <cell r="G200">
            <v>0</v>
          </cell>
          <cell r="I200">
            <v>4914.8882799999992</v>
          </cell>
          <cell r="J200">
            <v>0</v>
          </cell>
          <cell r="L200">
            <v>4910.9260000000004</v>
          </cell>
          <cell r="M200">
            <v>0.37740000000000001</v>
          </cell>
          <cell r="R200">
            <v>17381.780818601721</v>
          </cell>
          <cell r="S200">
            <v>5.9165955000000006</v>
          </cell>
          <cell r="U200">
            <v>4977.24</v>
          </cell>
          <cell r="V200">
            <v>2.3323499999999999</v>
          </cell>
          <cell r="X200">
            <v>5251.3450000000003</v>
          </cell>
          <cell r="Y200">
            <v>3.1894399999999998</v>
          </cell>
          <cell r="AA200">
            <v>4826.6348199999993</v>
          </cell>
          <cell r="AB200">
            <v>2.0836299999999999</v>
          </cell>
          <cell r="AP200">
            <v>17381.780818601721</v>
          </cell>
          <cell r="AQ200">
            <v>5.9165955000000006</v>
          </cell>
          <cell r="AS200">
            <v>4509.7619999999997</v>
          </cell>
          <cell r="AT200">
            <v>1.65116</v>
          </cell>
          <cell r="AV200">
            <v>4356.3984900000005</v>
          </cell>
          <cell r="AW200">
            <v>1.65116</v>
          </cell>
          <cell r="AY200">
            <v>4646.30591</v>
          </cell>
          <cell r="AZ200">
            <v>3.3278500000000002</v>
          </cell>
          <cell r="BN200">
            <v>17381.780818601721</v>
          </cell>
          <cell r="BO200">
            <v>5.9165955000000006</v>
          </cell>
          <cell r="BQ200">
            <v>4257.05512</v>
          </cell>
          <cell r="BR200">
            <v>0.90063000000000004</v>
          </cell>
          <cell r="BT200">
            <v>0</v>
          </cell>
          <cell r="BU200">
            <v>0</v>
          </cell>
          <cell r="BW200">
            <v>0</v>
          </cell>
          <cell r="BX200">
            <v>0</v>
          </cell>
        </row>
        <row r="201">
          <cell r="C201">
            <v>5250.883588006428</v>
          </cell>
          <cell r="D201">
            <v>1.7808977675238724</v>
          </cell>
          <cell r="F201">
            <v>1873.7550000000001</v>
          </cell>
          <cell r="G201">
            <v>0</v>
          </cell>
          <cell r="I201">
            <v>1504.6645000000001</v>
          </cell>
          <cell r="J201">
            <v>0</v>
          </cell>
          <cell r="L201">
            <v>1492.2731800000001</v>
          </cell>
          <cell r="M201">
            <v>0.11398</v>
          </cell>
          <cell r="R201">
            <v>5250.883588006428</v>
          </cell>
          <cell r="S201">
            <v>1.7808977675238724</v>
          </cell>
          <cell r="U201">
            <v>1523.9234300000001</v>
          </cell>
          <cell r="V201">
            <v>0.67342999999999997</v>
          </cell>
          <cell r="X201">
            <v>1611.1799999999998</v>
          </cell>
          <cell r="Y201">
            <v>0.99077000000000004</v>
          </cell>
          <cell r="AA201">
            <v>1561.7920000000001</v>
          </cell>
          <cell r="AB201">
            <v>0.62794000000000005</v>
          </cell>
          <cell r="AP201">
            <v>5250.883588006428</v>
          </cell>
          <cell r="AQ201">
            <v>1.7808977675238724</v>
          </cell>
          <cell r="AS201">
            <v>1274.9010000000003</v>
          </cell>
          <cell r="AT201">
            <v>0.49864000000000003</v>
          </cell>
          <cell r="AV201">
            <v>1339.5412100000001</v>
          </cell>
          <cell r="AW201">
            <v>0.49864000000000003</v>
          </cell>
          <cell r="AY201">
            <v>1427.6699600000002</v>
          </cell>
          <cell r="AZ201">
            <v>0.90578999999999998</v>
          </cell>
          <cell r="BN201">
            <v>5250.883588006428</v>
          </cell>
          <cell r="BO201">
            <v>1.7808977675238724</v>
          </cell>
          <cell r="BQ201">
            <v>1323.09548</v>
          </cell>
          <cell r="BR201">
            <v>0.27199000000000001</v>
          </cell>
          <cell r="BT201">
            <v>0</v>
          </cell>
          <cell r="BU201">
            <v>0</v>
          </cell>
          <cell r="BW201">
            <v>0</v>
          </cell>
          <cell r="BX201">
            <v>0</v>
          </cell>
        </row>
        <row r="203">
          <cell r="C203">
            <v>5761.490915774767</v>
          </cell>
          <cell r="D203">
            <v>0</v>
          </cell>
          <cell r="F203">
            <v>3133.0990000000002</v>
          </cell>
          <cell r="G203">
            <v>0</v>
          </cell>
          <cell r="I203">
            <v>2591.89419</v>
          </cell>
          <cell r="J203">
            <v>0</v>
          </cell>
          <cell r="L203">
            <v>2669.7350000000006</v>
          </cell>
          <cell r="M203">
            <v>0</v>
          </cell>
          <cell r="R203">
            <v>5761.490915774767</v>
          </cell>
          <cell r="S203">
            <v>0</v>
          </cell>
          <cell r="U203">
            <v>3113.0530000000003</v>
          </cell>
          <cell r="V203">
            <v>0</v>
          </cell>
          <cell r="X203">
            <v>2740.1190000000006</v>
          </cell>
          <cell r="Y203">
            <v>0</v>
          </cell>
          <cell r="AA203">
            <v>2647.0810000000001</v>
          </cell>
          <cell r="AB203">
            <v>0</v>
          </cell>
          <cell r="AP203">
            <v>5761.490915774767</v>
          </cell>
          <cell r="AQ203">
            <v>0</v>
          </cell>
          <cell r="AS203">
            <v>2316.4780000000001</v>
          </cell>
          <cell r="AT203">
            <v>0</v>
          </cell>
          <cell r="AV203">
            <v>2250.6080399999996</v>
          </cell>
          <cell r="AW203">
            <v>0</v>
          </cell>
          <cell r="AY203">
            <v>2505.96108</v>
          </cell>
          <cell r="AZ203">
            <v>0</v>
          </cell>
          <cell r="BN203">
            <v>5761.490915774767</v>
          </cell>
          <cell r="BO203">
            <v>0</v>
          </cell>
          <cell r="BQ203">
            <v>2710.0599999999995</v>
          </cell>
          <cell r="BR203">
            <v>0</v>
          </cell>
          <cell r="BT203">
            <v>0</v>
          </cell>
          <cell r="BU203">
            <v>0</v>
          </cell>
          <cell r="BW203">
            <v>0</v>
          </cell>
          <cell r="BX203">
            <v>0</v>
          </cell>
        </row>
        <row r="204">
          <cell r="C204">
            <v>2757.9645</v>
          </cell>
          <cell r="D204">
            <v>0</v>
          </cell>
          <cell r="F204">
            <v>1003.4369999999999</v>
          </cell>
          <cell r="G204">
            <v>0</v>
          </cell>
          <cell r="I204">
            <v>781.20575000000008</v>
          </cell>
          <cell r="J204">
            <v>0</v>
          </cell>
          <cell r="L204">
            <v>802.50800000000004</v>
          </cell>
          <cell r="M204">
            <v>0</v>
          </cell>
          <cell r="R204">
            <v>2757.9645</v>
          </cell>
          <cell r="S204">
            <v>0</v>
          </cell>
          <cell r="U204">
            <v>1288.4829999999999</v>
          </cell>
          <cell r="V204">
            <v>0</v>
          </cell>
          <cell r="X204">
            <v>972.78399999999999</v>
          </cell>
          <cell r="Y204">
            <v>0</v>
          </cell>
          <cell r="AA204">
            <v>801.505</v>
          </cell>
          <cell r="AB204">
            <v>0</v>
          </cell>
          <cell r="AP204">
            <v>2757.9645</v>
          </cell>
          <cell r="AQ204">
            <v>0</v>
          </cell>
          <cell r="AS204">
            <v>943.74700000000007</v>
          </cell>
          <cell r="AT204">
            <v>0</v>
          </cell>
          <cell r="AV204">
            <v>709.16100000000006</v>
          </cell>
          <cell r="AW204">
            <v>0</v>
          </cell>
          <cell r="AY204">
            <v>795.80418000000009</v>
          </cell>
          <cell r="AZ204">
            <v>0</v>
          </cell>
          <cell r="BN204">
            <v>2757.9645</v>
          </cell>
          <cell r="BO204">
            <v>0</v>
          </cell>
          <cell r="BQ204">
            <v>842.57924000000003</v>
          </cell>
          <cell r="BR204">
            <v>0</v>
          </cell>
          <cell r="BT204">
            <v>0</v>
          </cell>
          <cell r="BU204">
            <v>0</v>
          </cell>
          <cell r="BW204">
            <v>0</v>
          </cell>
          <cell r="BX204">
            <v>0</v>
          </cell>
        </row>
        <row r="205">
          <cell r="C205">
            <v>829.58096624999996</v>
          </cell>
          <cell r="D205">
            <v>0</v>
          </cell>
          <cell r="F205">
            <v>295.95999999999998</v>
          </cell>
          <cell r="G205">
            <v>0</v>
          </cell>
          <cell r="I205">
            <v>233.84143999999998</v>
          </cell>
          <cell r="J205">
            <v>0</v>
          </cell>
          <cell r="L205">
            <v>238.61</v>
          </cell>
          <cell r="M205">
            <v>0</v>
          </cell>
          <cell r="R205">
            <v>829.58096624999996</v>
          </cell>
          <cell r="S205">
            <v>0</v>
          </cell>
          <cell r="U205">
            <v>385.15300000000002</v>
          </cell>
          <cell r="V205">
            <v>0</v>
          </cell>
          <cell r="X205">
            <v>297.32800000000003</v>
          </cell>
          <cell r="Y205">
            <v>0</v>
          </cell>
          <cell r="AA205">
            <v>249.44099999999997</v>
          </cell>
          <cell r="AB205">
            <v>0</v>
          </cell>
          <cell r="AP205">
            <v>829.58096624999996</v>
          </cell>
          <cell r="AQ205">
            <v>0</v>
          </cell>
          <cell r="AS205">
            <v>285.19399999999996</v>
          </cell>
          <cell r="AT205">
            <v>0</v>
          </cell>
          <cell r="AV205">
            <v>215.01641999999998</v>
          </cell>
          <cell r="AW205">
            <v>0</v>
          </cell>
          <cell r="AY205">
            <v>237.18862000000001</v>
          </cell>
          <cell r="AZ205">
            <v>0</v>
          </cell>
          <cell r="BN205">
            <v>829.58096624999996</v>
          </cell>
          <cell r="BO205">
            <v>0</v>
          </cell>
          <cell r="BQ205">
            <v>261.28222999999997</v>
          </cell>
          <cell r="BR205">
            <v>0</v>
          </cell>
          <cell r="BT205">
            <v>0</v>
          </cell>
          <cell r="BU205">
            <v>0</v>
          </cell>
          <cell r="BW205">
            <v>0</v>
          </cell>
          <cell r="BX205">
            <v>0</v>
          </cell>
        </row>
        <row r="206">
          <cell r="C206">
            <v>419.27716249999997</v>
          </cell>
          <cell r="D206">
            <v>0</v>
          </cell>
          <cell r="F206">
            <v>205.48099999999999</v>
          </cell>
          <cell r="G206">
            <v>0</v>
          </cell>
          <cell r="I206">
            <v>145.34200000000001</v>
          </cell>
          <cell r="J206">
            <v>0</v>
          </cell>
          <cell r="L206">
            <v>220.62400000000002</v>
          </cell>
          <cell r="M206">
            <v>0</v>
          </cell>
          <cell r="R206">
            <v>419.27716249999997</v>
          </cell>
          <cell r="S206">
            <v>0</v>
          </cell>
          <cell r="U206">
            <v>126.02</v>
          </cell>
          <cell r="V206">
            <v>0</v>
          </cell>
          <cell r="X206">
            <v>153.155</v>
          </cell>
          <cell r="Y206">
            <v>0</v>
          </cell>
          <cell r="AA206">
            <v>98.515000000000001</v>
          </cell>
          <cell r="AB206">
            <v>0</v>
          </cell>
          <cell r="AP206">
            <v>419.27716249999997</v>
          </cell>
          <cell r="AQ206">
            <v>0</v>
          </cell>
          <cell r="AS206">
            <v>166.21799999999999</v>
          </cell>
          <cell r="AT206">
            <v>0</v>
          </cell>
          <cell r="AV206">
            <v>96.990670000000009</v>
          </cell>
          <cell r="AW206">
            <v>0</v>
          </cell>
          <cell r="AY206">
            <v>131.54819000000001</v>
          </cell>
          <cell r="AZ206">
            <v>0</v>
          </cell>
          <cell r="BN206">
            <v>419.27716249999997</v>
          </cell>
          <cell r="BO206">
            <v>0</v>
          </cell>
          <cell r="BQ206">
            <v>90.421250000000001</v>
          </cell>
          <cell r="BR206">
            <v>0</v>
          </cell>
          <cell r="BT206">
            <v>0</v>
          </cell>
          <cell r="BU206">
            <v>0</v>
          </cell>
          <cell r="BW206">
            <v>0</v>
          </cell>
          <cell r="BX206">
            <v>0</v>
          </cell>
        </row>
        <row r="207">
          <cell r="C207">
            <v>1754.6682870247669</v>
          </cell>
          <cell r="D207">
            <v>0</v>
          </cell>
          <cell r="F207">
            <v>1628.2210000000002</v>
          </cell>
          <cell r="G207">
            <v>0</v>
          </cell>
          <cell r="I207">
            <v>1431.5049999999999</v>
          </cell>
          <cell r="J207">
            <v>0</v>
          </cell>
          <cell r="L207">
            <v>1407.9930000000006</v>
          </cell>
          <cell r="M207">
            <v>0</v>
          </cell>
          <cell r="R207">
            <v>1754.6682870247669</v>
          </cell>
          <cell r="S207">
            <v>0</v>
          </cell>
          <cell r="U207">
            <v>1313.3970000000004</v>
          </cell>
          <cell r="V207">
            <v>0</v>
          </cell>
          <cell r="X207">
            <v>1316.8520000000005</v>
          </cell>
          <cell r="Y207">
            <v>0</v>
          </cell>
          <cell r="AA207">
            <v>1497.6200000000001</v>
          </cell>
          <cell r="AB207">
            <v>0</v>
          </cell>
          <cell r="AP207">
            <v>1754.6682870247669</v>
          </cell>
          <cell r="AQ207">
            <v>0</v>
          </cell>
          <cell r="AS207">
            <v>921.31899999999996</v>
          </cell>
          <cell r="AT207">
            <v>0</v>
          </cell>
          <cell r="AV207">
            <v>1229.4399499999995</v>
          </cell>
          <cell r="AW207">
            <v>0</v>
          </cell>
          <cell r="AY207">
            <v>1341.4200900000001</v>
          </cell>
          <cell r="AZ207">
            <v>0</v>
          </cell>
          <cell r="BN207">
            <v>1754.6682870247669</v>
          </cell>
          <cell r="BO207">
            <v>0</v>
          </cell>
          <cell r="BQ207">
            <v>1515.7772799999993</v>
          </cell>
          <cell r="BR207">
            <v>0</v>
          </cell>
          <cell r="BT207">
            <v>0</v>
          </cell>
          <cell r="BU207">
            <v>0</v>
          </cell>
          <cell r="BW207">
            <v>0</v>
          </cell>
          <cell r="BX207">
            <v>0</v>
          </cell>
        </row>
        <row r="208">
          <cell r="C208">
            <v>1631.3330694999324</v>
          </cell>
          <cell r="D208">
            <v>0.30673104000000001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L208">
            <v>725.05600000000004</v>
          </cell>
          <cell r="M208">
            <v>0</v>
          </cell>
          <cell r="R208">
            <v>1631.3330694999324</v>
          </cell>
          <cell r="S208">
            <v>0.30673104000000001</v>
          </cell>
          <cell r="U208">
            <v>0</v>
          </cell>
          <cell r="V208">
            <v>0</v>
          </cell>
          <cell r="X208">
            <v>0</v>
          </cell>
          <cell r="Y208">
            <v>0</v>
          </cell>
          <cell r="AA208">
            <v>1054.8489999999999</v>
          </cell>
          <cell r="AB208">
            <v>0</v>
          </cell>
          <cell r="AP208">
            <v>1631.3330694999324</v>
          </cell>
          <cell r="AQ208">
            <v>0.30673104000000001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948.37500999999997</v>
          </cell>
          <cell r="AZ208">
            <v>0</v>
          </cell>
          <cell r="BN208">
            <v>1631.3330694999324</v>
          </cell>
          <cell r="BO208">
            <v>0.30673104000000001</v>
          </cell>
          <cell r="BQ208">
            <v>0</v>
          </cell>
          <cell r="BR208">
            <v>0</v>
          </cell>
          <cell r="BT208">
            <v>0</v>
          </cell>
          <cell r="BU208">
            <v>0</v>
          </cell>
          <cell r="BW208">
            <v>0</v>
          </cell>
          <cell r="BX208">
            <v>0</v>
          </cell>
        </row>
        <row r="209">
          <cell r="C209">
            <v>826.36646949993246</v>
          </cell>
          <cell r="D209">
            <v>0.30673104000000001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L209">
            <v>701.14499999999998</v>
          </cell>
          <cell r="M209">
            <v>0</v>
          </cell>
          <cell r="R209">
            <v>826.36646949993246</v>
          </cell>
          <cell r="S209">
            <v>0.30673104000000001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AA209">
            <v>1026.3869999999999</v>
          </cell>
          <cell r="AB209">
            <v>0</v>
          </cell>
          <cell r="AP209">
            <v>826.36646949993246</v>
          </cell>
          <cell r="AQ209">
            <v>0.30673104000000001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919.45501000000002</v>
          </cell>
          <cell r="AZ209">
            <v>0</v>
          </cell>
          <cell r="BN209">
            <v>826.36646949993246</v>
          </cell>
          <cell r="BO209">
            <v>0.30673104000000001</v>
          </cell>
          <cell r="BQ209">
            <v>0</v>
          </cell>
          <cell r="BR209">
            <v>0</v>
          </cell>
          <cell r="BT209">
            <v>0</v>
          </cell>
          <cell r="BU209">
            <v>0</v>
          </cell>
          <cell r="BW209">
            <v>0</v>
          </cell>
          <cell r="BX209">
            <v>0</v>
          </cell>
        </row>
        <row r="210">
          <cell r="C210">
            <v>22.59675</v>
          </cell>
          <cell r="D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L210">
            <v>23.911000000000001</v>
          </cell>
          <cell r="M210">
            <v>0</v>
          </cell>
          <cell r="R210">
            <v>22.59675</v>
          </cell>
          <cell r="S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AA210">
            <v>28.462</v>
          </cell>
          <cell r="AB210">
            <v>0</v>
          </cell>
          <cell r="AP210">
            <v>22.59675</v>
          </cell>
          <cell r="AQ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28.92</v>
          </cell>
          <cell r="AZ210">
            <v>0</v>
          </cell>
          <cell r="BN210">
            <v>22.59675</v>
          </cell>
          <cell r="BO210">
            <v>0</v>
          </cell>
          <cell r="BQ210">
            <v>0</v>
          </cell>
          <cell r="BR210">
            <v>0</v>
          </cell>
          <cell r="BT210">
            <v>0</v>
          </cell>
          <cell r="BU210">
            <v>0</v>
          </cell>
          <cell r="BW210">
            <v>0</v>
          </cell>
          <cell r="BX210">
            <v>0</v>
          </cell>
        </row>
        <row r="211"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T211">
            <v>0</v>
          </cell>
          <cell r="BU211">
            <v>0</v>
          </cell>
          <cell r="BW211">
            <v>0</v>
          </cell>
          <cell r="BX211">
            <v>0</v>
          </cell>
        </row>
        <row r="212">
          <cell r="C212">
            <v>782.36984999999993</v>
          </cell>
          <cell r="D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R212">
            <v>782.36984999999993</v>
          </cell>
          <cell r="S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P212">
            <v>782.36984999999993</v>
          </cell>
          <cell r="AQ212">
            <v>0</v>
          </cell>
          <cell r="AS212">
            <v>0</v>
          </cell>
          <cell r="AT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N212">
            <v>782.36984999999993</v>
          </cell>
          <cell r="BO212">
            <v>0</v>
          </cell>
          <cell r="BQ212">
            <v>0</v>
          </cell>
          <cell r="BR212">
            <v>0</v>
          </cell>
          <cell r="BT212">
            <v>0</v>
          </cell>
          <cell r="BU212">
            <v>0</v>
          </cell>
          <cell r="BW212">
            <v>0</v>
          </cell>
          <cell r="BX212">
            <v>0</v>
          </cell>
        </row>
        <row r="213"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P213">
            <v>0</v>
          </cell>
          <cell r="AQ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N213">
            <v>0</v>
          </cell>
          <cell r="BO213">
            <v>0</v>
          </cell>
          <cell r="BQ213">
            <v>0</v>
          </cell>
          <cell r="BR213">
            <v>0</v>
          </cell>
          <cell r="BT213">
            <v>0</v>
          </cell>
          <cell r="BU213">
            <v>0</v>
          </cell>
          <cell r="BW213">
            <v>0</v>
          </cell>
          <cell r="BX213">
            <v>0</v>
          </cell>
        </row>
        <row r="214">
          <cell r="C214">
            <v>4576.4456395533643</v>
          </cell>
          <cell r="D214">
            <v>0.45824999999999999</v>
          </cell>
          <cell r="F214">
            <v>1864.71</v>
          </cell>
          <cell r="G214">
            <v>0</v>
          </cell>
          <cell r="I214">
            <v>1773.1443099999997</v>
          </cell>
          <cell r="J214">
            <v>0</v>
          </cell>
          <cell r="L214">
            <v>2045.1491900000001</v>
          </cell>
          <cell r="M214">
            <v>0.13508999999999999</v>
          </cell>
          <cell r="R214">
            <v>4576.4456395533643</v>
          </cell>
          <cell r="S214">
            <v>0.45824999999999999</v>
          </cell>
          <cell r="U214">
            <v>2620.7135999999996</v>
          </cell>
          <cell r="V214">
            <v>0.97551999999999994</v>
          </cell>
          <cell r="X214">
            <v>1915.5940000000001</v>
          </cell>
          <cell r="Y214">
            <v>0.98162000000000005</v>
          </cell>
          <cell r="AA214">
            <v>1973.1294000000003</v>
          </cell>
          <cell r="AB214">
            <v>0.73053000000000001</v>
          </cell>
          <cell r="AP214">
            <v>4576.4456395533643</v>
          </cell>
          <cell r="AQ214">
            <v>0.45824999999999999</v>
          </cell>
          <cell r="AS214">
            <v>1700.48901</v>
          </cell>
          <cell r="AT214">
            <v>0.51483999999999996</v>
          </cell>
          <cell r="AV214">
            <v>1520.0067199999999</v>
          </cell>
          <cell r="AW214">
            <v>0.49546000000000001</v>
          </cell>
          <cell r="AY214">
            <v>2022.5032000000001</v>
          </cell>
          <cell r="AZ214">
            <v>1.2367600000000001</v>
          </cell>
          <cell r="BN214">
            <v>4576.4456395533643</v>
          </cell>
          <cell r="BO214">
            <v>0.45824999999999999</v>
          </cell>
          <cell r="BQ214">
            <v>1774.6901899999998</v>
          </cell>
          <cell r="BR214">
            <v>0.31345000000000001</v>
          </cell>
          <cell r="BT214">
            <v>0</v>
          </cell>
          <cell r="BU214">
            <v>0</v>
          </cell>
          <cell r="BW214">
            <v>0</v>
          </cell>
          <cell r="BX214">
            <v>0</v>
          </cell>
        </row>
        <row r="215">
          <cell r="C215">
            <v>3080.2907525263372</v>
          </cell>
          <cell r="D215">
            <v>0.32750000000000001</v>
          </cell>
          <cell r="F215">
            <v>1094.423</v>
          </cell>
          <cell r="G215">
            <v>0</v>
          </cell>
          <cell r="I215">
            <v>1075.7574099999999</v>
          </cell>
          <cell r="J215">
            <v>0</v>
          </cell>
          <cell r="L215">
            <v>1200.3920000000001</v>
          </cell>
          <cell r="M215">
            <v>7.9289999999999999E-2</v>
          </cell>
          <cell r="R215">
            <v>3080.2907525263372</v>
          </cell>
          <cell r="S215">
            <v>0.32750000000000001</v>
          </cell>
          <cell r="U215">
            <v>1658.5301199999999</v>
          </cell>
          <cell r="V215">
            <v>0.61736999999999997</v>
          </cell>
          <cell r="X215">
            <v>1078.269</v>
          </cell>
          <cell r="Y215">
            <v>0.55254000000000003</v>
          </cell>
          <cell r="AA215">
            <v>1139.00323</v>
          </cell>
          <cell r="AB215">
            <v>0.42168</v>
          </cell>
          <cell r="AP215">
            <v>3080.2907525263372</v>
          </cell>
          <cell r="AQ215">
            <v>0.32750000000000001</v>
          </cell>
          <cell r="AS215">
            <v>985.76593000000003</v>
          </cell>
          <cell r="AT215">
            <v>0.29846</v>
          </cell>
          <cell r="AV215">
            <v>848.17980999999997</v>
          </cell>
          <cell r="AW215">
            <v>0.27646999999999999</v>
          </cell>
          <cell r="AY215">
            <v>1012.74493</v>
          </cell>
          <cell r="AZ215">
            <v>0.61929000000000001</v>
          </cell>
          <cell r="BN215">
            <v>3080.2907525263372</v>
          </cell>
          <cell r="BO215">
            <v>0.32750000000000001</v>
          </cell>
          <cell r="BQ215">
            <v>973.38597000000004</v>
          </cell>
          <cell r="BR215">
            <v>0.1719</v>
          </cell>
          <cell r="BT215">
            <v>0</v>
          </cell>
          <cell r="BU215">
            <v>0</v>
          </cell>
          <cell r="BW215">
            <v>0</v>
          </cell>
          <cell r="BX215">
            <v>0</v>
          </cell>
        </row>
        <row r="216">
          <cell r="C216">
            <v>924.08722575790114</v>
          </cell>
          <cell r="D216">
            <v>9.8250000000000004E-2</v>
          </cell>
          <cell r="F216">
            <v>333.428</v>
          </cell>
          <cell r="G216">
            <v>0</v>
          </cell>
          <cell r="I216">
            <v>335.03479999999996</v>
          </cell>
          <cell r="J216">
            <v>0</v>
          </cell>
          <cell r="L216">
            <v>363.31759</v>
          </cell>
          <cell r="M216">
            <v>2.4E-2</v>
          </cell>
          <cell r="R216">
            <v>924.08722575790114</v>
          </cell>
          <cell r="S216">
            <v>9.8250000000000004E-2</v>
          </cell>
          <cell r="U216">
            <v>494.27699999999999</v>
          </cell>
          <cell r="V216">
            <v>0.18398999999999999</v>
          </cell>
          <cell r="X216">
            <v>321.40800000000002</v>
          </cell>
          <cell r="Y216">
            <v>0.16470000000000001</v>
          </cell>
          <cell r="AA216">
            <v>344.02035000000001</v>
          </cell>
          <cell r="AB216">
            <v>0.12736</v>
          </cell>
          <cell r="AP216">
            <v>924.08722575790114</v>
          </cell>
          <cell r="AQ216">
            <v>9.8250000000000004E-2</v>
          </cell>
          <cell r="AS216">
            <v>295.53867000000002</v>
          </cell>
          <cell r="AT216">
            <v>8.9480000000000004E-2</v>
          </cell>
          <cell r="AV216">
            <v>246.62057999999999</v>
          </cell>
          <cell r="AW216">
            <v>8.0379999999999993E-2</v>
          </cell>
          <cell r="AY216">
            <v>310.8537</v>
          </cell>
          <cell r="AZ216">
            <v>0.19008</v>
          </cell>
          <cell r="BN216">
            <v>924.08722575790114</v>
          </cell>
          <cell r="BO216">
            <v>9.8250000000000004E-2</v>
          </cell>
          <cell r="BQ216">
            <v>253.96200999999999</v>
          </cell>
          <cell r="BR216">
            <v>4.6649999999999997E-2</v>
          </cell>
          <cell r="BT216">
            <v>0</v>
          </cell>
          <cell r="BU216">
            <v>0</v>
          </cell>
          <cell r="BW216">
            <v>0</v>
          </cell>
          <cell r="BX216">
            <v>0</v>
          </cell>
        </row>
        <row r="217">
          <cell r="C217">
            <v>4.9778433109303872</v>
          </cell>
          <cell r="D217">
            <v>4.2500000000000003E-3</v>
          </cell>
          <cell r="F217">
            <v>0</v>
          </cell>
          <cell r="G217">
            <v>0</v>
          </cell>
          <cell r="I217">
            <v>12.548550000000001</v>
          </cell>
          <cell r="J217">
            <v>0</v>
          </cell>
          <cell r="L217">
            <v>6.1756000000000002</v>
          </cell>
          <cell r="M217">
            <v>4.0000000000000002E-4</v>
          </cell>
          <cell r="R217">
            <v>4.9778433109303872</v>
          </cell>
          <cell r="S217">
            <v>4.2500000000000003E-3</v>
          </cell>
          <cell r="U217">
            <v>5.9800800000000001</v>
          </cell>
          <cell r="V217">
            <v>2.2300000000000002E-3</v>
          </cell>
          <cell r="X217">
            <v>6.899</v>
          </cell>
          <cell r="Y217">
            <v>3.5400000000000002E-3</v>
          </cell>
          <cell r="AA217">
            <v>5.28186</v>
          </cell>
          <cell r="AB217">
            <v>1.9599999999999999E-3</v>
          </cell>
          <cell r="AP217">
            <v>4.9778433109303872</v>
          </cell>
          <cell r="AQ217">
            <v>4.2500000000000003E-3</v>
          </cell>
          <cell r="AS217">
            <v>6.5008900000000001</v>
          </cell>
          <cell r="AT217">
            <v>1.97E-3</v>
          </cell>
          <cell r="AV217">
            <v>7.9394499999999999</v>
          </cell>
          <cell r="AW217">
            <v>2.5899999999999999E-3</v>
          </cell>
          <cell r="AY217">
            <v>5.7697000000000003</v>
          </cell>
          <cell r="AZ217">
            <v>3.5300000000000002E-3</v>
          </cell>
          <cell r="BN217">
            <v>4.9778433109303872</v>
          </cell>
          <cell r="BO217">
            <v>4.2500000000000003E-3</v>
          </cell>
          <cell r="BQ217">
            <v>5.57979</v>
          </cell>
          <cell r="BR217">
            <v>9.8999999999999999E-4</v>
          </cell>
          <cell r="BT217">
            <v>0</v>
          </cell>
          <cell r="BU217">
            <v>0</v>
          </cell>
          <cell r="BW217">
            <v>0</v>
          </cell>
          <cell r="BX217">
            <v>0</v>
          </cell>
        </row>
        <row r="218">
          <cell r="C218">
            <v>0</v>
          </cell>
          <cell r="D218">
            <v>3.0000000000000001E-3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R218">
            <v>0</v>
          </cell>
          <cell r="S218">
            <v>3.0000000000000001E-3</v>
          </cell>
          <cell r="U218">
            <v>0</v>
          </cell>
          <cell r="V218">
            <v>0</v>
          </cell>
          <cell r="X218">
            <v>0</v>
          </cell>
          <cell r="Y218">
            <v>0</v>
          </cell>
          <cell r="AA218">
            <v>0</v>
          </cell>
          <cell r="AB218">
            <v>0</v>
          </cell>
          <cell r="AP218">
            <v>0</v>
          </cell>
          <cell r="AQ218">
            <v>3.0000000000000001E-3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0</v>
          </cell>
          <cell r="AZ218">
            <v>0</v>
          </cell>
          <cell r="BN218">
            <v>0</v>
          </cell>
          <cell r="BO218">
            <v>3.0000000000000001E-3</v>
          </cell>
          <cell r="BQ218">
            <v>0</v>
          </cell>
          <cell r="BR218">
            <v>0</v>
          </cell>
          <cell r="BT218">
            <v>0</v>
          </cell>
          <cell r="BU218">
            <v>0</v>
          </cell>
          <cell r="BW218">
            <v>0</v>
          </cell>
          <cell r="BX218">
            <v>0</v>
          </cell>
        </row>
        <row r="219">
          <cell r="C219">
            <v>21.161999999999999</v>
          </cell>
          <cell r="D219">
            <v>0</v>
          </cell>
          <cell r="F219">
            <v>2.6619999999999999</v>
          </cell>
          <cell r="G219">
            <v>0</v>
          </cell>
          <cell r="I219">
            <v>2.6397200000000001</v>
          </cell>
          <cell r="J219">
            <v>0</v>
          </cell>
          <cell r="L219">
            <v>2.6779999999999999</v>
          </cell>
          <cell r="M219">
            <v>1.7000000000000001E-4</v>
          </cell>
          <cell r="R219">
            <v>21.161999999999999</v>
          </cell>
          <cell r="S219">
            <v>0</v>
          </cell>
          <cell r="U219">
            <v>2.75461</v>
          </cell>
          <cell r="V219">
            <v>1.0300000000000001E-3</v>
          </cell>
          <cell r="X219">
            <v>2.665</v>
          </cell>
          <cell r="Y219">
            <v>1.3699999999999999E-3</v>
          </cell>
          <cell r="AA219">
            <v>6.5484299999999998</v>
          </cell>
          <cell r="AB219">
            <v>2.4299999999999999E-3</v>
          </cell>
          <cell r="AP219">
            <v>21.161999999999999</v>
          </cell>
          <cell r="AQ219">
            <v>0</v>
          </cell>
          <cell r="AS219">
            <v>6.3956099999999996</v>
          </cell>
          <cell r="AT219">
            <v>1.9300000000000001E-3</v>
          </cell>
          <cell r="AV219">
            <v>6.1893099999999999</v>
          </cell>
          <cell r="AW219">
            <v>2.0100000000000001E-3</v>
          </cell>
          <cell r="AY219">
            <v>6.4733599999999996</v>
          </cell>
          <cell r="AZ219">
            <v>3.96E-3</v>
          </cell>
          <cell r="BN219">
            <v>21.161999999999999</v>
          </cell>
          <cell r="BO219">
            <v>0</v>
          </cell>
          <cell r="BQ219">
            <v>6.1978999999999997</v>
          </cell>
          <cell r="BR219">
            <v>1.09E-3</v>
          </cell>
          <cell r="BT219">
            <v>0</v>
          </cell>
          <cell r="BU219">
            <v>0</v>
          </cell>
          <cell r="BW219">
            <v>0</v>
          </cell>
          <cell r="BX219">
            <v>0</v>
          </cell>
        </row>
        <row r="220">
          <cell r="C220">
            <v>545.92781795819565</v>
          </cell>
          <cell r="D220">
            <v>2.5249999999999995E-2</v>
          </cell>
          <cell r="F220">
            <v>434.197</v>
          </cell>
          <cell r="G220">
            <v>0</v>
          </cell>
          <cell r="I220">
            <v>347.16383000000002</v>
          </cell>
          <cell r="J220">
            <v>0</v>
          </cell>
          <cell r="L220">
            <v>472.58600000000001</v>
          </cell>
          <cell r="M220">
            <v>3.1230000000000001E-2</v>
          </cell>
          <cell r="R220">
            <v>545.92781795819565</v>
          </cell>
          <cell r="S220">
            <v>2.5249999999999995E-2</v>
          </cell>
          <cell r="U220">
            <v>459.17178999999999</v>
          </cell>
          <cell r="V220">
            <v>0.1709</v>
          </cell>
          <cell r="X220">
            <v>506.35300000000001</v>
          </cell>
          <cell r="Y220">
            <v>0.25946999999999998</v>
          </cell>
          <cell r="AA220">
            <v>478.27553</v>
          </cell>
          <cell r="AB220">
            <v>0.17710000000000001</v>
          </cell>
          <cell r="AP220">
            <v>545.92781795819565</v>
          </cell>
          <cell r="AQ220">
            <v>2.5249999999999995E-2</v>
          </cell>
          <cell r="AS220">
            <v>406.28791000000001</v>
          </cell>
          <cell r="AT220">
            <v>0.123</v>
          </cell>
          <cell r="AV220">
            <v>411.07756999999998</v>
          </cell>
          <cell r="AW220">
            <v>0.13400999999999999</v>
          </cell>
          <cell r="AY220">
            <v>686.66151000000002</v>
          </cell>
          <cell r="AZ220">
            <v>0.4199</v>
          </cell>
          <cell r="BN220">
            <v>545.92781795819565</v>
          </cell>
          <cell r="BO220">
            <v>2.5249999999999995E-2</v>
          </cell>
          <cell r="BQ220">
            <v>535.56452000000002</v>
          </cell>
          <cell r="BR220">
            <v>9.282E-2</v>
          </cell>
          <cell r="BT220">
            <v>0</v>
          </cell>
          <cell r="BU220">
            <v>0</v>
          </cell>
          <cell r="BW220">
            <v>0</v>
          </cell>
          <cell r="BX220">
            <v>0</v>
          </cell>
        </row>
        <row r="221">
          <cell r="C221">
            <v>0</v>
          </cell>
          <cell r="D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L221">
            <v>0</v>
          </cell>
          <cell r="M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P221">
            <v>0</v>
          </cell>
          <cell r="AQ221">
            <v>0</v>
          </cell>
          <cell r="AS221">
            <v>0</v>
          </cell>
          <cell r="AT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N221">
            <v>0</v>
          </cell>
          <cell r="BO221">
            <v>0</v>
          </cell>
          <cell r="BQ221">
            <v>0</v>
          </cell>
          <cell r="BR221">
            <v>0</v>
          </cell>
          <cell r="BT221">
            <v>0</v>
          </cell>
          <cell r="BU221">
            <v>0</v>
          </cell>
          <cell r="BW221">
            <v>0</v>
          </cell>
          <cell r="BX221">
            <v>0</v>
          </cell>
        </row>
        <row r="222">
          <cell r="C222">
            <v>0</v>
          </cell>
          <cell r="D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P222">
            <v>0</v>
          </cell>
          <cell r="AQ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  <cell r="BT222">
            <v>0</v>
          </cell>
          <cell r="BU222">
            <v>0</v>
          </cell>
          <cell r="BW222">
            <v>0</v>
          </cell>
          <cell r="BX222">
            <v>0</v>
          </cell>
        </row>
        <row r="223">
          <cell r="C223">
            <v>46.960250000000002</v>
          </cell>
          <cell r="D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R223">
            <v>46.960250000000002</v>
          </cell>
          <cell r="S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P223">
            <v>46.960250000000002</v>
          </cell>
          <cell r="AQ223">
            <v>0</v>
          </cell>
          <cell r="AS223">
            <v>0</v>
          </cell>
          <cell r="AT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N223">
            <v>46.960250000000002</v>
          </cell>
          <cell r="BO223">
            <v>0</v>
          </cell>
          <cell r="BQ223">
            <v>0</v>
          </cell>
          <cell r="BR223">
            <v>0</v>
          </cell>
          <cell r="BT223">
            <v>0</v>
          </cell>
          <cell r="BU223">
            <v>0</v>
          </cell>
          <cell r="BW223">
            <v>0</v>
          </cell>
          <cell r="BX223">
            <v>0</v>
          </cell>
        </row>
        <row r="228">
          <cell r="B228">
            <v>277.37175000000002</v>
          </cell>
          <cell r="E228">
            <v>234.65172999999999</v>
          </cell>
          <cell r="H228">
            <v>95.234930000000006</v>
          </cell>
          <cell r="K228">
            <v>136.90056999999999</v>
          </cell>
          <cell r="T228">
            <v>255.91559000000001</v>
          </cell>
          <cell r="W228">
            <v>61.244459999999997</v>
          </cell>
          <cell r="Z228">
            <v>98.544529999999995</v>
          </cell>
          <cell r="AO228">
            <v>277.37175000000002</v>
          </cell>
          <cell r="AR228">
            <v>130.67715000000001</v>
          </cell>
          <cell r="AU228">
            <v>106.6927</v>
          </cell>
          <cell r="AX228">
            <v>68.114999999999995</v>
          </cell>
          <cell r="BM228">
            <v>277.37175000000002</v>
          </cell>
          <cell r="BP228">
            <v>27.017959999999999</v>
          </cell>
          <cell r="BS228">
            <v>0</v>
          </cell>
          <cell r="BV228">
            <v>0</v>
          </cell>
        </row>
        <row r="229">
          <cell r="B229">
            <v>102.5</v>
          </cell>
          <cell r="E229">
            <v>0</v>
          </cell>
          <cell r="H229">
            <v>0</v>
          </cell>
          <cell r="K229">
            <v>0</v>
          </cell>
          <cell r="T229">
            <v>0</v>
          </cell>
          <cell r="W229">
            <v>0</v>
          </cell>
          <cell r="Z229">
            <v>0</v>
          </cell>
          <cell r="AO229">
            <v>102.5</v>
          </cell>
          <cell r="AR229">
            <v>0</v>
          </cell>
          <cell r="AU229">
            <v>0</v>
          </cell>
          <cell r="AX229">
            <v>0</v>
          </cell>
          <cell r="BM229">
            <v>102.5</v>
          </cell>
          <cell r="BP229">
            <v>0</v>
          </cell>
          <cell r="BS229">
            <v>0</v>
          </cell>
          <cell r="BV229">
            <v>0</v>
          </cell>
        </row>
        <row r="230">
          <cell r="B230">
            <v>282</v>
          </cell>
          <cell r="E230">
            <v>29.103999999999999</v>
          </cell>
          <cell r="H230">
            <v>32.030259999999998</v>
          </cell>
          <cell r="K230">
            <v>39.222999999999999</v>
          </cell>
          <cell r="T230">
            <v>104.00733</v>
          </cell>
          <cell r="W230">
            <v>151.58195000000001</v>
          </cell>
          <cell r="Z230">
            <v>150.89582999999999</v>
          </cell>
          <cell r="AO230">
            <v>282</v>
          </cell>
          <cell r="AR230">
            <v>147.14479</v>
          </cell>
          <cell r="AU230">
            <v>433.32175999999998</v>
          </cell>
          <cell r="AX230">
            <v>167.39230000000001</v>
          </cell>
          <cell r="BM230">
            <v>282</v>
          </cell>
          <cell r="BP230">
            <v>376.80475999999999</v>
          </cell>
          <cell r="BS230">
            <v>0</v>
          </cell>
          <cell r="BV230">
            <v>0</v>
          </cell>
        </row>
      </sheetData>
      <sheetData sheetId="25"/>
      <sheetData sheetId="26"/>
      <sheetData sheetId="27">
        <row r="169">
          <cell r="EF169">
            <v>6523.6974158123803</v>
          </cell>
          <cell r="EG169">
            <v>2.8909477975794601E-2</v>
          </cell>
        </row>
      </sheetData>
      <sheetData sheetId="28">
        <row r="122">
          <cell r="EK122">
            <v>-312.85201244842</v>
          </cell>
          <cell r="EL122">
            <v>23.8762204899562</v>
          </cell>
        </row>
      </sheetData>
      <sheetData sheetId="29">
        <row r="50">
          <cell r="BW50">
            <v>52.681762489552014</v>
          </cell>
        </row>
        <row r="59">
          <cell r="BW59">
            <v>37.880000000000003</v>
          </cell>
        </row>
      </sheetData>
      <sheetData sheetId="30">
        <row r="40">
          <cell r="BB40">
            <v>26.019224471823662</v>
          </cell>
        </row>
      </sheetData>
      <sheetData sheetId="31">
        <row r="50">
          <cell r="BH50">
            <v>40.700162386035515</v>
          </cell>
        </row>
        <row r="58">
          <cell r="BH58">
            <v>31.61</v>
          </cell>
        </row>
      </sheetData>
      <sheetData sheetId="32">
        <row r="50">
          <cell r="BB50">
            <v>22.779222604654247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102"/>
  <sheetViews>
    <sheetView tabSelected="1" zoomScale="72" zoomScaleNormal="72" workbookViewId="0">
      <pane xSplit="1" ySplit="7" topLeftCell="EA8" activePane="bottomRight" state="frozen"/>
      <selection pane="topRight" activeCell="B1" sqref="B1"/>
      <selection pane="bottomLeft" activeCell="A8" sqref="A8"/>
      <selection pane="bottomRight" activeCell="EG2" sqref="EG2"/>
    </sheetView>
  </sheetViews>
  <sheetFormatPr defaultRowHeight="12.75" x14ac:dyDescent="0.2"/>
  <cols>
    <col min="1" max="1" width="54.28515625" style="2" customWidth="1"/>
    <col min="2" max="130" width="14.28515625" style="2" hidden="1" customWidth="1"/>
    <col min="131" max="132" width="16.140625" style="2" customWidth="1"/>
    <col min="133" max="133" width="14.28515625" style="2" customWidth="1"/>
    <col min="134" max="134" width="15.28515625" style="2" customWidth="1"/>
    <col min="135" max="135" width="15.42578125" style="2" customWidth="1"/>
    <col min="136" max="137" width="14.28515625" style="2" customWidth="1"/>
    <col min="138" max="138" width="15.28515625" style="2" customWidth="1"/>
    <col min="139" max="139" width="14.28515625" style="2" customWidth="1"/>
    <col min="140" max="140" width="14.85546875" style="2" customWidth="1"/>
    <col min="141" max="141" width="14.42578125" style="2" customWidth="1"/>
    <col min="142" max="142" width="14.28515625" style="2" customWidth="1"/>
    <col min="143" max="181" width="14.28515625" style="2" hidden="1" customWidth="1"/>
    <col min="182" max="182" width="15.7109375" style="2" hidden="1" customWidth="1"/>
    <col min="183" max="183" width="15.42578125" style="2" hidden="1" customWidth="1"/>
    <col min="184" max="188" width="14.28515625" style="2" hidden="1" customWidth="1"/>
    <col min="189" max="189" width="15.42578125" style="2" hidden="1" customWidth="1"/>
    <col min="190" max="190" width="14.28515625" style="2" hidden="1" customWidth="1"/>
    <col min="191" max="192" width="14.7109375" style="2" hidden="1" customWidth="1"/>
    <col min="193" max="193" width="14.28515625" style="2" hidden="1" customWidth="1"/>
    <col min="194" max="194" width="0" style="2" hidden="1" customWidth="1"/>
    <col min="195" max="195" width="12.140625" style="2" hidden="1" customWidth="1"/>
    <col min="196" max="16384" width="9.140625" style="2"/>
  </cols>
  <sheetData>
    <row r="1" spans="1:195" ht="20.25" x14ac:dyDescent="0.3">
      <c r="A1" s="1" t="s">
        <v>91</v>
      </c>
    </row>
    <row r="2" spans="1:195" ht="20.25" x14ac:dyDescent="0.3">
      <c r="A2" s="1" t="s">
        <v>92</v>
      </c>
    </row>
    <row r="3" spans="1:195" ht="20.25" x14ac:dyDescent="0.3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9"/>
      <c r="EA3" s="108"/>
      <c r="EB3" s="108"/>
      <c r="EC3" s="108"/>
      <c r="ED3" s="108"/>
      <c r="EE3" s="108"/>
      <c r="EF3" s="108"/>
      <c r="EG3" s="108"/>
      <c r="EH3" s="108"/>
      <c r="EI3" s="109"/>
      <c r="EJ3" s="108"/>
      <c r="EK3" s="108"/>
      <c r="EL3" s="109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9"/>
      <c r="FN3" s="108"/>
      <c r="FO3" s="108"/>
      <c r="FP3" s="108"/>
      <c r="FQ3" s="108"/>
      <c r="FR3" s="108"/>
      <c r="FS3" s="108"/>
      <c r="FT3" s="108"/>
      <c r="FU3" s="108"/>
      <c r="FV3" s="109"/>
      <c r="FW3" s="108"/>
      <c r="FX3" s="108"/>
      <c r="FY3" s="109"/>
      <c r="FZ3" s="108"/>
      <c r="GA3" s="108"/>
      <c r="GB3" s="108"/>
      <c r="GC3" s="108"/>
      <c r="GD3" s="108"/>
      <c r="GE3" s="109"/>
      <c r="GF3" s="108"/>
      <c r="GG3" s="108"/>
      <c r="GH3" s="108"/>
      <c r="GI3" s="108"/>
      <c r="GJ3" s="108"/>
      <c r="GK3" s="108"/>
      <c r="GL3" s="108"/>
    </row>
    <row r="4" spans="1:195" ht="18.75" x14ac:dyDescent="0.3">
      <c r="A4" s="61" t="s">
        <v>93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1"/>
      <c r="GL4" s="109"/>
      <c r="GM4" s="100"/>
    </row>
    <row r="5" spans="1:195" ht="19.5" customHeight="1" x14ac:dyDescent="0.2">
      <c r="A5" s="207" t="s">
        <v>3</v>
      </c>
      <c r="B5" s="204" t="s">
        <v>4</v>
      </c>
      <c r="C5" s="205"/>
      <c r="D5" s="205"/>
      <c r="E5" s="205"/>
      <c r="F5" s="205"/>
      <c r="G5" s="205"/>
      <c r="H5" s="205"/>
      <c r="I5" s="205"/>
      <c r="J5" s="206"/>
      <c r="K5" s="204" t="s">
        <v>5</v>
      </c>
      <c r="L5" s="205"/>
      <c r="M5" s="205"/>
      <c r="N5" s="205"/>
      <c r="O5" s="205"/>
      <c r="P5" s="205"/>
      <c r="Q5" s="205"/>
      <c r="R5" s="205"/>
      <c r="S5" s="206"/>
      <c r="T5" s="204" t="s">
        <v>6</v>
      </c>
      <c r="U5" s="205"/>
      <c r="V5" s="205"/>
      <c r="W5" s="205"/>
      <c r="X5" s="205"/>
      <c r="Y5" s="205"/>
      <c r="Z5" s="205"/>
      <c r="AA5" s="205"/>
      <c r="AB5" s="206"/>
      <c r="AC5" s="201" t="s">
        <v>7</v>
      </c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3"/>
      <c r="AO5" s="204" t="s">
        <v>8</v>
      </c>
      <c r="AP5" s="205"/>
      <c r="AQ5" s="205"/>
      <c r="AR5" s="205"/>
      <c r="AS5" s="205"/>
      <c r="AT5" s="205"/>
      <c r="AU5" s="205"/>
      <c r="AV5" s="205"/>
      <c r="AW5" s="206"/>
      <c r="AX5" s="204" t="s">
        <v>9</v>
      </c>
      <c r="AY5" s="205"/>
      <c r="AZ5" s="205"/>
      <c r="BA5" s="205"/>
      <c r="BB5" s="205"/>
      <c r="BC5" s="205"/>
      <c r="BD5" s="205"/>
      <c r="BE5" s="205"/>
      <c r="BF5" s="206"/>
      <c r="BG5" s="204" t="s">
        <v>10</v>
      </c>
      <c r="BH5" s="205"/>
      <c r="BI5" s="205"/>
      <c r="BJ5" s="205"/>
      <c r="BK5" s="205"/>
      <c r="BL5" s="205"/>
      <c r="BM5" s="205"/>
      <c r="BN5" s="205"/>
      <c r="BO5" s="206"/>
      <c r="BP5" s="201" t="s">
        <v>11</v>
      </c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3"/>
      <c r="CB5" s="201" t="s">
        <v>12</v>
      </c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3"/>
      <c r="CN5" s="204" t="s">
        <v>13</v>
      </c>
      <c r="CO5" s="205"/>
      <c r="CP5" s="205"/>
      <c r="CQ5" s="205"/>
      <c r="CR5" s="205"/>
      <c r="CS5" s="205"/>
      <c r="CT5" s="205"/>
      <c r="CU5" s="205"/>
      <c r="CV5" s="206"/>
      <c r="CW5" s="204" t="s">
        <v>14</v>
      </c>
      <c r="CX5" s="205"/>
      <c r="CY5" s="205"/>
      <c r="CZ5" s="205"/>
      <c r="DA5" s="205"/>
      <c r="DB5" s="205"/>
      <c r="DC5" s="205"/>
      <c r="DD5" s="205"/>
      <c r="DE5" s="206"/>
      <c r="DF5" s="204" t="s">
        <v>15</v>
      </c>
      <c r="DG5" s="205"/>
      <c r="DH5" s="205"/>
      <c r="DI5" s="205"/>
      <c r="DJ5" s="205"/>
      <c r="DK5" s="205"/>
      <c r="DL5" s="205"/>
      <c r="DM5" s="205"/>
      <c r="DN5" s="206"/>
      <c r="DO5" s="201" t="s">
        <v>16</v>
      </c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3"/>
      <c r="EA5" s="201" t="s">
        <v>17</v>
      </c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3"/>
      <c r="EM5" s="204" t="s">
        <v>18</v>
      </c>
      <c r="EN5" s="205"/>
      <c r="EO5" s="205"/>
      <c r="EP5" s="205"/>
      <c r="EQ5" s="205"/>
      <c r="ER5" s="205"/>
      <c r="ES5" s="205"/>
      <c r="ET5" s="205"/>
      <c r="EU5" s="206"/>
      <c r="EV5" s="204" t="s">
        <v>19</v>
      </c>
      <c r="EW5" s="205"/>
      <c r="EX5" s="205"/>
      <c r="EY5" s="205"/>
      <c r="EZ5" s="205"/>
      <c r="FA5" s="205"/>
      <c r="FB5" s="205"/>
      <c r="FC5" s="205"/>
      <c r="FD5" s="206"/>
      <c r="FE5" s="204" t="s">
        <v>20</v>
      </c>
      <c r="FF5" s="205"/>
      <c r="FG5" s="205"/>
      <c r="FH5" s="205"/>
      <c r="FI5" s="205"/>
      <c r="FJ5" s="205"/>
      <c r="FK5" s="205"/>
      <c r="FL5" s="205"/>
      <c r="FM5" s="206"/>
      <c r="FN5" s="201" t="s">
        <v>21</v>
      </c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3"/>
      <c r="FZ5" s="201" t="s">
        <v>22</v>
      </c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3"/>
      <c r="GL5" s="108"/>
    </row>
    <row r="6" spans="1:195" ht="20.25" customHeight="1" x14ac:dyDescent="0.2">
      <c r="A6" s="208"/>
      <c r="B6" s="195" t="s">
        <v>23</v>
      </c>
      <c r="C6" s="196"/>
      <c r="D6" s="197"/>
      <c r="E6" s="195" t="s">
        <v>24</v>
      </c>
      <c r="F6" s="196"/>
      <c r="G6" s="197"/>
      <c r="H6" s="195" t="s">
        <v>25</v>
      </c>
      <c r="I6" s="196"/>
      <c r="J6" s="197"/>
      <c r="K6" s="195" t="s">
        <v>23</v>
      </c>
      <c r="L6" s="196"/>
      <c r="M6" s="197"/>
      <c r="N6" s="195" t="s">
        <v>24</v>
      </c>
      <c r="O6" s="196"/>
      <c r="P6" s="197"/>
      <c r="Q6" s="195" t="s">
        <v>25</v>
      </c>
      <c r="R6" s="196"/>
      <c r="S6" s="197"/>
      <c r="T6" s="195" t="s">
        <v>23</v>
      </c>
      <c r="U6" s="196"/>
      <c r="V6" s="197"/>
      <c r="W6" s="195" t="s">
        <v>24</v>
      </c>
      <c r="X6" s="196"/>
      <c r="Y6" s="197"/>
      <c r="Z6" s="195" t="s">
        <v>25</v>
      </c>
      <c r="AA6" s="196"/>
      <c r="AB6" s="197"/>
      <c r="AC6" s="192" t="s">
        <v>23</v>
      </c>
      <c r="AD6" s="193"/>
      <c r="AE6" s="194"/>
      <c r="AF6" s="192" t="s">
        <v>24</v>
      </c>
      <c r="AG6" s="193"/>
      <c r="AH6" s="194"/>
      <c r="AI6" s="192" t="s">
        <v>25</v>
      </c>
      <c r="AJ6" s="193"/>
      <c r="AK6" s="194"/>
      <c r="AL6" s="192" t="s">
        <v>26</v>
      </c>
      <c r="AM6" s="193"/>
      <c r="AN6" s="194"/>
      <c r="AO6" s="195" t="s">
        <v>23</v>
      </c>
      <c r="AP6" s="196"/>
      <c r="AQ6" s="197"/>
      <c r="AR6" s="195" t="s">
        <v>24</v>
      </c>
      <c r="AS6" s="196"/>
      <c r="AT6" s="197"/>
      <c r="AU6" s="195" t="s">
        <v>25</v>
      </c>
      <c r="AV6" s="196"/>
      <c r="AW6" s="197"/>
      <c r="AX6" s="195" t="s">
        <v>23</v>
      </c>
      <c r="AY6" s="196"/>
      <c r="AZ6" s="197"/>
      <c r="BA6" s="195" t="s">
        <v>24</v>
      </c>
      <c r="BB6" s="196"/>
      <c r="BC6" s="197"/>
      <c r="BD6" s="195" t="s">
        <v>25</v>
      </c>
      <c r="BE6" s="196"/>
      <c r="BF6" s="197"/>
      <c r="BG6" s="195" t="s">
        <v>23</v>
      </c>
      <c r="BH6" s="196"/>
      <c r="BI6" s="197"/>
      <c r="BJ6" s="195" t="s">
        <v>24</v>
      </c>
      <c r="BK6" s="196"/>
      <c r="BL6" s="197"/>
      <c r="BM6" s="195" t="s">
        <v>25</v>
      </c>
      <c r="BN6" s="196"/>
      <c r="BO6" s="197"/>
      <c r="BP6" s="192" t="s">
        <v>23</v>
      </c>
      <c r="BQ6" s="193"/>
      <c r="BR6" s="194"/>
      <c r="BS6" s="192" t="s">
        <v>24</v>
      </c>
      <c r="BT6" s="193"/>
      <c r="BU6" s="194"/>
      <c r="BV6" s="192" t="s">
        <v>25</v>
      </c>
      <c r="BW6" s="193"/>
      <c r="BX6" s="194"/>
      <c r="BY6" s="192" t="s">
        <v>26</v>
      </c>
      <c r="BZ6" s="193"/>
      <c r="CA6" s="194"/>
      <c r="CB6" s="192" t="s">
        <v>23</v>
      </c>
      <c r="CC6" s="193"/>
      <c r="CD6" s="194"/>
      <c r="CE6" s="192" t="s">
        <v>24</v>
      </c>
      <c r="CF6" s="193"/>
      <c r="CG6" s="194"/>
      <c r="CH6" s="192" t="s">
        <v>25</v>
      </c>
      <c r="CI6" s="193"/>
      <c r="CJ6" s="194"/>
      <c r="CK6" s="192" t="s">
        <v>26</v>
      </c>
      <c r="CL6" s="193"/>
      <c r="CM6" s="194"/>
      <c r="CN6" s="195" t="s">
        <v>23</v>
      </c>
      <c r="CO6" s="196"/>
      <c r="CP6" s="197"/>
      <c r="CQ6" s="195" t="s">
        <v>24</v>
      </c>
      <c r="CR6" s="196"/>
      <c r="CS6" s="197"/>
      <c r="CT6" s="195" t="s">
        <v>25</v>
      </c>
      <c r="CU6" s="196"/>
      <c r="CV6" s="197"/>
      <c r="CW6" s="195" t="s">
        <v>23</v>
      </c>
      <c r="CX6" s="196"/>
      <c r="CY6" s="197"/>
      <c r="CZ6" s="195" t="s">
        <v>24</v>
      </c>
      <c r="DA6" s="196"/>
      <c r="DB6" s="197"/>
      <c r="DC6" s="195" t="s">
        <v>25</v>
      </c>
      <c r="DD6" s="196"/>
      <c r="DE6" s="197"/>
      <c r="DF6" s="195" t="s">
        <v>23</v>
      </c>
      <c r="DG6" s="196"/>
      <c r="DH6" s="197"/>
      <c r="DI6" s="195" t="s">
        <v>24</v>
      </c>
      <c r="DJ6" s="196"/>
      <c r="DK6" s="197"/>
      <c r="DL6" s="195" t="s">
        <v>25</v>
      </c>
      <c r="DM6" s="196"/>
      <c r="DN6" s="197"/>
      <c r="DO6" s="192" t="s">
        <v>23</v>
      </c>
      <c r="DP6" s="193"/>
      <c r="DQ6" s="194"/>
      <c r="DR6" s="192" t="s">
        <v>24</v>
      </c>
      <c r="DS6" s="193"/>
      <c r="DT6" s="194"/>
      <c r="DU6" s="192" t="s">
        <v>25</v>
      </c>
      <c r="DV6" s="193"/>
      <c r="DW6" s="194"/>
      <c r="DX6" s="192" t="s">
        <v>26</v>
      </c>
      <c r="DY6" s="193"/>
      <c r="DZ6" s="194"/>
      <c r="EA6" s="192" t="s">
        <v>23</v>
      </c>
      <c r="EB6" s="193"/>
      <c r="EC6" s="194"/>
      <c r="ED6" s="192" t="s">
        <v>24</v>
      </c>
      <c r="EE6" s="193"/>
      <c r="EF6" s="194"/>
      <c r="EG6" s="192" t="s">
        <v>25</v>
      </c>
      <c r="EH6" s="193"/>
      <c r="EI6" s="194"/>
      <c r="EJ6" s="192" t="s">
        <v>26</v>
      </c>
      <c r="EK6" s="193"/>
      <c r="EL6" s="194"/>
      <c r="EM6" s="195" t="s">
        <v>23</v>
      </c>
      <c r="EN6" s="196"/>
      <c r="EO6" s="197"/>
      <c r="EP6" s="195" t="s">
        <v>24</v>
      </c>
      <c r="EQ6" s="196"/>
      <c r="ER6" s="197"/>
      <c r="ES6" s="195" t="s">
        <v>25</v>
      </c>
      <c r="ET6" s="196"/>
      <c r="EU6" s="197"/>
      <c r="EV6" s="195" t="s">
        <v>23</v>
      </c>
      <c r="EW6" s="196"/>
      <c r="EX6" s="197"/>
      <c r="EY6" s="195" t="s">
        <v>24</v>
      </c>
      <c r="EZ6" s="196"/>
      <c r="FA6" s="197"/>
      <c r="FB6" s="195" t="s">
        <v>25</v>
      </c>
      <c r="FC6" s="196"/>
      <c r="FD6" s="197"/>
      <c r="FE6" s="195" t="s">
        <v>23</v>
      </c>
      <c r="FF6" s="196"/>
      <c r="FG6" s="197"/>
      <c r="FH6" s="195" t="s">
        <v>24</v>
      </c>
      <c r="FI6" s="196"/>
      <c r="FJ6" s="197"/>
      <c r="FK6" s="195" t="s">
        <v>25</v>
      </c>
      <c r="FL6" s="196"/>
      <c r="FM6" s="197"/>
      <c r="FN6" s="192" t="s">
        <v>23</v>
      </c>
      <c r="FO6" s="193"/>
      <c r="FP6" s="194"/>
      <c r="FQ6" s="192" t="s">
        <v>24</v>
      </c>
      <c r="FR6" s="193"/>
      <c r="FS6" s="194"/>
      <c r="FT6" s="192" t="s">
        <v>25</v>
      </c>
      <c r="FU6" s="193"/>
      <c r="FV6" s="194"/>
      <c r="FW6" s="192" t="s">
        <v>26</v>
      </c>
      <c r="FX6" s="193"/>
      <c r="FY6" s="194"/>
      <c r="FZ6" s="192" t="s">
        <v>23</v>
      </c>
      <c r="GA6" s="193"/>
      <c r="GB6" s="194"/>
      <c r="GC6" s="192" t="s">
        <v>24</v>
      </c>
      <c r="GD6" s="193"/>
      <c r="GE6" s="194"/>
      <c r="GF6" s="192" t="s">
        <v>25</v>
      </c>
      <c r="GG6" s="193"/>
      <c r="GH6" s="194"/>
      <c r="GI6" s="192" t="s">
        <v>26</v>
      </c>
      <c r="GJ6" s="193"/>
      <c r="GK6" s="194"/>
      <c r="GL6" s="108"/>
    </row>
    <row r="7" spans="1:195" ht="25.5" customHeight="1" x14ac:dyDescent="0.2">
      <c r="A7" s="209"/>
      <c r="B7" s="4" t="s">
        <v>27</v>
      </c>
      <c r="C7" s="4" t="s">
        <v>94</v>
      </c>
      <c r="D7" s="4" t="s">
        <v>95</v>
      </c>
      <c r="E7" s="4" t="s">
        <v>27</v>
      </c>
      <c r="F7" s="4" t="s">
        <v>94</v>
      </c>
      <c r="G7" s="4" t="s">
        <v>95</v>
      </c>
      <c r="H7" s="4" t="s">
        <v>27</v>
      </c>
      <c r="I7" s="4" t="s">
        <v>94</v>
      </c>
      <c r="J7" s="4" t="s">
        <v>95</v>
      </c>
      <c r="K7" s="4" t="s">
        <v>27</v>
      </c>
      <c r="L7" s="4" t="s">
        <v>94</v>
      </c>
      <c r="M7" s="4" t="s">
        <v>95</v>
      </c>
      <c r="N7" s="4" t="s">
        <v>27</v>
      </c>
      <c r="O7" s="4" t="s">
        <v>94</v>
      </c>
      <c r="P7" s="4" t="s">
        <v>95</v>
      </c>
      <c r="Q7" s="4" t="s">
        <v>27</v>
      </c>
      <c r="R7" s="4" t="s">
        <v>94</v>
      </c>
      <c r="S7" s="4" t="s">
        <v>95</v>
      </c>
      <c r="T7" s="4" t="s">
        <v>27</v>
      </c>
      <c r="U7" s="4" t="s">
        <v>94</v>
      </c>
      <c r="V7" s="4" t="s">
        <v>95</v>
      </c>
      <c r="W7" s="4" t="s">
        <v>27</v>
      </c>
      <c r="X7" s="4" t="s">
        <v>94</v>
      </c>
      <c r="Y7" s="4" t="s">
        <v>95</v>
      </c>
      <c r="Z7" s="4" t="s">
        <v>27</v>
      </c>
      <c r="AA7" s="4" t="s">
        <v>94</v>
      </c>
      <c r="AB7" s="4" t="s">
        <v>95</v>
      </c>
      <c r="AC7" s="5" t="s">
        <v>27</v>
      </c>
      <c r="AD7" s="5" t="s">
        <v>94</v>
      </c>
      <c r="AE7" s="5" t="s">
        <v>95</v>
      </c>
      <c r="AF7" s="5" t="s">
        <v>27</v>
      </c>
      <c r="AG7" s="5" t="s">
        <v>94</v>
      </c>
      <c r="AH7" s="5" t="s">
        <v>95</v>
      </c>
      <c r="AI7" s="5" t="s">
        <v>27</v>
      </c>
      <c r="AJ7" s="5" t="s">
        <v>94</v>
      </c>
      <c r="AK7" s="5" t="s">
        <v>95</v>
      </c>
      <c r="AL7" s="5" t="s">
        <v>27</v>
      </c>
      <c r="AM7" s="5" t="s">
        <v>94</v>
      </c>
      <c r="AN7" s="5" t="s">
        <v>95</v>
      </c>
      <c r="AO7" s="4" t="s">
        <v>27</v>
      </c>
      <c r="AP7" s="4" t="s">
        <v>94</v>
      </c>
      <c r="AQ7" s="4" t="s">
        <v>95</v>
      </c>
      <c r="AR7" s="4" t="s">
        <v>27</v>
      </c>
      <c r="AS7" s="4" t="s">
        <v>94</v>
      </c>
      <c r="AT7" s="4" t="s">
        <v>95</v>
      </c>
      <c r="AU7" s="4" t="s">
        <v>27</v>
      </c>
      <c r="AV7" s="4" t="s">
        <v>94</v>
      </c>
      <c r="AW7" s="4" t="s">
        <v>95</v>
      </c>
      <c r="AX7" s="4" t="s">
        <v>27</v>
      </c>
      <c r="AY7" s="4" t="s">
        <v>94</v>
      </c>
      <c r="AZ7" s="4" t="s">
        <v>95</v>
      </c>
      <c r="BA7" s="4" t="s">
        <v>27</v>
      </c>
      <c r="BB7" s="4" t="s">
        <v>94</v>
      </c>
      <c r="BC7" s="4" t="s">
        <v>95</v>
      </c>
      <c r="BD7" s="4" t="s">
        <v>27</v>
      </c>
      <c r="BE7" s="4" t="s">
        <v>94</v>
      </c>
      <c r="BF7" s="4" t="s">
        <v>95</v>
      </c>
      <c r="BG7" s="4" t="s">
        <v>27</v>
      </c>
      <c r="BH7" s="4" t="s">
        <v>94</v>
      </c>
      <c r="BI7" s="4" t="s">
        <v>95</v>
      </c>
      <c r="BJ7" s="4" t="s">
        <v>27</v>
      </c>
      <c r="BK7" s="4" t="s">
        <v>94</v>
      </c>
      <c r="BL7" s="4" t="s">
        <v>95</v>
      </c>
      <c r="BM7" s="4" t="s">
        <v>27</v>
      </c>
      <c r="BN7" s="4" t="s">
        <v>94</v>
      </c>
      <c r="BO7" s="4" t="s">
        <v>95</v>
      </c>
      <c r="BP7" s="5" t="s">
        <v>27</v>
      </c>
      <c r="BQ7" s="5" t="s">
        <v>94</v>
      </c>
      <c r="BR7" s="5" t="s">
        <v>95</v>
      </c>
      <c r="BS7" s="5" t="s">
        <v>27</v>
      </c>
      <c r="BT7" s="5" t="s">
        <v>94</v>
      </c>
      <c r="BU7" s="5" t="s">
        <v>95</v>
      </c>
      <c r="BV7" s="5" t="s">
        <v>27</v>
      </c>
      <c r="BW7" s="5" t="s">
        <v>94</v>
      </c>
      <c r="BX7" s="5" t="s">
        <v>95</v>
      </c>
      <c r="BY7" s="5" t="s">
        <v>27</v>
      </c>
      <c r="BZ7" s="5" t="s">
        <v>94</v>
      </c>
      <c r="CA7" s="5" t="s">
        <v>95</v>
      </c>
      <c r="CB7" s="5" t="s">
        <v>27</v>
      </c>
      <c r="CC7" s="5" t="s">
        <v>94</v>
      </c>
      <c r="CD7" s="5" t="s">
        <v>95</v>
      </c>
      <c r="CE7" s="5" t="s">
        <v>27</v>
      </c>
      <c r="CF7" s="5" t="s">
        <v>94</v>
      </c>
      <c r="CG7" s="5" t="s">
        <v>95</v>
      </c>
      <c r="CH7" s="5" t="s">
        <v>27</v>
      </c>
      <c r="CI7" s="5" t="s">
        <v>94</v>
      </c>
      <c r="CJ7" s="5" t="s">
        <v>95</v>
      </c>
      <c r="CK7" s="5" t="s">
        <v>27</v>
      </c>
      <c r="CL7" s="5" t="s">
        <v>94</v>
      </c>
      <c r="CM7" s="5" t="s">
        <v>95</v>
      </c>
      <c r="CN7" s="4" t="s">
        <v>27</v>
      </c>
      <c r="CO7" s="4" t="s">
        <v>94</v>
      </c>
      <c r="CP7" s="4" t="s">
        <v>95</v>
      </c>
      <c r="CQ7" s="4" t="s">
        <v>27</v>
      </c>
      <c r="CR7" s="4" t="s">
        <v>94</v>
      </c>
      <c r="CS7" s="4" t="s">
        <v>95</v>
      </c>
      <c r="CT7" s="4" t="s">
        <v>27</v>
      </c>
      <c r="CU7" s="4" t="s">
        <v>94</v>
      </c>
      <c r="CV7" s="4" t="s">
        <v>95</v>
      </c>
      <c r="CW7" s="4" t="s">
        <v>27</v>
      </c>
      <c r="CX7" s="4" t="s">
        <v>94</v>
      </c>
      <c r="CY7" s="4" t="s">
        <v>95</v>
      </c>
      <c r="CZ7" s="4" t="s">
        <v>27</v>
      </c>
      <c r="DA7" s="4" t="s">
        <v>94</v>
      </c>
      <c r="DB7" s="4" t="s">
        <v>95</v>
      </c>
      <c r="DC7" s="4" t="s">
        <v>27</v>
      </c>
      <c r="DD7" s="4" t="s">
        <v>94</v>
      </c>
      <c r="DE7" s="4" t="s">
        <v>95</v>
      </c>
      <c r="DF7" s="4" t="s">
        <v>27</v>
      </c>
      <c r="DG7" s="4" t="s">
        <v>94</v>
      </c>
      <c r="DH7" s="4" t="s">
        <v>95</v>
      </c>
      <c r="DI7" s="4" t="s">
        <v>27</v>
      </c>
      <c r="DJ7" s="4" t="s">
        <v>94</v>
      </c>
      <c r="DK7" s="4" t="s">
        <v>95</v>
      </c>
      <c r="DL7" s="4" t="s">
        <v>27</v>
      </c>
      <c r="DM7" s="4" t="s">
        <v>94</v>
      </c>
      <c r="DN7" s="4" t="s">
        <v>95</v>
      </c>
      <c r="DO7" s="5" t="s">
        <v>27</v>
      </c>
      <c r="DP7" s="5" t="s">
        <v>94</v>
      </c>
      <c r="DQ7" s="5" t="s">
        <v>95</v>
      </c>
      <c r="DR7" s="5" t="s">
        <v>27</v>
      </c>
      <c r="DS7" s="5" t="s">
        <v>94</v>
      </c>
      <c r="DT7" s="5" t="s">
        <v>95</v>
      </c>
      <c r="DU7" s="5" t="s">
        <v>27</v>
      </c>
      <c r="DV7" s="5" t="s">
        <v>94</v>
      </c>
      <c r="DW7" s="5" t="s">
        <v>95</v>
      </c>
      <c r="DX7" s="5" t="s">
        <v>27</v>
      </c>
      <c r="DY7" s="5" t="s">
        <v>94</v>
      </c>
      <c r="DZ7" s="5" t="s">
        <v>95</v>
      </c>
      <c r="EA7" s="5" t="s">
        <v>27</v>
      </c>
      <c r="EB7" s="5" t="s">
        <v>94</v>
      </c>
      <c r="EC7" s="5" t="s">
        <v>95</v>
      </c>
      <c r="ED7" s="5" t="s">
        <v>27</v>
      </c>
      <c r="EE7" s="5" t="s">
        <v>94</v>
      </c>
      <c r="EF7" s="5" t="s">
        <v>95</v>
      </c>
      <c r="EG7" s="5" t="s">
        <v>27</v>
      </c>
      <c r="EH7" s="5" t="s">
        <v>94</v>
      </c>
      <c r="EI7" s="5" t="s">
        <v>95</v>
      </c>
      <c r="EJ7" s="5" t="s">
        <v>27</v>
      </c>
      <c r="EK7" s="5" t="s">
        <v>94</v>
      </c>
      <c r="EL7" s="5" t="s">
        <v>95</v>
      </c>
      <c r="EM7" s="4" t="s">
        <v>27</v>
      </c>
      <c r="EN7" s="4" t="s">
        <v>94</v>
      </c>
      <c r="EO7" s="4" t="s">
        <v>95</v>
      </c>
      <c r="EP7" s="4" t="s">
        <v>27</v>
      </c>
      <c r="EQ7" s="4" t="s">
        <v>94</v>
      </c>
      <c r="ER7" s="4" t="s">
        <v>95</v>
      </c>
      <c r="ES7" s="4" t="s">
        <v>27</v>
      </c>
      <c r="ET7" s="4" t="s">
        <v>94</v>
      </c>
      <c r="EU7" s="4" t="s">
        <v>95</v>
      </c>
      <c r="EV7" s="4" t="s">
        <v>27</v>
      </c>
      <c r="EW7" s="4" t="s">
        <v>94</v>
      </c>
      <c r="EX7" s="4" t="s">
        <v>95</v>
      </c>
      <c r="EY7" s="4" t="s">
        <v>27</v>
      </c>
      <c r="EZ7" s="4" t="s">
        <v>94</v>
      </c>
      <c r="FA7" s="4" t="s">
        <v>95</v>
      </c>
      <c r="FB7" s="4" t="s">
        <v>27</v>
      </c>
      <c r="FC7" s="4" t="s">
        <v>94</v>
      </c>
      <c r="FD7" s="4" t="s">
        <v>95</v>
      </c>
      <c r="FE7" s="4" t="s">
        <v>27</v>
      </c>
      <c r="FF7" s="4" t="s">
        <v>94</v>
      </c>
      <c r="FG7" s="4" t="s">
        <v>95</v>
      </c>
      <c r="FH7" s="4" t="s">
        <v>27</v>
      </c>
      <c r="FI7" s="4" t="s">
        <v>94</v>
      </c>
      <c r="FJ7" s="4" t="s">
        <v>95</v>
      </c>
      <c r="FK7" s="4" t="s">
        <v>27</v>
      </c>
      <c r="FL7" s="4" t="s">
        <v>94</v>
      </c>
      <c r="FM7" s="4" t="s">
        <v>95</v>
      </c>
      <c r="FN7" s="5" t="s">
        <v>27</v>
      </c>
      <c r="FO7" s="5" t="s">
        <v>94</v>
      </c>
      <c r="FP7" s="5" t="s">
        <v>95</v>
      </c>
      <c r="FQ7" s="5" t="s">
        <v>27</v>
      </c>
      <c r="FR7" s="5" t="s">
        <v>94</v>
      </c>
      <c r="FS7" s="5" t="s">
        <v>95</v>
      </c>
      <c r="FT7" s="5" t="s">
        <v>27</v>
      </c>
      <c r="FU7" s="5" t="s">
        <v>94</v>
      </c>
      <c r="FV7" s="5" t="s">
        <v>95</v>
      </c>
      <c r="FW7" s="5" t="s">
        <v>27</v>
      </c>
      <c r="FX7" s="5" t="s">
        <v>94</v>
      </c>
      <c r="FY7" s="5" t="s">
        <v>95</v>
      </c>
      <c r="FZ7" s="5" t="s">
        <v>27</v>
      </c>
      <c r="GA7" s="5" t="s">
        <v>94</v>
      </c>
      <c r="GB7" s="5" t="s">
        <v>95</v>
      </c>
      <c r="GC7" s="5" t="s">
        <v>27</v>
      </c>
      <c r="GD7" s="5" t="s">
        <v>94</v>
      </c>
      <c r="GE7" s="5" t="s">
        <v>95</v>
      </c>
      <c r="GF7" s="5" t="s">
        <v>27</v>
      </c>
      <c r="GG7" s="5" t="s">
        <v>94</v>
      </c>
      <c r="GH7" s="5" t="s">
        <v>95</v>
      </c>
      <c r="GI7" s="5" t="s">
        <v>27</v>
      </c>
      <c r="GJ7" s="5" t="s">
        <v>94</v>
      </c>
      <c r="GK7" s="5" t="s">
        <v>95</v>
      </c>
      <c r="GL7" s="108"/>
    </row>
    <row r="8" spans="1:195" ht="18.75" x14ac:dyDescent="0.3">
      <c r="A8" s="14" t="s">
        <v>96</v>
      </c>
      <c r="B8" s="7">
        <f>SUM(C8:D8)</f>
        <v>506.0542776833334</v>
      </c>
      <c r="C8" s="7">
        <f>SUM(GA8/12)</f>
        <v>505.94169435000003</v>
      </c>
      <c r="D8" s="7">
        <f>SUM(GB8/12)</f>
        <v>0.11258333333333333</v>
      </c>
      <c r="E8" s="7">
        <f>SUM(F8:G8)</f>
        <v>376.63799999999998</v>
      </c>
      <c r="F8" s="112">
        <f>SUM('[20]ПОЛНАЯ СЕБЕСТОИМОСТЬ ВОДА 2023'!F8)</f>
        <v>376.63799999999998</v>
      </c>
      <c r="G8" s="112">
        <f>SUM('[20]ПОЛНАЯ СЕБЕСТОИМОСТЬ ВОДА 2023'!G8)</f>
        <v>0</v>
      </c>
      <c r="H8" s="7">
        <f>SUM(I8:J8)</f>
        <v>401.37600000000003</v>
      </c>
      <c r="I8" s="9">
        <v>401.29300000000001</v>
      </c>
      <c r="J8" s="9">
        <v>8.3000000000000004E-2</v>
      </c>
      <c r="K8" s="7">
        <f>SUM(L8:M8)</f>
        <v>506.0542776833334</v>
      </c>
      <c r="L8" s="7">
        <f>SUM(GA8/12)</f>
        <v>505.94169435000003</v>
      </c>
      <c r="M8" s="7">
        <f>SUM(GB8/12)</f>
        <v>0.11258333333333333</v>
      </c>
      <c r="N8" s="7">
        <f>SUM(O8:P8)</f>
        <v>432.59500000000003</v>
      </c>
      <c r="O8" s="112">
        <f>SUM('[20]ПОЛНАЯ СЕБЕСТОИМОСТЬ ВОДА 2023'!I8)</f>
        <v>432.59500000000003</v>
      </c>
      <c r="P8" s="112">
        <f>SUM('[20]ПОЛНАЯ СЕБЕСТОИМОСТЬ ВОДА 2023'!J8)</f>
        <v>0</v>
      </c>
      <c r="Q8" s="7">
        <f>SUM(R8:S8)</f>
        <v>361.50599999999997</v>
      </c>
      <c r="R8" s="9">
        <v>361.43299999999999</v>
      </c>
      <c r="S8" s="9">
        <v>7.2999999999999995E-2</v>
      </c>
      <c r="T8" s="7">
        <f>SUM(U8:V8)</f>
        <v>506.0542776833334</v>
      </c>
      <c r="U8" s="7">
        <f>SUM(GA8/12)</f>
        <v>505.94169435000003</v>
      </c>
      <c r="V8" s="7">
        <f>SUM(GB8/12)</f>
        <v>0.11258333333333333</v>
      </c>
      <c r="W8" s="7">
        <f>SUM(X8:Y8)</f>
        <v>471.726</v>
      </c>
      <c r="X8" s="112">
        <f>SUM('[20]ПОЛНАЯ СЕБЕСТОИМОСТЬ ВОДА 2023'!L8)</f>
        <v>471.726</v>
      </c>
      <c r="Y8" s="112">
        <f>SUM('[20]ПОЛНАЯ СЕБЕСТОИМОСТЬ ВОДА 2023'!M8)</f>
        <v>0</v>
      </c>
      <c r="Z8" s="7">
        <f>SUM(AA8:AB8)</f>
        <v>399.666</v>
      </c>
      <c r="AA8" s="9">
        <v>399.56599999999997</v>
      </c>
      <c r="AB8" s="9">
        <v>0.1</v>
      </c>
      <c r="AC8" s="10">
        <f>SUM(AD8:AE8)</f>
        <v>1518.16283305</v>
      </c>
      <c r="AD8" s="10">
        <f>SUM(C8+L8+U8)</f>
        <v>1517.8250830500001</v>
      </c>
      <c r="AE8" s="10">
        <f>SUM(D8+M8+V8)</f>
        <v>0.33774999999999999</v>
      </c>
      <c r="AF8" s="10">
        <f>SUM(AG8:AH8)</f>
        <v>1280.9589999999998</v>
      </c>
      <c r="AG8" s="10">
        <f>SUM(F8+O8+X8)</f>
        <v>1280.9589999999998</v>
      </c>
      <c r="AH8" s="10">
        <f>SUM(G8+P8+Y8)</f>
        <v>0</v>
      </c>
      <c r="AI8" s="11">
        <f t="shared" ref="AI8:AK9" si="0">SUM(H8+Q8+Z8)</f>
        <v>1162.548</v>
      </c>
      <c r="AJ8" s="11">
        <f t="shared" si="0"/>
        <v>1162.2919999999999</v>
      </c>
      <c r="AK8" s="11">
        <f t="shared" si="0"/>
        <v>0.25600000000000001</v>
      </c>
      <c r="AL8" s="10">
        <f>SUM(AM8:AN8)</f>
        <v>-237.20383305000027</v>
      </c>
      <c r="AM8" s="10">
        <f>SUM(AG8-AD8)</f>
        <v>-236.86608305000027</v>
      </c>
      <c r="AN8" s="10">
        <f>SUM(AH8-AE8)</f>
        <v>-0.33774999999999999</v>
      </c>
      <c r="AO8" s="7">
        <f>SUM(AP8:AQ8)</f>
        <v>506.0542776833334</v>
      </c>
      <c r="AP8" s="7">
        <f>SUM(GA8/12)</f>
        <v>505.94169435000003</v>
      </c>
      <c r="AQ8" s="7">
        <f>SUM(GB8/12)</f>
        <v>0.11258333333333333</v>
      </c>
      <c r="AR8" s="7">
        <f>SUM(AS8:AT8)</f>
        <v>542.70899999999995</v>
      </c>
      <c r="AS8" s="112">
        <f>SUM('[20]ПОЛНАЯ СЕБЕСТОИМОСТЬ ВОДА 2023'!U8)</f>
        <v>542.70899999999995</v>
      </c>
      <c r="AT8" s="112">
        <f>SUM('[20]ПОЛНАЯ СЕБЕСТОИМОСТЬ ВОДА 2023'!V8)</f>
        <v>0</v>
      </c>
      <c r="AU8" s="7">
        <f>SUM(AV8:AW8)</f>
        <v>437.90899999999999</v>
      </c>
      <c r="AV8" s="9">
        <v>437.40899999999999</v>
      </c>
      <c r="AW8" s="9">
        <v>0.5</v>
      </c>
      <c r="AX8" s="7">
        <f>SUM(AY8:AZ8)</f>
        <v>506.0542776833334</v>
      </c>
      <c r="AY8" s="7">
        <f>SUM(GA8/12)</f>
        <v>505.94169435000003</v>
      </c>
      <c r="AZ8" s="7">
        <f>SUM(GB8/12)</f>
        <v>0.11258333333333333</v>
      </c>
      <c r="BA8" s="7">
        <f>SUM(BB8:BC8)</f>
        <v>615.37199999999996</v>
      </c>
      <c r="BB8" s="112">
        <f>SUM('[20]ПОЛНАЯ СЕБЕСТОИМОСТЬ ВОДА 2023'!X8)</f>
        <v>615.37199999999996</v>
      </c>
      <c r="BC8" s="112">
        <f>SUM('[20]ПОЛНАЯ СЕБЕСТОИМОСТЬ ВОДА 2023'!Y8)</f>
        <v>0</v>
      </c>
      <c r="BD8" s="7">
        <f>SUM(BE8:BF8)</f>
        <v>495.93400000000003</v>
      </c>
      <c r="BE8" s="9">
        <v>495.899</v>
      </c>
      <c r="BF8" s="9">
        <v>3.5000000000000003E-2</v>
      </c>
      <c r="BG8" s="7">
        <f>SUM(BH8:BI8)</f>
        <v>506.0542776833334</v>
      </c>
      <c r="BH8" s="7">
        <f>SUM(GA8/12)</f>
        <v>505.94169435000003</v>
      </c>
      <c r="BI8" s="7">
        <f>SUM(GB8/12)</f>
        <v>0.11258333333333333</v>
      </c>
      <c r="BJ8" s="7">
        <f>SUM(BK8:BL8)</f>
        <v>517.89200000000005</v>
      </c>
      <c r="BK8" s="112">
        <f>SUM('[20]ПОЛНАЯ СЕБЕСТОИМОСТЬ ВОДА 2023'!AA8)</f>
        <v>517.89200000000005</v>
      </c>
      <c r="BL8" s="112">
        <f>SUM('[20]ПОЛНАЯ СЕБЕСТОИМОСТЬ ВОДА 2023'!AB8)</f>
        <v>0</v>
      </c>
      <c r="BM8" s="7">
        <f>SUM(BN8:BO8)</f>
        <v>479.21</v>
      </c>
      <c r="BN8" s="9">
        <v>479.21</v>
      </c>
      <c r="BO8" s="9">
        <v>0</v>
      </c>
      <c r="BP8" s="10">
        <f>SUM(BQ8:BR8)</f>
        <v>1518.16283305</v>
      </c>
      <c r="BQ8" s="10">
        <f>SUM(AP8+AY8+BH8)</f>
        <v>1517.8250830500001</v>
      </c>
      <c r="BR8" s="10">
        <f>SUM(AQ8+AZ8+BI8)</f>
        <v>0.33774999999999999</v>
      </c>
      <c r="BS8" s="10">
        <f>SUM(BT8:BU8)</f>
        <v>1675.973</v>
      </c>
      <c r="BT8" s="10">
        <f>SUM(AS8+BB8+BK8)</f>
        <v>1675.973</v>
      </c>
      <c r="BU8" s="10">
        <f>SUM(AT8+BC8+BL8)</f>
        <v>0</v>
      </c>
      <c r="BV8" s="11">
        <f t="shared" ref="BV8:BX9" si="1">SUM(AU8+BD8+BM8)</f>
        <v>1413.0530000000001</v>
      </c>
      <c r="BW8" s="10">
        <f t="shared" si="1"/>
        <v>1412.518</v>
      </c>
      <c r="BX8" s="10">
        <f t="shared" si="1"/>
        <v>0.53500000000000003</v>
      </c>
      <c r="BY8" s="10">
        <f>SUM(BZ8:CA8)</f>
        <v>157.81016694999985</v>
      </c>
      <c r="BZ8" s="10">
        <f>SUM(BT8-BQ8)</f>
        <v>158.14791694999985</v>
      </c>
      <c r="CA8" s="10">
        <f>SUM(BU8-BR8)</f>
        <v>-0.33774999999999999</v>
      </c>
      <c r="CB8" s="10">
        <f>SUM(CC8:CD8)</f>
        <v>3036.3256661</v>
      </c>
      <c r="CC8" s="10">
        <f>SUM(AD8+BQ8)</f>
        <v>3035.6501661000002</v>
      </c>
      <c r="CD8" s="10">
        <f>SUM(AE8+BR8)</f>
        <v>0.67549999999999999</v>
      </c>
      <c r="CE8" s="10">
        <f>SUM(CF8:CG8)</f>
        <v>2956.9319999999998</v>
      </c>
      <c r="CF8" s="10">
        <f t="shared" ref="CF8:CJ9" si="2">SUM(AG8+BT8)</f>
        <v>2956.9319999999998</v>
      </c>
      <c r="CG8" s="10">
        <f t="shared" si="2"/>
        <v>0</v>
      </c>
      <c r="CH8" s="11">
        <f t="shared" si="2"/>
        <v>2575.6010000000001</v>
      </c>
      <c r="CI8" s="11">
        <f t="shared" si="2"/>
        <v>2574.81</v>
      </c>
      <c r="CJ8" s="11">
        <f t="shared" si="2"/>
        <v>0.79100000000000004</v>
      </c>
      <c r="CK8" s="10">
        <f>SUM(CL8:CM8)</f>
        <v>-79.393666100000416</v>
      </c>
      <c r="CL8" s="12">
        <f t="shared" ref="CL8:CM23" si="3">SUM(CF8-CC8)</f>
        <v>-78.718166100000417</v>
      </c>
      <c r="CM8" s="12">
        <f t="shared" si="3"/>
        <v>-0.67549999999999999</v>
      </c>
      <c r="CN8" s="7">
        <f>SUM(CO8:CP8)</f>
        <v>506.0542776833334</v>
      </c>
      <c r="CO8" s="7">
        <f>SUM(GA8/12)</f>
        <v>505.94169435000003</v>
      </c>
      <c r="CP8" s="7">
        <f>SUM(GB8/12)</f>
        <v>0.11258333333333333</v>
      </c>
      <c r="CQ8" s="7">
        <f>SUM(CR8:CS8)</f>
        <v>526.93100000000004</v>
      </c>
      <c r="CR8" s="112">
        <f>SUM('[20]ПОЛНАЯ СЕБЕСТОИМОСТЬ ВОДА 2023'!AS8)</f>
        <v>526.93100000000004</v>
      </c>
      <c r="CS8" s="112">
        <f>SUM('[20]ПОЛНАЯ СЕБЕСТОИМОСТЬ ВОДА 2023'!AT8)</f>
        <v>0</v>
      </c>
      <c r="CT8" s="7">
        <f>SUM(CU8:CV8)</f>
        <v>394.03699999999998</v>
      </c>
      <c r="CU8" s="9">
        <v>394.03699999999998</v>
      </c>
      <c r="CV8" s="9">
        <v>0</v>
      </c>
      <c r="CW8" s="7">
        <f>SUM(CX8:CY8)</f>
        <v>506.0542776833334</v>
      </c>
      <c r="CX8" s="7">
        <f>SUM(GA8/12)</f>
        <v>505.94169435000003</v>
      </c>
      <c r="CY8" s="7">
        <f>SUM(GB8/12)</f>
        <v>0.11258333333333333</v>
      </c>
      <c r="CZ8" s="7">
        <f>SUM(DA8:DB8)</f>
        <v>554.03099999999995</v>
      </c>
      <c r="DA8" s="112">
        <f>SUM('[20]ПОЛНАЯ СЕБЕСТОИМОСТЬ ВОДА 2023'!AV8)</f>
        <v>554.03099999999995</v>
      </c>
      <c r="DB8" s="112">
        <f>SUM('[20]ПОЛНАЯ СЕБЕСТОИМОСТЬ ВОДА 2023'!AW8)</f>
        <v>0</v>
      </c>
      <c r="DC8" s="7">
        <f>SUM(DD8:DE8)</f>
        <v>384.85599999999999</v>
      </c>
      <c r="DD8" s="9">
        <v>384.85599999999999</v>
      </c>
      <c r="DE8" s="9">
        <v>0</v>
      </c>
      <c r="DF8" s="7">
        <f>SUM(DG8:DH8)</f>
        <v>506.0542776833334</v>
      </c>
      <c r="DG8" s="7">
        <f>SUM(GA8/12)</f>
        <v>505.94169435000003</v>
      </c>
      <c r="DH8" s="7">
        <f>SUM(GB8/12)</f>
        <v>0.11258333333333333</v>
      </c>
      <c r="DI8" s="7">
        <f>SUM(DJ8:DK8)</f>
        <v>444.94799999999998</v>
      </c>
      <c r="DJ8" s="112">
        <f>SUM('[20]ПОЛНАЯ СЕБЕСТОИМОСТЬ ВОДА 2023'!AY8)</f>
        <v>444.94799999999998</v>
      </c>
      <c r="DK8" s="112">
        <f>SUM('[20]ПОЛНАЯ СЕБЕСТОИМОСТЬ ВОДА 2023'!AZ8)</f>
        <v>0</v>
      </c>
      <c r="DL8" s="7">
        <f>SUM(DM8:DN8)</f>
        <v>359.19799999999998</v>
      </c>
      <c r="DM8" s="9">
        <v>359.19799999999998</v>
      </c>
      <c r="DN8" s="9">
        <v>0</v>
      </c>
      <c r="DO8" s="10">
        <f>SUM(DP8:DQ8)</f>
        <v>1518.16283305</v>
      </c>
      <c r="DP8" s="10">
        <f>SUM(CO8+CX8+DG8)</f>
        <v>1517.8250830500001</v>
      </c>
      <c r="DQ8" s="10">
        <f>SUM(CP8+CY8+DH8)</f>
        <v>0.33774999999999999</v>
      </c>
      <c r="DR8" s="10">
        <f>SUM(DS8:DT8)</f>
        <v>1525.9099999999999</v>
      </c>
      <c r="DS8" s="10">
        <f>SUM(CR8+DA8+DJ8)</f>
        <v>1525.9099999999999</v>
      </c>
      <c r="DT8" s="10">
        <f>SUM(CS8+DB8+DK8)</f>
        <v>0</v>
      </c>
      <c r="DU8" s="11">
        <f t="shared" ref="DU8:DW9" si="4">SUM(CT8+DC8+DL8)</f>
        <v>1138.0909999999999</v>
      </c>
      <c r="DV8" s="10">
        <f t="shared" si="4"/>
        <v>1138.0909999999999</v>
      </c>
      <c r="DW8" s="10">
        <f t="shared" si="4"/>
        <v>0</v>
      </c>
      <c r="DX8" s="10">
        <f>SUM(DY8:DZ8)</f>
        <v>7.7471669499997518</v>
      </c>
      <c r="DY8" s="12">
        <f t="shared" ref="DY8:DZ23" si="5">SUM(DS8-DP8)</f>
        <v>8.0849169499997515</v>
      </c>
      <c r="DZ8" s="12">
        <f t="shared" si="5"/>
        <v>-0.33774999999999999</v>
      </c>
      <c r="EA8" s="10">
        <f>SUM(EB8:EC8)</f>
        <v>4554.4884991500003</v>
      </c>
      <c r="EB8" s="10">
        <f>SUM(CC8+DP8)</f>
        <v>4553.4752491500003</v>
      </c>
      <c r="EC8" s="10">
        <f>SUM(CD8+DQ8)</f>
        <v>1.01325</v>
      </c>
      <c r="ED8" s="10">
        <f>SUM(EE8:EF8)</f>
        <v>4482.8419999999996</v>
      </c>
      <c r="EE8" s="10">
        <f t="shared" ref="EE8:EI9" si="6">SUM(CF8+DS8)</f>
        <v>4482.8419999999996</v>
      </c>
      <c r="EF8" s="10">
        <f t="shared" si="6"/>
        <v>0</v>
      </c>
      <c r="EG8" s="10">
        <f t="shared" si="6"/>
        <v>3713.692</v>
      </c>
      <c r="EH8" s="10">
        <f t="shared" si="6"/>
        <v>3712.9009999999998</v>
      </c>
      <c r="EI8" s="10">
        <f t="shared" si="6"/>
        <v>0.79100000000000004</v>
      </c>
      <c r="EJ8" s="10">
        <f>SUM(EK8:EL8)</f>
        <v>-71.646499150000665</v>
      </c>
      <c r="EK8" s="12">
        <f t="shared" ref="EK8:EL23" si="7">SUM(EE8-EB8)</f>
        <v>-70.633249150000665</v>
      </c>
      <c r="EL8" s="12">
        <f t="shared" si="7"/>
        <v>-1.01325</v>
      </c>
      <c r="EM8" s="7">
        <f>SUM(EN8:EO8)</f>
        <v>506.0542776833334</v>
      </c>
      <c r="EN8" s="7">
        <f>SUM(GA8/12)</f>
        <v>505.94169435000003</v>
      </c>
      <c r="EO8" s="7">
        <f>SUM(GB8/12)</f>
        <v>0.11258333333333333</v>
      </c>
      <c r="EP8" s="7">
        <f>SUM(EQ8:ER8)</f>
        <v>560.73500000000001</v>
      </c>
      <c r="EQ8" s="112">
        <f>SUM('[20]ПОЛНАЯ СЕБЕСТОИМОСТЬ ВОДА 2023'!BQ8)</f>
        <v>560.73500000000001</v>
      </c>
      <c r="ER8" s="112">
        <f>SUM('[20]ПОЛНАЯ СЕБЕСТОИМОСТЬ ВОДА 2023'!BR8)</f>
        <v>0</v>
      </c>
      <c r="ES8" s="7">
        <f>SUM(ET8:EU8)</f>
        <v>380.44099999999997</v>
      </c>
      <c r="ET8" s="9">
        <v>380.44099999999997</v>
      </c>
      <c r="EU8" s="9">
        <v>0</v>
      </c>
      <c r="EV8" s="7">
        <f>SUM(EW8:EX8)</f>
        <v>506.0542776833334</v>
      </c>
      <c r="EW8" s="7">
        <f>SUM(GA8/12)</f>
        <v>505.94169435000003</v>
      </c>
      <c r="EX8" s="7">
        <f>SUM(GB8/12)</f>
        <v>0.11258333333333333</v>
      </c>
      <c r="EY8" s="7">
        <f>SUM(EZ8:FA8)</f>
        <v>0</v>
      </c>
      <c r="EZ8" s="112">
        <f>SUM('[20]ПОЛНАЯ СЕБЕСТОИМОСТЬ ВОДА 2023'!BT8)</f>
        <v>0</v>
      </c>
      <c r="FA8" s="112">
        <f>SUM('[20]ПОЛНАЯ СЕБЕСТОИМОСТЬ ВОДА 2023'!BU8)</f>
        <v>0</v>
      </c>
      <c r="FB8" s="7">
        <f>SUM(FC8:FD8)</f>
        <v>422.62400000000002</v>
      </c>
      <c r="FC8" s="9">
        <v>422.62400000000002</v>
      </c>
      <c r="FD8" s="9">
        <v>0</v>
      </c>
      <c r="FE8" s="7">
        <f>SUM(FF8:FG8)</f>
        <v>506.0542776833334</v>
      </c>
      <c r="FF8" s="7">
        <f>SUM(GA8/12)</f>
        <v>505.94169435000003</v>
      </c>
      <c r="FG8" s="7">
        <f>SUM(GB8/12)</f>
        <v>0.11258333333333333</v>
      </c>
      <c r="FH8" s="7">
        <f>SUM(FI8:FJ8)</f>
        <v>0</v>
      </c>
      <c r="FI8" s="112">
        <f>SUM('[20]ПОЛНАЯ СЕБЕСТОИМОСТЬ ВОДА 2023'!BW8)</f>
        <v>0</v>
      </c>
      <c r="FJ8" s="112">
        <f>SUM('[20]ПОЛНАЯ СЕБЕСТОИМОСТЬ ВОДА 2023'!BX8)</f>
        <v>0</v>
      </c>
      <c r="FK8" s="7">
        <f>SUM(FL8:FM8)</f>
        <v>399.63</v>
      </c>
      <c r="FL8" s="9">
        <v>399.63</v>
      </c>
      <c r="FM8" s="9">
        <v>0</v>
      </c>
      <c r="FN8" s="10">
        <f>SUM(FO8:FP8)</f>
        <v>1518.16283305</v>
      </c>
      <c r="FO8" s="10">
        <f>SUM(EN8+EW8+FF8)</f>
        <v>1517.8250830500001</v>
      </c>
      <c r="FP8" s="10">
        <f>SUM(EO8+EX8+FG8)</f>
        <v>0.33774999999999999</v>
      </c>
      <c r="FQ8" s="10">
        <f>SUM(FR8:FS8)</f>
        <v>560.73500000000001</v>
      </c>
      <c r="FR8" s="10">
        <f>SUM(EQ8+EZ8+FI8)</f>
        <v>560.73500000000001</v>
      </c>
      <c r="FS8" s="10">
        <f>SUM(ER8+FA8+FJ8)</f>
        <v>0</v>
      </c>
      <c r="FT8" s="11">
        <f t="shared" ref="FT8:FV9" si="8">SUM(ES8+FB8+FK8)</f>
        <v>1202.6950000000002</v>
      </c>
      <c r="FU8" s="11">
        <f t="shared" si="8"/>
        <v>1202.6950000000002</v>
      </c>
      <c r="FV8" s="11">
        <f t="shared" si="8"/>
        <v>0</v>
      </c>
      <c r="FW8" s="10">
        <f>SUM(FX8:FY8)</f>
        <v>-957.42783305000012</v>
      </c>
      <c r="FX8" s="12">
        <f t="shared" ref="FX8:FY23" si="9">SUM(FR8-FO8)</f>
        <v>-957.09008305000009</v>
      </c>
      <c r="FY8" s="12">
        <f t="shared" si="9"/>
        <v>-0.33774999999999999</v>
      </c>
      <c r="FZ8" s="10">
        <f>SUM(GA8:GB8)</f>
        <v>6072.6513322000001</v>
      </c>
      <c r="GA8" s="10">
        <f>SUM('[20]ПОЛНАЯ СЕБЕСТОИМОСТЬ ВОДА 2023'!CC8)</f>
        <v>6071.3003322000004</v>
      </c>
      <c r="GB8" s="10">
        <f>SUM('[20]ПОЛНАЯ СЕБЕСТОИМОСТЬ ВОДА 2023'!CD8)</f>
        <v>1.351</v>
      </c>
      <c r="GC8" s="10">
        <f>SUM(GD8:GE8)</f>
        <v>5043.5769999999993</v>
      </c>
      <c r="GD8" s="11">
        <f t="shared" ref="GD8:GE9" si="10">SUM(EE8+FR8)</f>
        <v>5043.5769999999993</v>
      </c>
      <c r="GE8" s="11">
        <f t="shared" si="10"/>
        <v>0</v>
      </c>
      <c r="GF8" s="11">
        <f>SUM(EG8+FT8)</f>
        <v>4916.3870000000006</v>
      </c>
      <c r="GG8" s="11">
        <f t="shared" ref="GG8:GH9" si="11">SUM(EH8+FU8)</f>
        <v>4915.5959999999995</v>
      </c>
      <c r="GH8" s="11">
        <f t="shared" si="11"/>
        <v>0.79100000000000004</v>
      </c>
      <c r="GI8" s="10">
        <f>SUM(GJ8:GK8)</f>
        <v>-1029.0743322000012</v>
      </c>
      <c r="GJ8" s="12">
        <f t="shared" ref="GJ8:GK23" si="12">SUM(GD8-GA8)</f>
        <v>-1027.7233322000011</v>
      </c>
      <c r="GK8" s="12">
        <f t="shared" si="12"/>
        <v>-1.351</v>
      </c>
      <c r="GL8" s="108"/>
      <c r="GM8" s="13">
        <f>SUM(B8+K8+T8+AO8+AX8+BG8+CN8+CW8+DF8+EM8+EV8+FE8)</f>
        <v>6072.6513322000019</v>
      </c>
    </row>
    <row r="9" spans="1:195" ht="18.75" x14ac:dyDescent="0.3">
      <c r="A9" s="16" t="s">
        <v>97</v>
      </c>
      <c r="B9" s="17">
        <f>SUM(C9:D9)</f>
        <v>96.634863620783335</v>
      </c>
      <c r="C9" s="17">
        <f>SUM(GA9/12)</f>
        <v>96.634863620783335</v>
      </c>
      <c r="D9" s="17">
        <f>SUM(GB9/12)</f>
        <v>0</v>
      </c>
      <c r="E9" s="17">
        <f>SUM(F9:G9)</f>
        <v>27.5943</v>
      </c>
      <c r="F9" s="113">
        <f>SUM('[20]ПОЛНАЯ СЕБЕСТОИМОСТЬ ВОДА 2023'!F9)</f>
        <v>27.5943</v>
      </c>
      <c r="G9" s="113">
        <f>SUM('[20]ПОЛНАЯ СЕБЕСТОИМОСТЬ ВОДА 2023'!G9)</f>
        <v>0</v>
      </c>
      <c r="H9" s="19">
        <f>SUM(I9:J9)</f>
        <v>30.1432</v>
      </c>
      <c r="I9" s="114">
        <v>30.1432</v>
      </c>
      <c r="J9" s="114">
        <v>0</v>
      </c>
      <c r="K9" s="17">
        <f>SUM(L9:M9)</f>
        <v>96.634863620783335</v>
      </c>
      <c r="L9" s="17">
        <f>SUM(GA9/12)</f>
        <v>96.634863620783335</v>
      </c>
      <c r="M9" s="17">
        <f>SUM(GB9/12)</f>
        <v>0</v>
      </c>
      <c r="N9" s="17">
        <f>SUM(O9:P9)</f>
        <v>29.157299999999999</v>
      </c>
      <c r="O9" s="113">
        <f>SUM('[20]ПОЛНАЯ СЕБЕСТОИМОСТЬ ВОДА 2023'!I9)</f>
        <v>29.157299999999999</v>
      </c>
      <c r="P9" s="113">
        <f>SUM('[20]ПОЛНАЯ СЕБЕСТОИМОСТЬ ВОДА 2023'!J9)</f>
        <v>0</v>
      </c>
      <c r="Q9" s="19">
        <f>SUM(R9:S9)</f>
        <v>20.338239999999999</v>
      </c>
      <c r="R9" s="114">
        <v>20.338239999999999</v>
      </c>
      <c r="S9" s="114">
        <v>0</v>
      </c>
      <c r="T9" s="17">
        <f>SUM(U9:V9)</f>
        <v>96.634863620783335</v>
      </c>
      <c r="U9" s="17">
        <f>SUM(GA9/12)</f>
        <v>96.634863620783335</v>
      </c>
      <c r="V9" s="17">
        <f>SUM(GB9/12)</f>
        <v>0</v>
      </c>
      <c r="W9" s="17">
        <f>SUM(X9:Y9)</f>
        <v>28.397300000000001</v>
      </c>
      <c r="X9" s="113">
        <f>SUM('[20]ПОЛНАЯ СЕБЕСТОИМОСТЬ ВОДА 2023'!L9)</f>
        <v>28.397300000000001</v>
      </c>
      <c r="Y9" s="113">
        <f>SUM('[20]ПОЛНАЯ СЕБЕСТОИМОСТЬ ВОДА 2023'!M9)</f>
        <v>0</v>
      </c>
      <c r="Z9" s="19">
        <f>SUM(AA9:AB9)</f>
        <v>19.094239999999999</v>
      </c>
      <c r="AA9" s="114">
        <v>19.094239999999999</v>
      </c>
      <c r="AB9" s="114">
        <v>0</v>
      </c>
      <c r="AC9" s="21">
        <f>SUM(AD9:AE9)</f>
        <v>289.90459086235001</v>
      </c>
      <c r="AD9" s="21">
        <f>SUM(C9+L9+U9)</f>
        <v>289.90459086235001</v>
      </c>
      <c r="AE9" s="21">
        <f>SUM(D9+M9+V9)</f>
        <v>0</v>
      </c>
      <c r="AF9" s="21">
        <f>SUM(AG9:AH9)</f>
        <v>85.148899999999998</v>
      </c>
      <c r="AG9" s="21">
        <f>SUM(F9+O9+X9)</f>
        <v>85.148899999999998</v>
      </c>
      <c r="AH9" s="21">
        <f>SUM(G9+P9+Y9)</f>
        <v>0</v>
      </c>
      <c r="AI9" s="22">
        <f t="shared" si="0"/>
        <v>69.575680000000006</v>
      </c>
      <c r="AJ9" s="22">
        <f t="shared" si="0"/>
        <v>69.575680000000006</v>
      </c>
      <c r="AK9" s="22">
        <f t="shared" si="0"/>
        <v>0</v>
      </c>
      <c r="AL9" s="21">
        <f>SUM(AM9:AN9)</f>
        <v>-204.75569086235001</v>
      </c>
      <c r="AM9" s="21">
        <f>SUM(AG9-AD9)</f>
        <v>-204.75569086235001</v>
      </c>
      <c r="AN9" s="21">
        <f>SUM(AH9-AE9)</f>
        <v>0</v>
      </c>
      <c r="AO9" s="17">
        <f>SUM(AP9:AQ9)</f>
        <v>96.634863620783335</v>
      </c>
      <c r="AP9" s="17">
        <f>SUM(GA9/12)</f>
        <v>96.634863620783335</v>
      </c>
      <c r="AQ9" s="17">
        <f>SUM(GB9/12)</f>
        <v>0</v>
      </c>
      <c r="AR9" s="17">
        <f>SUM(AS9:AT9)</f>
        <v>80.659300000000002</v>
      </c>
      <c r="AS9" s="113">
        <f>SUM('[20]ПОЛНАЯ СЕБЕСТОИМОСТЬ ВОДА 2023'!U9)</f>
        <v>80.659300000000002</v>
      </c>
      <c r="AT9" s="113">
        <f>SUM('[20]ПОЛНАЯ СЕБЕСТОИМОСТЬ ВОДА 2023'!V9)</f>
        <v>0</v>
      </c>
      <c r="AU9" s="19">
        <f>SUM(AV9:AW9)</f>
        <v>63.152239999999999</v>
      </c>
      <c r="AV9" s="114">
        <v>63.152239999999999</v>
      </c>
      <c r="AW9" s="114">
        <v>0</v>
      </c>
      <c r="AX9" s="17">
        <f>SUM(AY9:AZ9)</f>
        <v>96.634863620783335</v>
      </c>
      <c r="AY9" s="17">
        <f>SUM(GA9/12)</f>
        <v>96.634863620783335</v>
      </c>
      <c r="AZ9" s="17">
        <f>SUM(GB9/12)</f>
        <v>0</v>
      </c>
      <c r="BA9" s="17">
        <f>SUM(BB9:BC9)</f>
        <v>106.3943</v>
      </c>
      <c r="BB9" s="113">
        <f>SUM('[20]ПОЛНАЯ СЕБЕСТОИМОСТЬ ВОДА 2023'!X9)</f>
        <v>106.3943</v>
      </c>
      <c r="BC9" s="113">
        <f>SUM('[20]ПОЛНАЯ СЕБЕСТОИМОСТЬ ВОДА 2023'!Y9)</f>
        <v>0</v>
      </c>
      <c r="BD9" s="19">
        <f>SUM(BE9:BF9)</f>
        <v>149.86424</v>
      </c>
      <c r="BE9" s="114">
        <v>149.86424</v>
      </c>
      <c r="BF9" s="114">
        <v>0</v>
      </c>
      <c r="BG9" s="17">
        <f>SUM(BH9:BI9)</f>
        <v>96.634863620783335</v>
      </c>
      <c r="BH9" s="17">
        <f>SUM(GA9/12)</f>
        <v>96.634863620783335</v>
      </c>
      <c r="BI9" s="17">
        <f>SUM(GB9/12)</f>
        <v>0</v>
      </c>
      <c r="BJ9" s="17">
        <f>SUM(BK9:BL9)</f>
        <v>62.41733</v>
      </c>
      <c r="BK9" s="113">
        <f>SUM('[20]ПОЛНАЯ СЕБЕСТОИМОСТЬ ВОДА 2023'!AA9)</f>
        <v>62.41733</v>
      </c>
      <c r="BL9" s="113">
        <f>SUM('[20]ПОЛНАЯ СЕБЕСТОИМОСТЬ ВОДА 2023'!AB9)</f>
        <v>0</v>
      </c>
      <c r="BM9" s="19">
        <f>SUM(BN9:BO9)</f>
        <v>144.71423999999999</v>
      </c>
      <c r="BN9" s="114">
        <v>144.71423999999999</v>
      </c>
      <c r="BO9" s="114">
        <v>0</v>
      </c>
      <c r="BP9" s="21">
        <f>SUM(BQ9:BR9)</f>
        <v>289.90459086235001</v>
      </c>
      <c r="BQ9" s="21">
        <f>SUM(AP9+AY9+BH9)</f>
        <v>289.90459086235001</v>
      </c>
      <c r="BR9" s="21">
        <f>SUM(AQ9+AZ9+BI9)</f>
        <v>0</v>
      </c>
      <c r="BS9" s="21">
        <f>SUM(BT9:BU9)</f>
        <v>249.47093000000001</v>
      </c>
      <c r="BT9" s="21">
        <f>SUM(AS9+BB9+BK9)</f>
        <v>249.47093000000001</v>
      </c>
      <c r="BU9" s="21">
        <f>SUM(AT9+BC9+BL9)</f>
        <v>0</v>
      </c>
      <c r="BV9" s="22">
        <f t="shared" si="1"/>
        <v>357.73072000000002</v>
      </c>
      <c r="BW9" s="21">
        <f t="shared" si="1"/>
        <v>357.73072000000002</v>
      </c>
      <c r="BX9" s="21">
        <f t="shared" si="1"/>
        <v>0</v>
      </c>
      <c r="BY9" s="21">
        <f>SUM(BZ9:CA9)</f>
        <v>-40.433660862349996</v>
      </c>
      <c r="BZ9" s="21">
        <f>SUM(BT9-BQ9)</f>
        <v>-40.433660862349996</v>
      </c>
      <c r="CA9" s="21">
        <f>SUM(BU9-BR9)</f>
        <v>0</v>
      </c>
      <c r="CB9" s="21">
        <f>SUM(CC9:CD9)</f>
        <v>579.80918172470001</v>
      </c>
      <c r="CC9" s="21">
        <f>SUM(AD9+BQ9)</f>
        <v>579.80918172470001</v>
      </c>
      <c r="CD9" s="21">
        <f>SUM(AE9+BR9)</f>
        <v>0</v>
      </c>
      <c r="CE9" s="21">
        <f>SUM(CF9:CG9)</f>
        <v>334.61982999999998</v>
      </c>
      <c r="CF9" s="21">
        <f t="shared" si="2"/>
        <v>334.61982999999998</v>
      </c>
      <c r="CG9" s="21">
        <f t="shared" si="2"/>
        <v>0</v>
      </c>
      <c r="CH9" s="22">
        <f t="shared" si="2"/>
        <v>427.30640000000005</v>
      </c>
      <c r="CI9" s="22">
        <f t="shared" si="2"/>
        <v>427.30640000000005</v>
      </c>
      <c r="CJ9" s="22">
        <f t="shared" si="2"/>
        <v>0</v>
      </c>
      <c r="CK9" s="21">
        <f>SUM(CL9:CM9)</f>
        <v>-245.18935172470003</v>
      </c>
      <c r="CL9" s="23">
        <f t="shared" si="3"/>
        <v>-245.18935172470003</v>
      </c>
      <c r="CM9" s="23">
        <f t="shared" si="3"/>
        <v>0</v>
      </c>
      <c r="CN9" s="17">
        <f>SUM(CO9:CP9)</f>
        <v>96.634863620783335</v>
      </c>
      <c r="CO9" s="17">
        <f>SUM(GA9/12)</f>
        <v>96.634863620783335</v>
      </c>
      <c r="CP9" s="17">
        <f>SUM(GB9/12)</f>
        <v>0</v>
      </c>
      <c r="CQ9" s="17">
        <f>SUM(CR9:CS9)</f>
        <v>106.84529999999999</v>
      </c>
      <c r="CR9" s="113">
        <f>SUM('[20]ПОЛНАЯ СЕБЕСТОИМОСТЬ ВОДА 2023'!AS9)</f>
        <v>106.84529999999999</v>
      </c>
      <c r="CS9" s="113">
        <f>SUM('[20]ПОЛНАЯ СЕБЕСТОИМОСТЬ ВОДА 2023'!AT9)</f>
        <v>0</v>
      </c>
      <c r="CT9" s="17">
        <f>SUM(CU9:CV9)</f>
        <v>59.157200000000003</v>
      </c>
      <c r="CU9" s="114">
        <v>59.157200000000003</v>
      </c>
      <c r="CV9" s="114">
        <v>0</v>
      </c>
      <c r="CW9" s="17">
        <f>SUM(CX9:CY9)</f>
        <v>96.634863620783335</v>
      </c>
      <c r="CX9" s="17">
        <f>SUM(GA9/12)</f>
        <v>96.634863620783335</v>
      </c>
      <c r="CY9" s="17">
        <f>SUM(GB9/12)</f>
        <v>0</v>
      </c>
      <c r="CZ9" s="17">
        <f>SUM(DA9:DB9)</f>
        <v>104.30029999999999</v>
      </c>
      <c r="DA9" s="113">
        <f>SUM('[20]ПОЛНАЯ СЕБЕСТОИМОСТЬ ВОДА 2023'!AV9)</f>
        <v>104.30029999999999</v>
      </c>
      <c r="DB9" s="113">
        <f>SUM('[20]ПОЛНАЯ СЕБЕСТОИМОСТЬ ВОДА 2023'!AW9)</f>
        <v>0</v>
      </c>
      <c r="DC9" s="19">
        <f>SUM(DD9:DE9)</f>
        <v>42.8872</v>
      </c>
      <c r="DD9" s="114">
        <v>42.8872</v>
      </c>
      <c r="DE9" s="114">
        <v>0</v>
      </c>
      <c r="DF9" s="17">
        <f>SUM(DG9:DH9)</f>
        <v>96.634863620783335</v>
      </c>
      <c r="DG9" s="17">
        <f>SUM(GA9/12)</f>
        <v>96.634863620783335</v>
      </c>
      <c r="DH9" s="17">
        <f>SUM(GB9/12)</f>
        <v>0</v>
      </c>
      <c r="DI9" s="17">
        <f>SUM(DJ9:DK9)</f>
        <v>45.180300000000003</v>
      </c>
      <c r="DJ9" s="113">
        <f>SUM('[20]ПОЛНАЯ СЕБЕСТОИМОСТЬ ВОДА 2023'!AY9)</f>
        <v>45.180300000000003</v>
      </c>
      <c r="DK9" s="113">
        <f>SUM('[20]ПОЛНАЯ СЕБЕСТОИМОСТЬ ВОДА 2023'!AZ9)</f>
        <v>0</v>
      </c>
      <c r="DL9" s="19">
        <f>SUM(DM9:DN9)</f>
        <v>25.562239999999999</v>
      </c>
      <c r="DM9" s="114">
        <v>25.562239999999999</v>
      </c>
      <c r="DN9" s="114">
        <v>0</v>
      </c>
      <c r="DO9" s="21">
        <f>SUM(DP9:DQ9)</f>
        <v>289.90459086235001</v>
      </c>
      <c r="DP9" s="21">
        <f>SUM(CO9+CX9+DG9)</f>
        <v>289.90459086235001</v>
      </c>
      <c r="DQ9" s="21">
        <f>SUM(CP9+CY9+DH9)</f>
        <v>0</v>
      </c>
      <c r="DR9" s="21">
        <f>SUM(DS9:DT9)</f>
        <v>256.32589999999999</v>
      </c>
      <c r="DS9" s="21">
        <f>SUM(CR9+DA9+DJ9)</f>
        <v>256.32589999999999</v>
      </c>
      <c r="DT9" s="21">
        <f>SUM(CS9+DB9+DK9)</f>
        <v>0</v>
      </c>
      <c r="DU9" s="22">
        <f t="shared" si="4"/>
        <v>127.60664</v>
      </c>
      <c r="DV9" s="21">
        <f t="shared" si="4"/>
        <v>127.60664</v>
      </c>
      <c r="DW9" s="21">
        <f t="shared" si="4"/>
        <v>0</v>
      </c>
      <c r="DX9" s="21">
        <f>SUM(DY9:DZ9)</f>
        <v>-33.578690862350015</v>
      </c>
      <c r="DY9" s="23">
        <f t="shared" si="5"/>
        <v>-33.578690862350015</v>
      </c>
      <c r="DZ9" s="23">
        <f t="shared" si="5"/>
        <v>0</v>
      </c>
      <c r="EA9" s="21">
        <f>SUM(EB9:EC9)</f>
        <v>869.71377258705002</v>
      </c>
      <c r="EB9" s="21">
        <f>SUM(CC9+DP9)</f>
        <v>869.71377258705002</v>
      </c>
      <c r="EC9" s="21">
        <f>SUM(CD9+DQ9)</f>
        <v>0</v>
      </c>
      <c r="ED9" s="21">
        <f>SUM(EE9:EF9)</f>
        <v>590.94572999999991</v>
      </c>
      <c r="EE9" s="21">
        <f t="shared" si="6"/>
        <v>590.94572999999991</v>
      </c>
      <c r="EF9" s="21">
        <f t="shared" si="6"/>
        <v>0</v>
      </c>
      <c r="EG9" s="21">
        <f t="shared" si="6"/>
        <v>554.91304000000002</v>
      </c>
      <c r="EH9" s="21">
        <f t="shared" si="6"/>
        <v>554.91304000000002</v>
      </c>
      <c r="EI9" s="21">
        <f t="shared" si="6"/>
        <v>0</v>
      </c>
      <c r="EJ9" s="21">
        <f>SUM(EK9:EL9)</f>
        <v>-278.7680425870501</v>
      </c>
      <c r="EK9" s="23">
        <f t="shared" si="7"/>
        <v>-278.7680425870501</v>
      </c>
      <c r="EL9" s="23">
        <f t="shared" si="7"/>
        <v>0</v>
      </c>
      <c r="EM9" s="17">
        <f>SUM(EN9:EO9)</f>
        <v>96.634863620783335</v>
      </c>
      <c r="EN9" s="17">
        <f>SUM(GA9/12)</f>
        <v>96.634863620783335</v>
      </c>
      <c r="EO9" s="17">
        <f>SUM(GB9/12)</f>
        <v>0</v>
      </c>
      <c r="EP9" s="17">
        <f>SUM(EQ9:ER9)</f>
        <v>108.100325</v>
      </c>
      <c r="EQ9" s="113">
        <f>SUM('[20]ПОЛНАЯ СЕБЕСТОИМОСТЬ ВОДА 2023'!BQ9)</f>
        <v>108.100325</v>
      </c>
      <c r="ER9" s="113">
        <f>SUM('[20]ПОЛНАЯ СЕБЕСТОИМОСТЬ ВОДА 2023'!BR9)</f>
        <v>0</v>
      </c>
      <c r="ES9" s="17">
        <f>SUM(ET9:EU9)</f>
        <v>31.96724</v>
      </c>
      <c r="ET9" s="114">
        <v>31.96724</v>
      </c>
      <c r="EU9" s="114">
        <v>0</v>
      </c>
      <c r="EV9" s="17">
        <f>SUM(EW9:EX9)</f>
        <v>96.634863620783335</v>
      </c>
      <c r="EW9" s="17">
        <f>SUM(GA9/12)</f>
        <v>96.634863620783335</v>
      </c>
      <c r="EX9" s="17">
        <f>SUM(GB9/12)</f>
        <v>0</v>
      </c>
      <c r="EY9" s="17">
        <f>SUM(EZ9:FA9)</f>
        <v>0</v>
      </c>
      <c r="EZ9" s="113">
        <f>SUM('[20]ПОЛНАЯ СЕБЕСТОИМОСТЬ ВОДА 2023'!BT9)</f>
        <v>0</v>
      </c>
      <c r="FA9" s="113">
        <f>SUM('[20]ПОЛНАЯ СЕБЕСТОИМОСТЬ ВОДА 2023'!BU9)</f>
        <v>0</v>
      </c>
      <c r="FB9" s="19">
        <f>SUM(FC9:FD9)</f>
        <v>82.787239999999997</v>
      </c>
      <c r="FC9" s="114">
        <v>82.787239999999997</v>
      </c>
      <c r="FD9" s="114">
        <v>0</v>
      </c>
      <c r="FE9" s="17">
        <f>SUM(FF9:FG9)</f>
        <v>96.634863620783335</v>
      </c>
      <c r="FF9" s="17">
        <f>SUM(GA9/12)</f>
        <v>96.634863620783335</v>
      </c>
      <c r="FG9" s="17">
        <f>SUM(GB9/12)</f>
        <v>0</v>
      </c>
      <c r="FH9" s="17">
        <f>SUM(FI9:FJ9)</f>
        <v>0</v>
      </c>
      <c r="FI9" s="113">
        <f>SUM('[20]ПОЛНАЯ СЕБЕСТОИМОСТЬ ВОДА 2023'!BW9)</f>
        <v>0</v>
      </c>
      <c r="FJ9" s="113">
        <f>SUM('[20]ПОЛНАЯ СЕБЕСТОИМОСТЬ ВОДА 2023'!BX9)</f>
        <v>0</v>
      </c>
      <c r="FK9" s="19">
        <f>SUM(FL9:FM9)</f>
        <v>44.140349999999998</v>
      </c>
      <c r="FL9" s="114">
        <v>44.140349999999998</v>
      </c>
      <c r="FM9" s="114">
        <v>0</v>
      </c>
      <c r="FN9" s="21">
        <f>SUM(FO9:FP9)</f>
        <v>289.90459086235001</v>
      </c>
      <c r="FO9" s="21">
        <f>SUM(EN9+EW9+FF9)</f>
        <v>289.90459086235001</v>
      </c>
      <c r="FP9" s="21">
        <f>SUM(EO9+EX9+FG9)</f>
        <v>0</v>
      </c>
      <c r="FQ9" s="21">
        <f>SUM(FR9:FS9)</f>
        <v>108.100325</v>
      </c>
      <c r="FR9" s="21">
        <f>SUM(EQ9+EZ9+FI9)</f>
        <v>108.100325</v>
      </c>
      <c r="FS9" s="21">
        <f>SUM(ER9+FA9+FJ9)</f>
        <v>0</v>
      </c>
      <c r="FT9" s="22">
        <f t="shared" si="8"/>
        <v>158.89483000000001</v>
      </c>
      <c r="FU9" s="22">
        <f t="shared" si="8"/>
        <v>158.89483000000001</v>
      </c>
      <c r="FV9" s="22">
        <f t="shared" si="8"/>
        <v>0</v>
      </c>
      <c r="FW9" s="21">
        <f>SUM(FX9:FY9)</f>
        <v>-181.80426586235001</v>
      </c>
      <c r="FX9" s="23">
        <f t="shared" si="9"/>
        <v>-181.80426586235001</v>
      </c>
      <c r="FY9" s="23">
        <f t="shared" si="9"/>
        <v>0</v>
      </c>
      <c r="FZ9" s="21">
        <f>SUM(GA9:GB9)</f>
        <v>1159.6183634494</v>
      </c>
      <c r="GA9" s="21">
        <f>SUM('[20]ПОЛНАЯ СЕБЕСТОИМОСТЬ ВОДА 2023'!CC9)</f>
        <v>1159.6183634494</v>
      </c>
      <c r="GB9" s="21">
        <f>SUM('[20]ПОЛНАЯ СЕБЕСТОИМОСТЬ ВОДА 2023'!CD9)</f>
        <v>0</v>
      </c>
      <c r="GC9" s="21">
        <f>SUM(GD9:GE9)</f>
        <v>699.04605499999991</v>
      </c>
      <c r="GD9" s="22">
        <f t="shared" si="10"/>
        <v>699.04605499999991</v>
      </c>
      <c r="GE9" s="22">
        <f t="shared" si="10"/>
        <v>0</v>
      </c>
      <c r="GF9" s="22">
        <f>SUM(EG9+FT9)</f>
        <v>713.80787000000009</v>
      </c>
      <c r="GG9" s="22">
        <f t="shared" si="11"/>
        <v>713.80787000000009</v>
      </c>
      <c r="GH9" s="22">
        <f t="shared" si="11"/>
        <v>0</v>
      </c>
      <c r="GI9" s="21">
        <f>SUM(GJ9:GK9)</f>
        <v>-460.57230844940011</v>
      </c>
      <c r="GJ9" s="23">
        <f t="shared" si="12"/>
        <v>-460.57230844940011</v>
      </c>
      <c r="GK9" s="23">
        <f t="shared" si="12"/>
        <v>0</v>
      </c>
      <c r="GL9" s="108"/>
      <c r="GM9" s="13">
        <f t="shared" ref="GM9:GM23" si="13">SUM(B9+K9+T9+AO9+AX9+BG9+CN9+CW9+DF9+EM9+EV9+FE9)</f>
        <v>1159.6183634494</v>
      </c>
    </row>
    <row r="10" spans="1:195" ht="18.75" x14ac:dyDescent="0.3">
      <c r="A10" s="24" t="s">
        <v>98</v>
      </c>
      <c r="B10" s="115">
        <f t="shared" ref="B10:AK10" si="14">SUM(B9/B8)</f>
        <v>0.19095750768705724</v>
      </c>
      <c r="C10" s="115">
        <f t="shared" si="14"/>
        <v>0.19099999999986822</v>
      </c>
      <c r="D10" s="115">
        <f t="shared" si="14"/>
        <v>0</v>
      </c>
      <c r="E10" s="115">
        <f t="shared" si="14"/>
        <v>7.326477944339127E-2</v>
      </c>
      <c r="F10" s="115">
        <f t="shared" si="14"/>
        <v>7.326477944339127E-2</v>
      </c>
      <c r="G10" s="115" t="e">
        <f t="shared" si="14"/>
        <v>#DIV/0!</v>
      </c>
      <c r="H10" s="115">
        <f t="shared" si="14"/>
        <v>7.5099657179303198E-2</v>
      </c>
      <c r="I10" s="115">
        <v>7.511519014784708E-2</v>
      </c>
      <c r="J10" s="115">
        <v>0</v>
      </c>
      <c r="K10" s="115">
        <f t="shared" si="14"/>
        <v>0.19095750768705724</v>
      </c>
      <c r="L10" s="115">
        <f t="shared" si="14"/>
        <v>0.19099999999986822</v>
      </c>
      <c r="M10" s="115">
        <f t="shared" si="14"/>
        <v>0</v>
      </c>
      <c r="N10" s="115">
        <f t="shared" si="14"/>
        <v>6.7400917717495568E-2</v>
      </c>
      <c r="O10" s="115">
        <f t="shared" si="14"/>
        <v>6.7400917717495568E-2</v>
      </c>
      <c r="P10" s="115" t="e">
        <f t="shared" si="14"/>
        <v>#DIV/0!</v>
      </c>
      <c r="Q10" s="115">
        <f t="shared" si="14"/>
        <v>5.6259757791018682E-2</v>
      </c>
      <c r="R10" s="115">
        <v>5.6271120788638558E-2</v>
      </c>
      <c r="S10" s="115">
        <v>0</v>
      </c>
      <c r="T10" s="115">
        <f t="shared" si="14"/>
        <v>0.19095750768705724</v>
      </c>
      <c r="U10" s="115">
        <f t="shared" si="14"/>
        <v>0.19099999999986822</v>
      </c>
      <c r="V10" s="115">
        <f t="shared" si="14"/>
        <v>0</v>
      </c>
      <c r="W10" s="115">
        <f t="shared" si="14"/>
        <v>6.01987170518479E-2</v>
      </c>
      <c r="X10" s="115">
        <f t="shared" si="14"/>
        <v>6.01987170518479E-2</v>
      </c>
      <c r="Y10" s="115" t="e">
        <f t="shared" si="14"/>
        <v>#DIV/0!</v>
      </c>
      <c r="Z10" s="115">
        <f t="shared" si="14"/>
        <v>4.7775492536267783E-2</v>
      </c>
      <c r="AA10" s="115">
        <v>4.7787449382580102E-2</v>
      </c>
      <c r="AB10" s="115">
        <v>0</v>
      </c>
      <c r="AC10" s="116">
        <f t="shared" si="14"/>
        <v>0.19095750768705727</v>
      </c>
      <c r="AD10" s="116">
        <f t="shared" si="14"/>
        <v>0.19099999999986822</v>
      </c>
      <c r="AE10" s="116">
        <f t="shared" si="14"/>
        <v>0</v>
      </c>
      <c r="AF10" s="116">
        <f t="shared" si="14"/>
        <v>6.6472775475249407E-2</v>
      </c>
      <c r="AG10" s="116">
        <f t="shared" si="14"/>
        <v>6.6472775475249407E-2</v>
      </c>
      <c r="AH10" s="116" t="e">
        <f t="shared" si="14"/>
        <v>#DIV/0!</v>
      </c>
      <c r="AI10" s="117">
        <f t="shared" si="14"/>
        <v>5.9847576186101571E-2</v>
      </c>
      <c r="AJ10" s="117">
        <f t="shared" si="14"/>
        <v>5.9860757881840372E-2</v>
      </c>
      <c r="AK10" s="117">
        <f t="shared" si="14"/>
        <v>0</v>
      </c>
      <c r="AL10" s="58">
        <f t="shared" ref="AL10:AN10" si="15">SUM(AF10-AC10)</f>
        <v>-0.12448473221180786</v>
      </c>
      <c r="AM10" s="58">
        <f t="shared" si="15"/>
        <v>-0.12452722452461881</v>
      </c>
      <c r="AN10" s="58" t="e">
        <f t="shared" si="15"/>
        <v>#DIV/0!</v>
      </c>
      <c r="AO10" s="115">
        <f t="shared" ref="AO10:BX10" si="16">SUM(AO9/AO8)</f>
        <v>0.19095750768705724</v>
      </c>
      <c r="AP10" s="115">
        <f t="shared" si="16"/>
        <v>0.19099999999986822</v>
      </c>
      <c r="AQ10" s="115">
        <f t="shared" si="16"/>
        <v>0</v>
      </c>
      <c r="AR10" s="115">
        <f t="shared" si="16"/>
        <v>0.14862347961799049</v>
      </c>
      <c r="AS10" s="115">
        <f t="shared" si="16"/>
        <v>0.14862347961799049</v>
      </c>
      <c r="AT10" s="115" t="e">
        <f t="shared" si="16"/>
        <v>#DIV/0!</v>
      </c>
      <c r="AU10" s="115">
        <f t="shared" si="16"/>
        <v>0.14421315844159402</v>
      </c>
      <c r="AV10" s="115">
        <v>0.14437800776847298</v>
      </c>
      <c r="AW10" s="115">
        <v>0</v>
      </c>
      <c r="AX10" s="115">
        <f t="shared" si="16"/>
        <v>0.19095750768705724</v>
      </c>
      <c r="AY10" s="115">
        <f t="shared" si="16"/>
        <v>0.19099999999986822</v>
      </c>
      <c r="AZ10" s="115">
        <f t="shared" si="16"/>
        <v>0</v>
      </c>
      <c r="BA10" s="115">
        <f t="shared" si="16"/>
        <v>0.17289428183277758</v>
      </c>
      <c r="BB10" s="115">
        <f t="shared" si="16"/>
        <v>0.17289428183277758</v>
      </c>
      <c r="BC10" s="115" t="e">
        <f t="shared" si="16"/>
        <v>#DIV/0!</v>
      </c>
      <c r="BD10" s="115">
        <f t="shared" si="16"/>
        <v>0.30218585537591691</v>
      </c>
      <c r="BE10" s="115">
        <v>0.30220718331757068</v>
      </c>
      <c r="BF10" s="115">
        <v>0</v>
      </c>
      <c r="BG10" s="115">
        <f t="shared" si="16"/>
        <v>0.19095750768705724</v>
      </c>
      <c r="BH10" s="115">
        <f t="shared" si="16"/>
        <v>0.19099999999986822</v>
      </c>
      <c r="BI10" s="115">
        <f t="shared" si="16"/>
        <v>0</v>
      </c>
      <c r="BJ10" s="115">
        <f t="shared" si="16"/>
        <v>0.12052190418079443</v>
      </c>
      <c r="BK10" s="115">
        <f t="shared" si="16"/>
        <v>0.12052190418079443</v>
      </c>
      <c r="BL10" s="115" t="e">
        <f t="shared" si="16"/>
        <v>#DIV/0!</v>
      </c>
      <c r="BM10" s="115">
        <f t="shared" si="16"/>
        <v>0.30198501700715763</v>
      </c>
      <c r="BN10" s="115">
        <v>0.30198501700715763</v>
      </c>
      <c r="BO10" s="115" t="e">
        <v>#DIV/0!</v>
      </c>
      <c r="BP10" s="116">
        <f t="shared" si="16"/>
        <v>0.19095750768705727</v>
      </c>
      <c r="BQ10" s="116">
        <f t="shared" si="16"/>
        <v>0.19099999999986822</v>
      </c>
      <c r="BR10" s="116">
        <f t="shared" si="16"/>
        <v>0</v>
      </c>
      <c r="BS10" s="116">
        <f t="shared" si="16"/>
        <v>0.14885140154405829</v>
      </c>
      <c r="BT10" s="116">
        <f t="shared" si="16"/>
        <v>0.14885140154405829</v>
      </c>
      <c r="BU10" s="116" t="e">
        <f t="shared" si="16"/>
        <v>#DIV/0!</v>
      </c>
      <c r="BV10" s="117">
        <f t="shared" si="16"/>
        <v>0.25316157284970908</v>
      </c>
      <c r="BW10" s="116">
        <f t="shared" si="16"/>
        <v>0.25325745937396904</v>
      </c>
      <c r="BX10" s="116">
        <f t="shared" si="16"/>
        <v>0</v>
      </c>
      <c r="BY10" s="58">
        <f t="shared" ref="BY10:CA10" si="17">SUM(BS10-BP10)</f>
        <v>-4.2106106142998978E-2</v>
      </c>
      <c r="BZ10" s="58">
        <f t="shared" si="17"/>
        <v>-4.2148598455809927E-2</v>
      </c>
      <c r="CA10" s="58" t="e">
        <f t="shared" si="17"/>
        <v>#DIV/0!</v>
      </c>
      <c r="CB10" s="116">
        <f t="shared" ref="CB10:CJ10" si="18">SUM(CB9/CB8)</f>
        <v>0.19095750768705727</v>
      </c>
      <c r="CC10" s="116">
        <f t="shared" si="18"/>
        <v>0.19099999999986822</v>
      </c>
      <c r="CD10" s="116">
        <f t="shared" si="18"/>
        <v>0</v>
      </c>
      <c r="CE10" s="116">
        <f t="shared" si="18"/>
        <v>0.11316453337445705</v>
      </c>
      <c r="CF10" s="116">
        <f t="shared" si="18"/>
        <v>0.11316453337445705</v>
      </c>
      <c r="CG10" s="116" t="e">
        <f t="shared" si="18"/>
        <v>#DIV/0!</v>
      </c>
      <c r="CH10" s="117">
        <f t="shared" si="18"/>
        <v>0.16590551098559134</v>
      </c>
      <c r="CI10" s="117">
        <f t="shared" si="18"/>
        <v>0.16595647834209129</v>
      </c>
      <c r="CJ10" s="117">
        <f t="shared" si="18"/>
        <v>0</v>
      </c>
      <c r="CK10" s="58">
        <f t="shared" ref="CK10" si="19">SUM(CE10-CB10)</f>
        <v>-7.7792974312600224E-2</v>
      </c>
      <c r="CL10" s="58">
        <f t="shared" si="3"/>
        <v>-7.7835466625411173E-2</v>
      </c>
      <c r="CM10" s="58" t="e">
        <f t="shared" si="3"/>
        <v>#DIV/0!</v>
      </c>
      <c r="CN10" s="115">
        <f t="shared" ref="CN10:DW10" si="20">SUM(CN9/CN8)</f>
        <v>0.19095750768705724</v>
      </c>
      <c r="CO10" s="115">
        <f t="shared" si="20"/>
        <v>0.19099999999986822</v>
      </c>
      <c r="CP10" s="115">
        <f t="shared" si="20"/>
        <v>0</v>
      </c>
      <c r="CQ10" s="115">
        <f t="shared" si="20"/>
        <v>0.20276905325365177</v>
      </c>
      <c r="CR10" s="115">
        <f t="shared" si="20"/>
        <v>0.20276905325365177</v>
      </c>
      <c r="CS10" s="115" t="e">
        <f t="shared" si="20"/>
        <v>#DIV/0!</v>
      </c>
      <c r="CT10" s="115">
        <f t="shared" si="20"/>
        <v>0.15013107906110343</v>
      </c>
      <c r="CU10" s="115">
        <v>0.15013107906110343</v>
      </c>
      <c r="CV10" s="115" t="e">
        <v>#DIV/0!</v>
      </c>
      <c r="CW10" s="115">
        <f t="shared" si="20"/>
        <v>0.19095750768705724</v>
      </c>
      <c r="CX10" s="115">
        <f t="shared" si="20"/>
        <v>0.19099999999986822</v>
      </c>
      <c r="CY10" s="115">
        <f t="shared" si="20"/>
        <v>0</v>
      </c>
      <c r="CZ10" s="115">
        <f t="shared" si="20"/>
        <v>0.18825715528553458</v>
      </c>
      <c r="DA10" s="115">
        <f t="shared" si="20"/>
        <v>0.18825715528553458</v>
      </c>
      <c r="DB10" s="115" t="e">
        <f t="shared" si="20"/>
        <v>#DIV/0!</v>
      </c>
      <c r="DC10" s="115">
        <f t="shared" si="20"/>
        <v>0.11143700500966595</v>
      </c>
      <c r="DD10" s="115">
        <v>0.11143700500966595</v>
      </c>
      <c r="DE10" s="115" t="e">
        <v>#DIV/0!</v>
      </c>
      <c r="DF10" s="115">
        <f t="shared" si="20"/>
        <v>0.19095750768705724</v>
      </c>
      <c r="DG10" s="115">
        <f t="shared" si="20"/>
        <v>0.19099999999986822</v>
      </c>
      <c r="DH10" s="115">
        <f t="shared" si="20"/>
        <v>0</v>
      </c>
      <c r="DI10" s="115">
        <f t="shared" si="20"/>
        <v>0.10154062946681411</v>
      </c>
      <c r="DJ10" s="115">
        <f t="shared" si="20"/>
        <v>0.10154062946681411</v>
      </c>
      <c r="DK10" s="115" t="e">
        <f t="shared" si="20"/>
        <v>#DIV/0!</v>
      </c>
      <c r="DL10" s="115">
        <f t="shared" si="20"/>
        <v>7.1164761496444864E-2</v>
      </c>
      <c r="DM10" s="115">
        <v>7.1164761496444864E-2</v>
      </c>
      <c r="DN10" s="115" t="e">
        <v>#DIV/0!</v>
      </c>
      <c r="DO10" s="116">
        <f t="shared" si="20"/>
        <v>0.19095750768705727</v>
      </c>
      <c r="DP10" s="116">
        <f t="shared" si="20"/>
        <v>0.19099999999986822</v>
      </c>
      <c r="DQ10" s="116">
        <f t="shared" si="20"/>
        <v>0</v>
      </c>
      <c r="DR10" s="116">
        <f t="shared" si="20"/>
        <v>0.1679823187475015</v>
      </c>
      <c r="DS10" s="116">
        <f t="shared" si="20"/>
        <v>0.1679823187475015</v>
      </c>
      <c r="DT10" s="116" t="e">
        <f t="shared" si="20"/>
        <v>#DIV/0!</v>
      </c>
      <c r="DU10" s="117">
        <f t="shared" si="20"/>
        <v>0.11212340665201641</v>
      </c>
      <c r="DV10" s="116">
        <f t="shared" si="20"/>
        <v>0.11212340665201641</v>
      </c>
      <c r="DW10" s="116" t="e">
        <f t="shared" si="20"/>
        <v>#DIV/0!</v>
      </c>
      <c r="DX10" s="58">
        <f t="shared" ref="DX10" si="21">SUM(DR10-DO10)</f>
        <v>-2.2975188939555774E-2</v>
      </c>
      <c r="DY10" s="58">
        <f t="shared" si="5"/>
        <v>-2.3017681252366723E-2</v>
      </c>
      <c r="DZ10" s="58" t="e">
        <f t="shared" si="5"/>
        <v>#DIV/0!</v>
      </c>
      <c r="EA10" s="116">
        <f t="shared" ref="EA10:EI10" si="22">SUM(EA9/EA8)</f>
        <v>0.19095750768705724</v>
      </c>
      <c r="EB10" s="116">
        <f t="shared" si="22"/>
        <v>0.19099999999986822</v>
      </c>
      <c r="EC10" s="116">
        <f t="shared" si="22"/>
        <v>0</v>
      </c>
      <c r="ED10" s="116">
        <f t="shared" si="22"/>
        <v>0.13182390322924609</v>
      </c>
      <c r="EE10" s="116">
        <f t="shared" si="22"/>
        <v>0.13182390322924609</v>
      </c>
      <c r="EF10" s="116" t="e">
        <f t="shared" si="22"/>
        <v>#DIV/0!</v>
      </c>
      <c r="EG10" s="116">
        <f t="shared" si="22"/>
        <v>0.14942354939504945</v>
      </c>
      <c r="EH10" s="116">
        <f t="shared" si="22"/>
        <v>0.14945538273172382</v>
      </c>
      <c r="EI10" s="116">
        <f t="shared" si="22"/>
        <v>0</v>
      </c>
      <c r="EJ10" s="58">
        <f t="shared" ref="EJ10" si="23">SUM(ED10-EA10)</f>
        <v>-5.9133604457811156E-2</v>
      </c>
      <c r="EK10" s="58">
        <f t="shared" si="7"/>
        <v>-5.9176096770622133E-2</v>
      </c>
      <c r="EL10" s="58" t="e">
        <f t="shared" si="7"/>
        <v>#DIV/0!</v>
      </c>
      <c r="EM10" s="115">
        <f t="shared" ref="EM10:FV10" si="24">SUM(EM9/EM8)</f>
        <v>0.19095750768705724</v>
      </c>
      <c r="EN10" s="115">
        <f t="shared" si="24"/>
        <v>0.19099999999986822</v>
      </c>
      <c r="EO10" s="115">
        <f t="shared" si="24"/>
        <v>0</v>
      </c>
      <c r="EP10" s="115">
        <f t="shared" si="24"/>
        <v>0.19278326660543749</v>
      </c>
      <c r="EQ10" s="115">
        <f t="shared" si="24"/>
        <v>0.19278326660543749</v>
      </c>
      <c r="ER10" s="115" t="e">
        <f t="shared" si="24"/>
        <v>#DIV/0!</v>
      </c>
      <c r="ES10" s="115">
        <f t="shared" si="24"/>
        <v>8.4026800476289368E-2</v>
      </c>
      <c r="ET10" s="115">
        <v>8.4026800476289368E-2</v>
      </c>
      <c r="EU10" s="115" t="e">
        <v>#DIV/0!</v>
      </c>
      <c r="EV10" s="115">
        <f t="shared" si="24"/>
        <v>0.19095750768705724</v>
      </c>
      <c r="EW10" s="115">
        <f t="shared" si="24"/>
        <v>0.19099999999986822</v>
      </c>
      <c r="EX10" s="115">
        <f t="shared" si="24"/>
        <v>0</v>
      </c>
      <c r="EY10" s="115" t="e">
        <f t="shared" si="24"/>
        <v>#DIV/0!</v>
      </c>
      <c r="EZ10" s="115" t="e">
        <f t="shared" si="24"/>
        <v>#DIV/0!</v>
      </c>
      <c r="FA10" s="115" t="e">
        <f t="shared" si="24"/>
        <v>#DIV/0!</v>
      </c>
      <c r="FB10" s="115">
        <f t="shared" si="24"/>
        <v>0.19588863860074202</v>
      </c>
      <c r="FC10" s="115">
        <v>0.19588863860074202</v>
      </c>
      <c r="FD10" s="115" t="e">
        <v>#DIV/0!</v>
      </c>
      <c r="FE10" s="115">
        <f t="shared" si="24"/>
        <v>0.19095750768705724</v>
      </c>
      <c r="FF10" s="115">
        <f t="shared" si="24"/>
        <v>0.19099999999986822</v>
      </c>
      <c r="FG10" s="115">
        <f t="shared" si="24"/>
        <v>0</v>
      </c>
      <c r="FH10" s="115" t="e">
        <f t="shared" si="24"/>
        <v>#DIV/0!</v>
      </c>
      <c r="FI10" s="115" t="e">
        <f t="shared" si="24"/>
        <v>#DIV/0!</v>
      </c>
      <c r="FJ10" s="115" t="e">
        <f t="shared" si="24"/>
        <v>#DIV/0!</v>
      </c>
      <c r="FK10" s="115">
        <f t="shared" si="24"/>
        <v>0.11045304406576083</v>
      </c>
      <c r="FL10" s="115">
        <v>0.11045304406576083</v>
      </c>
      <c r="FM10" s="115" t="e">
        <v>#DIV/0!</v>
      </c>
      <c r="FN10" s="116">
        <f t="shared" si="24"/>
        <v>0.19095750768705727</v>
      </c>
      <c r="FO10" s="116">
        <f t="shared" si="24"/>
        <v>0.19099999999986822</v>
      </c>
      <c r="FP10" s="116">
        <f t="shared" si="24"/>
        <v>0</v>
      </c>
      <c r="FQ10" s="116">
        <f t="shared" si="24"/>
        <v>0.19278326660543749</v>
      </c>
      <c r="FR10" s="116">
        <f t="shared" si="24"/>
        <v>0.19278326660543749</v>
      </c>
      <c r="FS10" s="116" t="e">
        <f t="shared" si="24"/>
        <v>#DIV/0!</v>
      </c>
      <c r="FT10" s="117">
        <f t="shared" si="24"/>
        <v>0.13211564860583938</v>
      </c>
      <c r="FU10" s="117">
        <f t="shared" si="24"/>
        <v>0.13211564860583938</v>
      </c>
      <c r="FV10" s="117" t="e">
        <f t="shared" si="24"/>
        <v>#DIV/0!</v>
      </c>
      <c r="FW10" s="58">
        <f t="shared" ref="FW10" si="25">SUM(FQ10-FN10)</f>
        <v>1.8257589183802159E-3</v>
      </c>
      <c r="FX10" s="58">
        <f t="shared" si="9"/>
        <v>1.783266605569267E-3</v>
      </c>
      <c r="FY10" s="58" t="e">
        <f t="shared" si="9"/>
        <v>#DIV/0!</v>
      </c>
      <c r="FZ10" s="116">
        <f t="shared" ref="FZ10:GH10" si="26">SUM(FZ9/FZ8)</f>
        <v>0.19095750768705727</v>
      </c>
      <c r="GA10" s="116">
        <f t="shared" si="26"/>
        <v>0.19099999999986822</v>
      </c>
      <c r="GB10" s="116">
        <f t="shared" si="26"/>
        <v>0</v>
      </c>
      <c r="GC10" s="116">
        <f t="shared" si="26"/>
        <v>0.13860124570319834</v>
      </c>
      <c r="GD10" s="117">
        <f t="shared" si="26"/>
        <v>0.13860124570319834</v>
      </c>
      <c r="GE10" s="117" t="e">
        <f t="shared" si="26"/>
        <v>#DIV/0!</v>
      </c>
      <c r="GF10" s="117">
        <f t="shared" si="26"/>
        <v>0.14518952027169546</v>
      </c>
      <c r="GG10" s="117">
        <f t="shared" si="26"/>
        <v>0.14521288364625576</v>
      </c>
      <c r="GH10" s="117">
        <f t="shared" si="26"/>
        <v>0</v>
      </c>
      <c r="GI10" s="58">
        <f t="shared" ref="GI10" si="27">SUM(GC10-FZ10)</f>
        <v>-5.2356261983858926E-2</v>
      </c>
      <c r="GJ10" s="58">
        <f t="shared" si="12"/>
        <v>-5.2398754296669875E-2</v>
      </c>
      <c r="GK10" s="58" t="e">
        <f t="shared" si="12"/>
        <v>#DIV/0!</v>
      </c>
      <c r="GL10" s="108"/>
      <c r="GM10" s="13">
        <f t="shared" si="13"/>
        <v>2.2914900922446875</v>
      </c>
    </row>
    <row r="11" spans="1:195" ht="18.75" x14ac:dyDescent="0.3">
      <c r="A11" s="14" t="s">
        <v>99</v>
      </c>
      <c r="B11" s="7">
        <f>SUM(C11:D11)</f>
        <v>409.41941406255006</v>
      </c>
      <c r="C11" s="7">
        <f>SUM(C8-C9)</f>
        <v>409.3068307292167</v>
      </c>
      <c r="D11" s="7">
        <f>SUM(D8-D9)</f>
        <v>0.11258333333333333</v>
      </c>
      <c r="E11" s="7">
        <f>SUM(F11:G11)</f>
        <v>349.0437</v>
      </c>
      <c r="F11" s="7">
        <f>SUM(F8-F9)</f>
        <v>349.0437</v>
      </c>
      <c r="G11" s="7">
        <f>SUM(G8-G9)</f>
        <v>0</v>
      </c>
      <c r="H11" s="15">
        <f>SUM(I11:J11)</f>
        <v>371.23280000000005</v>
      </c>
      <c r="I11" s="15">
        <v>371.14980000000003</v>
      </c>
      <c r="J11" s="15">
        <v>8.3000000000000004E-2</v>
      </c>
      <c r="K11" s="7">
        <f>SUM(L11:M11)</f>
        <v>409.41941406255006</v>
      </c>
      <c r="L11" s="7">
        <f>SUM(L8-L9)</f>
        <v>409.3068307292167</v>
      </c>
      <c r="M11" s="7">
        <f>SUM(M8-M9)</f>
        <v>0.11258333333333333</v>
      </c>
      <c r="N11" s="7">
        <f>SUM(O11:P11)</f>
        <v>403.43770000000001</v>
      </c>
      <c r="O11" s="7">
        <f>SUM(O8-O9)</f>
        <v>403.43770000000001</v>
      </c>
      <c r="P11" s="7">
        <f>SUM(P8-P9)</f>
        <v>0</v>
      </c>
      <c r="Q11" s="15">
        <f>SUM(R11:S11)</f>
        <v>341.16775999999999</v>
      </c>
      <c r="R11" s="15">
        <v>341.09476000000001</v>
      </c>
      <c r="S11" s="15">
        <v>7.2999999999999995E-2</v>
      </c>
      <c r="T11" s="7">
        <f>SUM(U11:V11)</f>
        <v>409.41941406255006</v>
      </c>
      <c r="U11" s="7">
        <f>SUM(U8-U9)</f>
        <v>409.3068307292167</v>
      </c>
      <c r="V11" s="7">
        <f>SUM(V8-V9)</f>
        <v>0.11258333333333333</v>
      </c>
      <c r="W11" s="7">
        <f>SUM(X11:Y11)</f>
        <v>443.32870000000003</v>
      </c>
      <c r="X11" s="7">
        <f>SUM(X8-X9)</f>
        <v>443.32870000000003</v>
      </c>
      <c r="Y11" s="7">
        <f>SUM(Y8-Y9)</f>
        <v>0</v>
      </c>
      <c r="Z11" s="15">
        <f>SUM(AA11:AB11)</f>
        <v>380.57175999999998</v>
      </c>
      <c r="AA11" s="15">
        <v>380.47175999999996</v>
      </c>
      <c r="AB11" s="15">
        <v>0.1</v>
      </c>
      <c r="AC11" s="10">
        <f>SUM(AD11:AE11)</f>
        <v>1228.25824218765</v>
      </c>
      <c r="AD11" s="10">
        <f>SUM(AD8-AD9)</f>
        <v>1227.9204921876501</v>
      </c>
      <c r="AE11" s="10">
        <f>SUM(AE8-AE9)</f>
        <v>0.33774999999999999</v>
      </c>
      <c r="AF11" s="10">
        <f>SUM(AG11:AH11)</f>
        <v>1195.8100999999999</v>
      </c>
      <c r="AG11" s="10">
        <f>SUM(AG8-AG9)</f>
        <v>1195.8100999999999</v>
      </c>
      <c r="AH11" s="10">
        <f>SUM(AH8-AH9)</f>
        <v>0</v>
      </c>
      <c r="AI11" s="11">
        <f t="shared" ref="AI11:GF11" si="28">SUM(AI8-AI9)</f>
        <v>1092.9723200000001</v>
      </c>
      <c r="AJ11" s="11">
        <f t="shared" si="28"/>
        <v>1092.71632</v>
      </c>
      <c r="AK11" s="11">
        <f t="shared" si="28"/>
        <v>0.25600000000000001</v>
      </c>
      <c r="AL11" s="10">
        <f>SUM(AM11:AN11)</f>
        <v>-32.448142187650262</v>
      </c>
      <c r="AM11" s="10">
        <f>SUM(AM8-AM9)</f>
        <v>-32.110392187650262</v>
      </c>
      <c r="AN11" s="10">
        <f>SUM(AN8-AN9)</f>
        <v>-0.33774999999999999</v>
      </c>
      <c r="AO11" s="7">
        <f>SUM(AP11:AQ11)</f>
        <v>409.41941406255006</v>
      </c>
      <c r="AP11" s="7">
        <f>SUM(AP8-AP9)</f>
        <v>409.3068307292167</v>
      </c>
      <c r="AQ11" s="7">
        <f>SUM(AQ8-AQ9)</f>
        <v>0.11258333333333333</v>
      </c>
      <c r="AR11" s="7">
        <f>SUM(AS11:AT11)</f>
        <v>462.04969999999992</v>
      </c>
      <c r="AS11" s="7">
        <f>SUM(AS8-AS9)</f>
        <v>462.04969999999992</v>
      </c>
      <c r="AT11" s="7">
        <f>SUM(AT8-AT9)</f>
        <v>0</v>
      </c>
      <c r="AU11" s="15">
        <f>SUM(AV11:AW11)</f>
        <v>374.75675999999999</v>
      </c>
      <c r="AV11" s="15">
        <v>374.25675999999999</v>
      </c>
      <c r="AW11" s="7">
        <v>0.5</v>
      </c>
      <c r="AX11" s="7">
        <f>SUM(AY11:AZ11)</f>
        <v>409.41941406255006</v>
      </c>
      <c r="AY11" s="7">
        <f>SUM(AY8-AY9)</f>
        <v>409.3068307292167</v>
      </c>
      <c r="AZ11" s="7">
        <f>SUM(AZ8-AZ9)</f>
        <v>0.11258333333333333</v>
      </c>
      <c r="BA11" s="7">
        <f>SUM(BB11:BC11)</f>
        <v>508.97769999999997</v>
      </c>
      <c r="BB11" s="7">
        <f>SUM(BB8-BB9)</f>
        <v>508.97769999999997</v>
      </c>
      <c r="BC11" s="7">
        <f>SUM(BC8-BC9)</f>
        <v>0</v>
      </c>
      <c r="BD11" s="15">
        <f>SUM(BE11:BF11)</f>
        <v>346.06976000000003</v>
      </c>
      <c r="BE11" s="15">
        <v>346.03476000000001</v>
      </c>
      <c r="BF11" s="15">
        <v>3.5000000000000003E-2</v>
      </c>
      <c r="BG11" s="7">
        <f>SUM(BH11:BI11)</f>
        <v>409.41941406255006</v>
      </c>
      <c r="BH11" s="7">
        <f>SUM(BH8-BH9)</f>
        <v>409.3068307292167</v>
      </c>
      <c r="BI11" s="7">
        <f>SUM(BI8-BI9)</f>
        <v>0.11258333333333333</v>
      </c>
      <c r="BJ11" s="7">
        <f>SUM(BK11:BL11)</f>
        <v>455.47467000000006</v>
      </c>
      <c r="BK11" s="7">
        <f t="shared" ref="BK11:BL11" si="29">SUM(BK8-BK9)</f>
        <v>455.47467000000006</v>
      </c>
      <c r="BL11" s="7">
        <f t="shared" si="29"/>
        <v>0</v>
      </c>
      <c r="BM11" s="7">
        <f>SUM(BN11:BO11)</f>
        <v>334.49576000000002</v>
      </c>
      <c r="BN11" s="15">
        <v>334.49576000000002</v>
      </c>
      <c r="BO11" s="7">
        <v>0</v>
      </c>
      <c r="BP11" s="10">
        <f>SUM(BQ11:BR11)</f>
        <v>1228.25824218765</v>
      </c>
      <c r="BQ11" s="10">
        <f>SUM(BQ8-BQ9)</f>
        <v>1227.9204921876501</v>
      </c>
      <c r="BR11" s="10">
        <f>SUM(BR8-BR9)</f>
        <v>0.33774999999999999</v>
      </c>
      <c r="BS11" s="10">
        <f>SUM(BT11:BU11)</f>
        <v>1426.50207</v>
      </c>
      <c r="BT11" s="10">
        <f>SUM(BT8-BT9)</f>
        <v>1426.50207</v>
      </c>
      <c r="BU11" s="10">
        <f>SUM(BU8-BU9)</f>
        <v>0</v>
      </c>
      <c r="BV11" s="11">
        <f t="shared" ref="BV11:BX11" si="30">SUM(BV8-BV9)</f>
        <v>1055.3222800000001</v>
      </c>
      <c r="BW11" s="10">
        <f t="shared" si="30"/>
        <v>1054.78728</v>
      </c>
      <c r="BX11" s="10">
        <f t="shared" si="30"/>
        <v>0.53500000000000003</v>
      </c>
      <c r="BY11" s="10">
        <f>SUM(BZ11:CA11)</f>
        <v>198.24382781234985</v>
      </c>
      <c r="BZ11" s="10">
        <f>SUM(BZ8-BZ9)</f>
        <v>198.58157781234985</v>
      </c>
      <c r="CA11" s="10">
        <f>SUM(CA8-CA9)</f>
        <v>-0.33774999999999999</v>
      </c>
      <c r="CB11" s="10">
        <f>SUM(CC11:CD11)</f>
        <v>2456.5164843753</v>
      </c>
      <c r="CC11" s="10">
        <f>SUM(CC8-CC9)</f>
        <v>2455.8409843753002</v>
      </c>
      <c r="CD11" s="10">
        <f>SUM(CD8-CD9)</f>
        <v>0.67549999999999999</v>
      </c>
      <c r="CE11" s="10">
        <f>SUM(CF11:CG11)</f>
        <v>2622.3121699999997</v>
      </c>
      <c r="CF11" s="10">
        <f>SUM(CF8-CF9)</f>
        <v>2622.3121699999997</v>
      </c>
      <c r="CG11" s="10">
        <f>SUM(CG8-CG9)</f>
        <v>0</v>
      </c>
      <c r="CH11" s="11">
        <f t="shared" si="28"/>
        <v>2148.2946000000002</v>
      </c>
      <c r="CI11" s="11">
        <f t="shared" si="28"/>
        <v>2147.5036</v>
      </c>
      <c r="CJ11" s="11">
        <f t="shared" si="28"/>
        <v>0.79100000000000004</v>
      </c>
      <c r="CK11" s="10">
        <f>SUM(CL11:CM11)</f>
        <v>165.7956856246995</v>
      </c>
      <c r="CL11" s="12">
        <f t="shared" si="3"/>
        <v>166.4711856246995</v>
      </c>
      <c r="CM11" s="12">
        <f t="shared" si="3"/>
        <v>-0.67549999999999999</v>
      </c>
      <c r="CN11" s="7">
        <f>SUM(CO11:CP11)</f>
        <v>409.41941406255006</v>
      </c>
      <c r="CO11" s="7">
        <f>SUM(CO8-CO9)</f>
        <v>409.3068307292167</v>
      </c>
      <c r="CP11" s="7">
        <f>SUM(CP8-CP9)</f>
        <v>0.11258333333333333</v>
      </c>
      <c r="CQ11" s="7">
        <f>SUM(CR11:CS11)</f>
        <v>420.08570000000003</v>
      </c>
      <c r="CR11" s="7">
        <f t="shared" ref="CR11:CS11" si="31">SUM(CR8-CR9)</f>
        <v>420.08570000000003</v>
      </c>
      <c r="CS11" s="7">
        <f t="shared" si="31"/>
        <v>0</v>
      </c>
      <c r="CT11" s="15">
        <f>SUM(CU11:CV11)</f>
        <v>334.87979999999999</v>
      </c>
      <c r="CU11" s="15">
        <v>334.87979999999999</v>
      </c>
      <c r="CV11" s="15">
        <v>0</v>
      </c>
      <c r="CW11" s="7">
        <f>SUM(CX11:CY11)</f>
        <v>409.41941406255006</v>
      </c>
      <c r="CX11" s="7">
        <f>SUM(CX8-CX9)</f>
        <v>409.3068307292167</v>
      </c>
      <c r="CY11" s="7">
        <f>SUM(CY8-CY9)</f>
        <v>0.11258333333333333</v>
      </c>
      <c r="CZ11" s="7">
        <f>SUM(DA11:DB11)</f>
        <v>449.73069999999996</v>
      </c>
      <c r="DA11" s="7">
        <f t="shared" ref="DA11:DB11" si="32">SUM(DA8-DA9)</f>
        <v>449.73069999999996</v>
      </c>
      <c r="DB11" s="7">
        <f t="shared" si="32"/>
        <v>0</v>
      </c>
      <c r="DC11" s="15">
        <f>SUM(DD11:DE11)</f>
        <v>341.96879999999999</v>
      </c>
      <c r="DD11" s="15">
        <v>341.96879999999999</v>
      </c>
      <c r="DE11" s="15">
        <v>0</v>
      </c>
      <c r="DF11" s="7">
        <f>SUM(DG11:DH11)</f>
        <v>409.41941406255006</v>
      </c>
      <c r="DG11" s="7">
        <f>SUM(DG8-DG9)</f>
        <v>409.3068307292167</v>
      </c>
      <c r="DH11" s="7">
        <f>SUM(DH8-DH9)</f>
        <v>0.11258333333333333</v>
      </c>
      <c r="DI11" s="7">
        <f>SUM(DJ11:DK11)</f>
        <v>399.76769999999999</v>
      </c>
      <c r="DJ11" s="7">
        <f t="shared" ref="DJ11:DK11" si="33">SUM(DJ8-DJ9)</f>
        <v>399.76769999999999</v>
      </c>
      <c r="DK11" s="7">
        <f t="shared" si="33"/>
        <v>0</v>
      </c>
      <c r="DL11" s="15">
        <f>SUM(DM11:DN11)</f>
        <v>333.63576</v>
      </c>
      <c r="DM11" s="15">
        <v>333.63576</v>
      </c>
      <c r="DN11" s="15">
        <v>0</v>
      </c>
      <c r="DO11" s="10">
        <f>SUM(DP11:DQ11)</f>
        <v>1228.25824218765</v>
      </c>
      <c r="DP11" s="10">
        <f>SUM(DP8-DP9)</f>
        <v>1227.9204921876501</v>
      </c>
      <c r="DQ11" s="10">
        <f>SUM(DQ8-DQ9)</f>
        <v>0.33774999999999999</v>
      </c>
      <c r="DR11" s="10">
        <f>SUM(DS11:DT11)</f>
        <v>1269.5840999999998</v>
      </c>
      <c r="DS11" s="10">
        <f>SUM(DS8-DS9)</f>
        <v>1269.5840999999998</v>
      </c>
      <c r="DT11" s="10">
        <f>SUM(DT8-DT9)</f>
        <v>0</v>
      </c>
      <c r="DU11" s="11">
        <f t="shared" ref="DU11:DW11" si="34">SUM(DU8-DU9)</f>
        <v>1010.4843599999999</v>
      </c>
      <c r="DV11" s="10">
        <f t="shared" si="34"/>
        <v>1010.4843599999999</v>
      </c>
      <c r="DW11" s="10">
        <f t="shared" si="34"/>
        <v>0</v>
      </c>
      <c r="DX11" s="10">
        <f>SUM(DY11:DZ11)</f>
        <v>41.32585781234971</v>
      </c>
      <c r="DY11" s="12">
        <f t="shared" si="5"/>
        <v>41.66360781234971</v>
      </c>
      <c r="DZ11" s="12">
        <f t="shared" si="5"/>
        <v>-0.33774999999999999</v>
      </c>
      <c r="EA11" s="10">
        <f>SUM(EB11:EC11)</f>
        <v>3684.7747265629505</v>
      </c>
      <c r="EB11" s="10">
        <f>SUM(EB8-EB9)</f>
        <v>3683.7614765629505</v>
      </c>
      <c r="EC11" s="10">
        <f>SUM(EC8-EC9)</f>
        <v>1.01325</v>
      </c>
      <c r="ED11" s="10">
        <f>SUM(EE11:EF11)</f>
        <v>3891.8962699999997</v>
      </c>
      <c r="EE11" s="10">
        <f>SUM(EE8-EE9)</f>
        <v>3891.8962699999997</v>
      </c>
      <c r="EF11" s="10">
        <f>SUM(EF8-EF9)</f>
        <v>0</v>
      </c>
      <c r="EG11" s="10">
        <f>SUM(EG8-EG9)</f>
        <v>3158.7789600000001</v>
      </c>
      <c r="EH11" s="10">
        <f t="shared" ref="EH11:EI11" si="35">SUM(EH8-EH9)</f>
        <v>3157.9879599999999</v>
      </c>
      <c r="EI11" s="10">
        <f t="shared" si="35"/>
        <v>0.79100000000000004</v>
      </c>
      <c r="EJ11" s="10">
        <f>SUM(EK11:EL11)</f>
        <v>207.12154343704921</v>
      </c>
      <c r="EK11" s="12">
        <f t="shared" si="7"/>
        <v>208.13479343704921</v>
      </c>
      <c r="EL11" s="12">
        <f t="shared" si="7"/>
        <v>-1.01325</v>
      </c>
      <c r="EM11" s="7">
        <f>SUM(EN11:EO11)</f>
        <v>409.41941406255006</v>
      </c>
      <c r="EN11" s="7">
        <f>SUM(EN8-EN9)</f>
        <v>409.3068307292167</v>
      </c>
      <c r="EO11" s="7">
        <f>SUM(EO8-EO9)</f>
        <v>0.11258333333333333</v>
      </c>
      <c r="EP11" s="7">
        <f>SUM(EQ11:ER11)</f>
        <v>452.63467500000002</v>
      </c>
      <c r="EQ11" s="7">
        <f t="shared" ref="EQ11:ER11" si="36">SUM(EQ8-EQ9)</f>
        <v>452.63467500000002</v>
      </c>
      <c r="ER11" s="7">
        <f t="shared" si="36"/>
        <v>0</v>
      </c>
      <c r="ES11" s="15">
        <f>SUM(ET11:EU11)</f>
        <v>348.47375999999997</v>
      </c>
      <c r="ET11" s="15">
        <v>348.47375999999997</v>
      </c>
      <c r="EU11" s="15">
        <v>0</v>
      </c>
      <c r="EV11" s="7">
        <f>SUM(EW11:EX11)</f>
        <v>409.41941406255006</v>
      </c>
      <c r="EW11" s="7">
        <f>SUM(EW8-EW9)</f>
        <v>409.3068307292167</v>
      </c>
      <c r="EX11" s="7">
        <f>SUM(EX8-EX9)</f>
        <v>0.11258333333333333</v>
      </c>
      <c r="EY11" s="7">
        <f>SUM(EZ11:FA11)</f>
        <v>0</v>
      </c>
      <c r="EZ11" s="7">
        <f t="shared" ref="EZ11:FA11" si="37">SUM(EZ8-EZ9)</f>
        <v>0</v>
      </c>
      <c r="FA11" s="7">
        <f t="shared" si="37"/>
        <v>0</v>
      </c>
      <c r="FB11" s="15">
        <f>SUM(FC11:FD11)</f>
        <v>339.83676000000003</v>
      </c>
      <c r="FC11" s="15">
        <v>339.83676000000003</v>
      </c>
      <c r="FD11" s="15">
        <v>0</v>
      </c>
      <c r="FE11" s="7">
        <f>SUM(FF11:FG11)</f>
        <v>409.41941406255006</v>
      </c>
      <c r="FF11" s="7">
        <f>SUM(FF8-FF9)</f>
        <v>409.3068307292167</v>
      </c>
      <c r="FG11" s="7">
        <f>SUM(FG8-FG9)</f>
        <v>0.11258333333333333</v>
      </c>
      <c r="FH11" s="7">
        <f>SUM(FI11:FJ11)</f>
        <v>0</v>
      </c>
      <c r="FI11" s="7">
        <f t="shared" ref="FI11:FJ11" si="38">SUM(FI8-FI9)</f>
        <v>0</v>
      </c>
      <c r="FJ11" s="7">
        <f t="shared" si="38"/>
        <v>0</v>
      </c>
      <c r="FK11" s="15">
        <f>SUM(FL11:FM11)</f>
        <v>355.48964999999998</v>
      </c>
      <c r="FL11" s="15">
        <v>355.48964999999998</v>
      </c>
      <c r="FM11" s="15">
        <v>0</v>
      </c>
      <c r="FN11" s="10">
        <f>SUM(FO11:FP11)</f>
        <v>1228.25824218765</v>
      </c>
      <c r="FO11" s="10">
        <f>SUM(FO8-FO9)</f>
        <v>1227.9204921876501</v>
      </c>
      <c r="FP11" s="10">
        <f>SUM(FP8-FP9)</f>
        <v>0.33774999999999999</v>
      </c>
      <c r="FQ11" s="10">
        <f>SUM(FR11:FS11)</f>
        <v>452.63467500000002</v>
      </c>
      <c r="FR11" s="10">
        <f>SUM(FR8-FR9)</f>
        <v>452.63467500000002</v>
      </c>
      <c r="FS11" s="10">
        <f>SUM(FS8-FS9)</f>
        <v>0</v>
      </c>
      <c r="FT11" s="11">
        <f t="shared" ref="FT11:FV11" si="39">SUM(FT8-FT9)</f>
        <v>1043.8001700000002</v>
      </c>
      <c r="FU11" s="11">
        <f t="shared" si="39"/>
        <v>1043.8001700000002</v>
      </c>
      <c r="FV11" s="11">
        <f t="shared" si="39"/>
        <v>0</v>
      </c>
      <c r="FW11" s="10">
        <f>SUM(FX11:FY11)</f>
        <v>-775.62356718765011</v>
      </c>
      <c r="FX11" s="12">
        <f t="shared" si="9"/>
        <v>-775.28581718765008</v>
      </c>
      <c r="FY11" s="12">
        <f t="shared" si="9"/>
        <v>-0.33774999999999999</v>
      </c>
      <c r="FZ11" s="10">
        <f>SUM(GA11:GB11)</f>
        <v>4913.0329687506</v>
      </c>
      <c r="GA11" s="10">
        <f>SUM(GA8-GA9)</f>
        <v>4911.6819687506004</v>
      </c>
      <c r="GB11" s="10">
        <f>SUM(GB8-GB9)</f>
        <v>1.351</v>
      </c>
      <c r="GC11" s="10">
        <f>SUM(GD11:GE11)</f>
        <v>4344.5309449999995</v>
      </c>
      <c r="GD11" s="11">
        <f t="shared" ref="GD11:GE11" si="40">SUM(GD8-GD9)</f>
        <v>4344.5309449999995</v>
      </c>
      <c r="GE11" s="11">
        <f t="shared" si="40"/>
        <v>0</v>
      </c>
      <c r="GF11" s="11">
        <f t="shared" si="28"/>
        <v>4202.5791300000001</v>
      </c>
      <c r="GG11" s="11">
        <f t="shared" ref="GG11:GH11" si="41">SUM(GG8-GG9)</f>
        <v>4201.788129999999</v>
      </c>
      <c r="GH11" s="11">
        <f t="shared" si="41"/>
        <v>0.79100000000000004</v>
      </c>
      <c r="GI11" s="10">
        <f>SUM(GJ11:GK11)</f>
        <v>-568.50202375060087</v>
      </c>
      <c r="GJ11" s="12">
        <f t="shared" si="12"/>
        <v>-567.15102375060087</v>
      </c>
      <c r="GK11" s="12">
        <f t="shared" si="12"/>
        <v>-1.351</v>
      </c>
      <c r="GL11" s="108"/>
      <c r="GM11" s="13">
        <f t="shared" si="13"/>
        <v>4913.032968750601</v>
      </c>
    </row>
    <row r="12" spans="1:195" ht="18.75" x14ac:dyDescent="0.3">
      <c r="A12" s="16" t="s">
        <v>100</v>
      </c>
      <c r="B12" s="17">
        <f>SUM(C12:D12)</f>
        <v>113.13240801378771</v>
      </c>
      <c r="C12" s="17">
        <f t="shared" ref="C12:AK12" si="42">SUM(C11-C14)</f>
        <v>113.13240801378771</v>
      </c>
      <c r="D12" s="17">
        <f t="shared" si="42"/>
        <v>0</v>
      </c>
      <c r="E12" s="17">
        <f>SUM(F12:G12)</f>
        <v>47.360101999999983</v>
      </c>
      <c r="F12" s="17">
        <f t="shared" si="42"/>
        <v>47.360101999999983</v>
      </c>
      <c r="G12" s="17">
        <f t="shared" si="42"/>
        <v>0</v>
      </c>
      <c r="H12" s="19">
        <f>SUM(I12:J12)</f>
        <v>62.432800000000043</v>
      </c>
      <c r="I12" s="19">
        <v>62.432800000000043</v>
      </c>
      <c r="J12" s="19">
        <v>0</v>
      </c>
      <c r="K12" s="17">
        <f>SUM(L12:M12)</f>
        <v>113.13240801378771</v>
      </c>
      <c r="L12" s="17">
        <f t="shared" ref="L12:M12" si="43">SUM(L11-L14)</f>
        <v>113.13240801378771</v>
      </c>
      <c r="M12" s="17">
        <f t="shared" si="43"/>
        <v>0</v>
      </c>
      <c r="N12" s="17">
        <f>SUM(O12:P12)</f>
        <v>99.456923000000018</v>
      </c>
      <c r="O12" s="17">
        <f t="shared" ref="O12:P12" si="44">SUM(O11-O14)</f>
        <v>99.456923000000018</v>
      </c>
      <c r="P12" s="17">
        <f t="shared" si="44"/>
        <v>0</v>
      </c>
      <c r="Q12" s="19">
        <f>SUM(R12:S12)</f>
        <v>36.607759999999985</v>
      </c>
      <c r="R12" s="19">
        <v>36.607759999999985</v>
      </c>
      <c r="S12" s="19">
        <v>0</v>
      </c>
      <c r="T12" s="17">
        <f>SUM(U12:V12)</f>
        <v>113.13240801378771</v>
      </c>
      <c r="U12" s="17">
        <f t="shared" ref="U12:V12" si="45">SUM(U11-U14)</f>
        <v>113.13240801378771</v>
      </c>
      <c r="V12" s="17">
        <f t="shared" si="45"/>
        <v>0</v>
      </c>
      <c r="W12" s="17">
        <f>SUM(X12:Y12)</f>
        <v>155.59993700000001</v>
      </c>
      <c r="X12" s="17">
        <f t="shared" ref="X12:Y12" si="46">SUM(X11-X14)</f>
        <v>155.59993700000001</v>
      </c>
      <c r="Y12" s="17">
        <f t="shared" si="46"/>
        <v>0</v>
      </c>
      <c r="Z12" s="19">
        <f>SUM(AA12:AB12)</f>
        <v>89.209913999999912</v>
      </c>
      <c r="AA12" s="19">
        <v>89.209913999999912</v>
      </c>
      <c r="AB12" s="19">
        <v>0</v>
      </c>
      <c r="AC12" s="21">
        <f>SUM(AD12:AE12)</f>
        <v>339.39722404136296</v>
      </c>
      <c r="AD12" s="21">
        <f t="shared" ref="AD12:AH12" si="47">SUM(AD11-AD14)</f>
        <v>339.39722404136296</v>
      </c>
      <c r="AE12" s="21">
        <f t="shared" si="47"/>
        <v>0</v>
      </c>
      <c r="AF12" s="21">
        <f>SUM(AG12:AH12)</f>
        <v>302.4169619999999</v>
      </c>
      <c r="AG12" s="21">
        <f t="shared" si="47"/>
        <v>302.4169619999999</v>
      </c>
      <c r="AH12" s="21">
        <f t="shared" si="47"/>
        <v>0</v>
      </c>
      <c r="AI12" s="22">
        <f t="shared" si="42"/>
        <v>188.25047400000005</v>
      </c>
      <c r="AJ12" s="22">
        <f t="shared" si="42"/>
        <v>188.25047399999994</v>
      </c>
      <c r="AK12" s="22">
        <f t="shared" si="42"/>
        <v>0</v>
      </c>
      <c r="AL12" s="21">
        <f>SUM(AM12:AN12)</f>
        <v>-36.980262041363233</v>
      </c>
      <c r="AM12" s="21">
        <f t="shared" ref="AM12" si="48">SUM(AM11-AM14)</f>
        <v>-36.980262041363233</v>
      </c>
      <c r="AN12" s="21">
        <f>SUM(AN11-AN14)</f>
        <v>0</v>
      </c>
      <c r="AO12" s="17">
        <f>SUM(AP12:AQ12)</f>
        <v>113.13240801378771</v>
      </c>
      <c r="AP12" s="17">
        <f t="shared" ref="AP12:AQ12" si="49">SUM(AP11-AP14)</f>
        <v>113.13240801378771</v>
      </c>
      <c r="AQ12" s="17">
        <f t="shared" si="49"/>
        <v>0</v>
      </c>
      <c r="AR12" s="17">
        <f>SUM(AS12:AT12)</f>
        <v>177.92611699999992</v>
      </c>
      <c r="AS12" s="17">
        <f t="shared" ref="AS12:AT12" si="50">SUM(AS11-AS14)</f>
        <v>177.92611699999992</v>
      </c>
      <c r="AT12" s="17">
        <f t="shared" si="50"/>
        <v>0</v>
      </c>
      <c r="AU12" s="19">
        <f>SUM(AV12:AW12)</f>
        <v>54.178560000000004</v>
      </c>
      <c r="AV12" s="19">
        <v>54.178560000000004</v>
      </c>
      <c r="AW12" s="19">
        <v>0</v>
      </c>
      <c r="AX12" s="17">
        <f>SUM(AY12:AZ12)</f>
        <v>113.13240801378771</v>
      </c>
      <c r="AY12" s="17">
        <f t="shared" ref="AY12:AZ12" si="51">SUM(AY11-AY14)</f>
        <v>113.13240801378771</v>
      </c>
      <c r="AZ12" s="17">
        <f t="shared" si="51"/>
        <v>0</v>
      </c>
      <c r="BA12" s="17">
        <f>SUM(BB12:BC12)</f>
        <v>219.73180499999995</v>
      </c>
      <c r="BB12" s="17">
        <f t="shared" ref="BB12:BC12" si="52">SUM(BB11-BB14)</f>
        <v>219.73180499999995</v>
      </c>
      <c r="BC12" s="17">
        <f t="shared" si="52"/>
        <v>0</v>
      </c>
      <c r="BD12" s="19">
        <f>SUM(BE12:BF12)</f>
        <v>48.518760000000043</v>
      </c>
      <c r="BE12" s="19">
        <v>48.518760000000043</v>
      </c>
      <c r="BF12" s="19">
        <v>0</v>
      </c>
      <c r="BG12" s="17">
        <f>SUM(BH12:BI12)</f>
        <v>113.13240801378771</v>
      </c>
      <c r="BH12" s="17">
        <f t="shared" ref="BH12:BI12" si="53">SUM(BH11-BH14)</f>
        <v>113.13240801378771</v>
      </c>
      <c r="BI12" s="17">
        <f t="shared" si="53"/>
        <v>0</v>
      </c>
      <c r="BJ12" s="17">
        <f>SUM(BK12:BL12)</f>
        <v>173.58699100000007</v>
      </c>
      <c r="BK12" s="17">
        <f t="shared" ref="BK12:BL12" si="54">SUM(BK11-BK14)</f>
        <v>173.58699100000007</v>
      </c>
      <c r="BL12" s="17">
        <f t="shared" si="54"/>
        <v>0</v>
      </c>
      <c r="BM12" s="19">
        <f>SUM(BN12:BO12)</f>
        <v>55.357760000000042</v>
      </c>
      <c r="BN12" s="19">
        <v>55.357760000000042</v>
      </c>
      <c r="BO12" s="19">
        <v>0</v>
      </c>
      <c r="BP12" s="21">
        <f>SUM(BQ12:BR12)</f>
        <v>339.39722404136296</v>
      </c>
      <c r="BQ12" s="21">
        <f t="shared" ref="BQ12:BR12" si="55">SUM(BQ11-BQ14)</f>
        <v>339.39722404136296</v>
      </c>
      <c r="BR12" s="21">
        <f t="shared" si="55"/>
        <v>0</v>
      </c>
      <c r="BS12" s="21">
        <f>SUM(BT12:BU12)</f>
        <v>571.244913</v>
      </c>
      <c r="BT12" s="21">
        <f t="shared" ref="BT12:BX12" si="56">SUM(BT11-BT14)</f>
        <v>571.244913</v>
      </c>
      <c r="BU12" s="21">
        <f t="shared" si="56"/>
        <v>0</v>
      </c>
      <c r="BV12" s="22">
        <f t="shared" si="56"/>
        <v>158.05508000000009</v>
      </c>
      <c r="BW12" s="21">
        <f t="shared" si="56"/>
        <v>158.05507999999998</v>
      </c>
      <c r="BX12" s="21">
        <f t="shared" si="56"/>
        <v>0</v>
      </c>
      <c r="BY12" s="21">
        <f>SUM(BZ12:CA12)</f>
        <v>231.84768895863692</v>
      </c>
      <c r="BZ12" s="21">
        <f t="shared" ref="BZ12" si="57">SUM(BZ11-BZ14)</f>
        <v>231.84768895863692</v>
      </c>
      <c r="CA12" s="21">
        <f>SUM(CA11-CA14)</f>
        <v>0</v>
      </c>
      <c r="CB12" s="21">
        <f>SUM(CC12:CD12)</f>
        <v>678.79444808272592</v>
      </c>
      <c r="CC12" s="21">
        <f t="shared" ref="CC12:CD12" si="58">SUM(CC11-CC14)</f>
        <v>678.79444808272592</v>
      </c>
      <c r="CD12" s="21">
        <f t="shared" si="58"/>
        <v>0</v>
      </c>
      <c r="CE12" s="21">
        <f>SUM(CF12:CG12)</f>
        <v>873.66187499999978</v>
      </c>
      <c r="CF12" s="21">
        <f t="shared" ref="CF12:CJ12" si="59">SUM(CF11-CF14)</f>
        <v>873.66187499999978</v>
      </c>
      <c r="CG12" s="21">
        <f t="shared" si="59"/>
        <v>0</v>
      </c>
      <c r="CH12" s="22">
        <f t="shared" si="59"/>
        <v>346.30555400000048</v>
      </c>
      <c r="CI12" s="22">
        <f t="shared" si="59"/>
        <v>346.30555400000026</v>
      </c>
      <c r="CJ12" s="22">
        <f t="shared" si="59"/>
        <v>0</v>
      </c>
      <c r="CK12" s="21">
        <f>SUM(CL12:CM12)</f>
        <v>194.86742691727386</v>
      </c>
      <c r="CL12" s="23">
        <f t="shared" si="3"/>
        <v>194.86742691727386</v>
      </c>
      <c r="CM12" s="23">
        <f t="shared" si="3"/>
        <v>0</v>
      </c>
      <c r="CN12" s="17">
        <f>SUM(CO12:CP12)</f>
        <v>113.13240801378771</v>
      </c>
      <c r="CO12" s="17">
        <f t="shared" ref="CO12:CP12" si="60">SUM(CO11-CO14)</f>
        <v>113.13240801378771</v>
      </c>
      <c r="CP12" s="17">
        <f t="shared" si="60"/>
        <v>0</v>
      </c>
      <c r="CQ12" s="17">
        <f>SUM(CR12:CS12)</f>
        <v>162.41970800000007</v>
      </c>
      <c r="CR12" s="17">
        <f t="shared" ref="CR12:CS12" si="61">SUM(CR11-CR14)</f>
        <v>162.41970800000007</v>
      </c>
      <c r="CS12" s="17">
        <f t="shared" si="61"/>
        <v>0</v>
      </c>
      <c r="CT12" s="19">
        <f>SUM(CU12:CV12)</f>
        <v>73.301799999999957</v>
      </c>
      <c r="CU12" s="19">
        <v>73.301799999999957</v>
      </c>
      <c r="CV12" s="19">
        <v>0</v>
      </c>
      <c r="CW12" s="17">
        <f>SUM(CX12:CY12)</f>
        <v>113.13240801378771</v>
      </c>
      <c r="CX12" s="17">
        <f t="shared" ref="CX12:DB12" si="62">SUM(CX11-CX14)</f>
        <v>113.13240801378771</v>
      </c>
      <c r="CY12" s="17">
        <f t="shared" si="62"/>
        <v>0</v>
      </c>
      <c r="CZ12" s="17">
        <f>SUM(DA12:DB12)</f>
        <v>175.27390799999995</v>
      </c>
      <c r="DA12" s="17">
        <f t="shared" si="62"/>
        <v>175.27390799999995</v>
      </c>
      <c r="DB12" s="17">
        <f t="shared" si="62"/>
        <v>0</v>
      </c>
      <c r="DC12" s="19">
        <f>SUM(DD12:DE12)</f>
        <v>63.159799999999962</v>
      </c>
      <c r="DD12" s="19">
        <v>63.159799999999962</v>
      </c>
      <c r="DE12" s="19">
        <v>0</v>
      </c>
      <c r="DF12" s="17">
        <f>SUM(DG12:DH12)</f>
        <v>113.13240801378771</v>
      </c>
      <c r="DG12" s="17">
        <f t="shared" ref="DG12:DK12" si="63">SUM(DG11-DG14)</f>
        <v>113.13240801378771</v>
      </c>
      <c r="DH12" s="17">
        <f t="shared" si="63"/>
        <v>0</v>
      </c>
      <c r="DI12" s="17">
        <f>SUM(DJ12:DK12)</f>
        <v>115.62872499999997</v>
      </c>
      <c r="DJ12" s="17">
        <f t="shared" si="63"/>
        <v>115.62872499999997</v>
      </c>
      <c r="DK12" s="17">
        <f t="shared" si="63"/>
        <v>0</v>
      </c>
      <c r="DL12" s="19">
        <f>SUM(DM12:DN12)</f>
        <v>39.437760000000026</v>
      </c>
      <c r="DM12" s="19">
        <v>39.437760000000026</v>
      </c>
      <c r="DN12" s="19">
        <v>0</v>
      </c>
      <c r="DO12" s="21">
        <f>SUM(DP12:DQ12)</f>
        <v>339.39722404136296</v>
      </c>
      <c r="DP12" s="21">
        <f t="shared" ref="DP12:DQ12" si="64">SUM(DP11-DP14)</f>
        <v>339.39722404136296</v>
      </c>
      <c r="DQ12" s="21">
        <f t="shared" si="64"/>
        <v>0</v>
      </c>
      <c r="DR12" s="21">
        <f>SUM(DS12:DT12)</f>
        <v>453.32234099999982</v>
      </c>
      <c r="DS12" s="21">
        <f t="shared" ref="DS12:DW12" si="65">SUM(DS11-DS14)</f>
        <v>453.32234099999982</v>
      </c>
      <c r="DT12" s="21">
        <f t="shared" si="65"/>
        <v>0</v>
      </c>
      <c r="DU12" s="22">
        <f t="shared" si="65"/>
        <v>175.89936</v>
      </c>
      <c r="DV12" s="21">
        <f t="shared" si="65"/>
        <v>175.89936</v>
      </c>
      <c r="DW12" s="21">
        <f t="shared" si="65"/>
        <v>0</v>
      </c>
      <c r="DX12" s="21">
        <f>SUM(DY12:DZ12)</f>
        <v>113.92511695863686</v>
      </c>
      <c r="DY12" s="23">
        <f t="shared" si="5"/>
        <v>113.92511695863686</v>
      </c>
      <c r="DZ12" s="23">
        <f t="shared" si="5"/>
        <v>0</v>
      </c>
      <c r="EA12" s="21">
        <f>SUM(EB12:EC12)</f>
        <v>1018.1916721240896</v>
      </c>
      <c r="EB12" s="21">
        <f t="shared" ref="EB12:EC12" si="66">SUM(EB11-EB14)</f>
        <v>1018.1916721240896</v>
      </c>
      <c r="EC12" s="21">
        <f t="shared" si="66"/>
        <v>0</v>
      </c>
      <c r="ED12" s="21">
        <f>SUM(EE12:EF12)</f>
        <v>1326.9842159999998</v>
      </c>
      <c r="EE12" s="21">
        <f t="shared" ref="EE12:EI12" si="67">SUM(EE11-EE14)</f>
        <v>1326.9842159999998</v>
      </c>
      <c r="EF12" s="21">
        <f t="shared" si="67"/>
        <v>0</v>
      </c>
      <c r="EG12" s="21">
        <f t="shared" si="67"/>
        <v>522.20491400000037</v>
      </c>
      <c r="EH12" s="21">
        <f t="shared" si="67"/>
        <v>522.20491400000037</v>
      </c>
      <c r="EI12" s="21">
        <f t="shared" si="67"/>
        <v>0</v>
      </c>
      <c r="EJ12" s="21">
        <f>SUM(EK12:EL12)</f>
        <v>308.79254387591027</v>
      </c>
      <c r="EK12" s="23">
        <f t="shared" si="7"/>
        <v>308.79254387591027</v>
      </c>
      <c r="EL12" s="23">
        <f t="shared" si="7"/>
        <v>0</v>
      </c>
      <c r="EM12" s="17">
        <f>SUM(EN12:EO12)</f>
        <v>113.13240801378771</v>
      </c>
      <c r="EN12" s="17">
        <f t="shared" ref="EN12:EO12" si="68">SUM(EN11-EN14)</f>
        <v>113.13240801378771</v>
      </c>
      <c r="EO12" s="17">
        <f t="shared" si="68"/>
        <v>0</v>
      </c>
      <c r="EP12" s="17">
        <f>SUM(EQ12:ER12)</f>
        <v>160.28219300000001</v>
      </c>
      <c r="EQ12" s="17">
        <f t="shared" ref="EQ12:ER12" si="69">SUM(EQ11-EQ14)</f>
        <v>160.28219300000001</v>
      </c>
      <c r="ER12" s="17">
        <f t="shared" si="69"/>
        <v>0</v>
      </c>
      <c r="ES12" s="19">
        <f>SUM(ET12:EU12)</f>
        <v>56.033759999999972</v>
      </c>
      <c r="ET12" s="19">
        <v>56.033759999999972</v>
      </c>
      <c r="EU12" s="19">
        <v>0</v>
      </c>
      <c r="EV12" s="17">
        <f>SUM(EW12:EX12)</f>
        <v>113.13240801378771</v>
      </c>
      <c r="EW12" s="17">
        <f t="shared" ref="EW12:FA12" si="70">SUM(EW11-EW14)</f>
        <v>113.13240801378771</v>
      </c>
      <c r="EX12" s="17">
        <f t="shared" si="70"/>
        <v>0</v>
      </c>
      <c r="EY12" s="17">
        <f>SUM(EZ12:FA12)</f>
        <v>0</v>
      </c>
      <c r="EZ12" s="17">
        <f t="shared" si="70"/>
        <v>0</v>
      </c>
      <c r="FA12" s="17">
        <f t="shared" si="70"/>
        <v>0</v>
      </c>
      <c r="FB12" s="19">
        <f>SUM(FC12:FD12)</f>
        <v>39.891649000000029</v>
      </c>
      <c r="FC12" s="19">
        <v>39.891649000000029</v>
      </c>
      <c r="FD12" s="19">
        <v>0</v>
      </c>
      <c r="FE12" s="17">
        <f>SUM(FF12:FG12)</f>
        <v>113.13240801378771</v>
      </c>
      <c r="FF12" s="17">
        <f t="shared" ref="FF12:FG12" si="71">SUM(FF11-FF14)</f>
        <v>113.13240801378771</v>
      </c>
      <c r="FG12" s="17">
        <f t="shared" si="71"/>
        <v>0</v>
      </c>
      <c r="FH12" s="17">
        <f>SUM(FI12:FJ12)</f>
        <v>0</v>
      </c>
      <c r="FI12" s="17">
        <f t="shared" ref="FI12:FJ12" si="72">SUM(FI11-FI14)</f>
        <v>0</v>
      </c>
      <c r="FJ12" s="17">
        <f t="shared" si="72"/>
        <v>0</v>
      </c>
      <c r="FK12" s="19">
        <f>SUM(FL12:FM12)</f>
        <v>53.667256000000009</v>
      </c>
      <c r="FL12" s="19">
        <v>53.667256000000009</v>
      </c>
      <c r="FM12" s="19">
        <v>0</v>
      </c>
      <c r="FN12" s="21">
        <f>SUM(FO12:FP12)</f>
        <v>339.39722404136296</v>
      </c>
      <c r="FO12" s="21">
        <f t="shared" ref="FO12:FP12" si="73">SUM(FO11-FO14)</f>
        <v>339.39722404136296</v>
      </c>
      <c r="FP12" s="21">
        <f t="shared" si="73"/>
        <v>0</v>
      </c>
      <c r="FQ12" s="21">
        <f>SUM(FR12:FS12)</f>
        <v>160.28219300000001</v>
      </c>
      <c r="FR12" s="21">
        <f t="shared" ref="FR12:FV12" si="74">SUM(FR11-FR14)</f>
        <v>160.28219300000001</v>
      </c>
      <c r="FS12" s="21">
        <f t="shared" si="74"/>
        <v>0</v>
      </c>
      <c r="FT12" s="22">
        <f t="shared" si="74"/>
        <v>149.59288500000025</v>
      </c>
      <c r="FU12" s="22">
        <f t="shared" si="74"/>
        <v>149.59288500000025</v>
      </c>
      <c r="FV12" s="22">
        <f t="shared" si="74"/>
        <v>0</v>
      </c>
      <c r="FW12" s="21">
        <f>SUM(FX12:FY12)</f>
        <v>-179.11503104136295</v>
      </c>
      <c r="FX12" s="23">
        <f t="shared" si="9"/>
        <v>-179.11503104136295</v>
      </c>
      <c r="FY12" s="23">
        <f t="shared" si="9"/>
        <v>0</v>
      </c>
      <c r="FZ12" s="21">
        <f>SUM(GA12:GB12)</f>
        <v>1357.5888961654523</v>
      </c>
      <c r="GA12" s="21">
        <f t="shared" ref="GA12:GB12" si="75">SUM(GA11-GA14)</f>
        <v>1357.5888961654523</v>
      </c>
      <c r="GB12" s="21">
        <f t="shared" si="75"/>
        <v>0</v>
      </c>
      <c r="GC12" s="21">
        <f>SUM(GD12:GE12)</f>
        <v>1487.2664089999994</v>
      </c>
      <c r="GD12" s="22">
        <f t="shared" ref="GD12:GH12" si="76">SUM(GD11-GD14)</f>
        <v>1487.2664089999994</v>
      </c>
      <c r="GE12" s="22">
        <f t="shared" si="76"/>
        <v>0</v>
      </c>
      <c r="GF12" s="22">
        <f t="shared" si="76"/>
        <v>671.79779899999994</v>
      </c>
      <c r="GG12" s="22">
        <f t="shared" si="76"/>
        <v>671.79779899999903</v>
      </c>
      <c r="GH12" s="22">
        <f t="shared" si="76"/>
        <v>0</v>
      </c>
      <c r="GI12" s="21">
        <f>SUM(GJ12:GK12)</f>
        <v>129.67751283454709</v>
      </c>
      <c r="GJ12" s="23">
        <f t="shared" si="12"/>
        <v>129.67751283454709</v>
      </c>
      <c r="GK12" s="23">
        <f t="shared" si="12"/>
        <v>0</v>
      </c>
      <c r="GL12" s="108"/>
      <c r="GM12" s="13">
        <f t="shared" si="13"/>
        <v>1357.5888961654521</v>
      </c>
    </row>
    <row r="13" spans="1:195" ht="18.75" x14ac:dyDescent="0.3">
      <c r="A13" s="24" t="s">
        <v>101</v>
      </c>
      <c r="B13" s="115">
        <f t="shared" ref="B13:AK13" si="77">SUM(B12/B11)</f>
        <v>0.2763239947300194</v>
      </c>
      <c r="C13" s="115">
        <f t="shared" si="77"/>
        <v>0.27640000000056736</v>
      </c>
      <c r="D13" s="115">
        <f t="shared" si="77"/>
        <v>0</v>
      </c>
      <c r="E13" s="115">
        <f t="shared" si="77"/>
        <v>0.13568530817201394</v>
      </c>
      <c r="F13" s="115">
        <f t="shared" si="77"/>
        <v>0.13568530817201394</v>
      </c>
      <c r="G13" s="115" t="e">
        <f t="shared" si="77"/>
        <v>#DIV/0!</v>
      </c>
      <c r="H13" s="115">
        <f t="shared" si="77"/>
        <v>0.16817694988158383</v>
      </c>
      <c r="I13" s="115">
        <v>0.16821455918876971</v>
      </c>
      <c r="J13" s="115">
        <v>0</v>
      </c>
      <c r="K13" s="115">
        <f t="shared" si="77"/>
        <v>0.2763239947300194</v>
      </c>
      <c r="L13" s="115">
        <f t="shared" si="77"/>
        <v>0.27640000000056736</v>
      </c>
      <c r="M13" s="115">
        <f t="shared" si="77"/>
        <v>0</v>
      </c>
      <c r="N13" s="115">
        <f t="shared" si="77"/>
        <v>0.24652362186280563</v>
      </c>
      <c r="O13" s="115">
        <f t="shared" si="77"/>
        <v>0.24652362186280563</v>
      </c>
      <c r="P13" s="115" t="e">
        <f t="shared" si="77"/>
        <v>#DIV/0!</v>
      </c>
      <c r="Q13" s="115">
        <f t="shared" si="77"/>
        <v>0.10730134641092695</v>
      </c>
      <c r="R13" s="115">
        <v>0.10732431069888022</v>
      </c>
      <c r="S13" s="115">
        <v>0</v>
      </c>
      <c r="T13" s="115">
        <f t="shared" si="77"/>
        <v>0.2763239947300194</v>
      </c>
      <c r="U13" s="115">
        <f t="shared" si="77"/>
        <v>0.27640000000056736</v>
      </c>
      <c r="V13" s="115">
        <f t="shared" si="77"/>
        <v>0</v>
      </c>
      <c r="W13" s="115">
        <f t="shared" si="77"/>
        <v>0.35098096965073544</v>
      </c>
      <c r="X13" s="115">
        <f t="shared" si="77"/>
        <v>0.35098096965073544</v>
      </c>
      <c r="Y13" s="115" t="e">
        <f t="shared" si="77"/>
        <v>#DIV/0!</v>
      </c>
      <c r="Z13" s="115">
        <f t="shared" si="77"/>
        <v>0.23441023054364285</v>
      </c>
      <c r="AA13" s="115">
        <v>0.23447184095870852</v>
      </c>
      <c r="AB13" s="115">
        <v>0</v>
      </c>
      <c r="AC13" s="116">
        <f t="shared" si="77"/>
        <v>0.27632399473001928</v>
      </c>
      <c r="AD13" s="116">
        <f t="shared" si="77"/>
        <v>0.27640000000056719</v>
      </c>
      <c r="AE13" s="116">
        <f t="shared" si="77"/>
        <v>0</v>
      </c>
      <c r="AF13" s="116">
        <f t="shared" si="77"/>
        <v>0.25289714646163292</v>
      </c>
      <c r="AG13" s="116">
        <f t="shared" si="77"/>
        <v>0.25289714646163292</v>
      </c>
      <c r="AH13" s="116" t="e">
        <f t="shared" si="77"/>
        <v>#DIV/0!</v>
      </c>
      <c r="AI13" s="117">
        <f t="shared" si="77"/>
        <v>0.17223718346316405</v>
      </c>
      <c r="AJ13" s="117">
        <f t="shared" si="77"/>
        <v>0.17227753494154818</v>
      </c>
      <c r="AK13" s="117">
        <f t="shared" si="77"/>
        <v>0</v>
      </c>
      <c r="AL13" s="58">
        <f t="shared" ref="AL13:AN13" si="78">SUM(AF13-AC13)</f>
        <v>-2.3426848268386369E-2</v>
      </c>
      <c r="AM13" s="58">
        <f t="shared" si="78"/>
        <v>-2.3502853538934276E-2</v>
      </c>
      <c r="AN13" s="58" t="e">
        <f t="shared" si="78"/>
        <v>#DIV/0!</v>
      </c>
      <c r="AO13" s="115">
        <f t="shared" ref="AO13:BX13" si="79">SUM(AO12/AO11)</f>
        <v>0.2763239947300194</v>
      </c>
      <c r="AP13" s="115">
        <f t="shared" si="79"/>
        <v>0.27640000000056736</v>
      </c>
      <c r="AQ13" s="115">
        <f t="shared" si="79"/>
        <v>0</v>
      </c>
      <c r="AR13" s="115">
        <f t="shared" si="79"/>
        <v>0.38508004009092517</v>
      </c>
      <c r="AS13" s="115">
        <f t="shared" si="79"/>
        <v>0.38508004009092517</v>
      </c>
      <c r="AT13" s="115" t="e">
        <f t="shared" si="79"/>
        <v>#DIV/0!</v>
      </c>
      <c r="AU13" s="115">
        <f t="shared" si="79"/>
        <v>0.14456993384188721</v>
      </c>
      <c r="AV13" s="115">
        <v>0.14476307655738804</v>
      </c>
      <c r="AW13" s="115">
        <v>0</v>
      </c>
      <c r="AX13" s="115">
        <f t="shared" si="79"/>
        <v>0.2763239947300194</v>
      </c>
      <c r="AY13" s="115">
        <f t="shared" si="79"/>
        <v>0.27640000000056736</v>
      </c>
      <c r="AZ13" s="115">
        <f t="shared" si="79"/>
        <v>0</v>
      </c>
      <c r="BA13" s="115">
        <f t="shared" si="79"/>
        <v>0.43171204750227754</v>
      </c>
      <c r="BB13" s="115">
        <f t="shared" si="79"/>
        <v>0.43171204750227754</v>
      </c>
      <c r="BC13" s="115" t="e">
        <f t="shared" si="79"/>
        <v>#DIV/0!</v>
      </c>
      <c r="BD13" s="115">
        <f t="shared" si="79"/>
        <v>0.14019936327288474</v>
      </c>
      <c r="BE13" s="115">
        <v>0.1402135438647841</v>
      </c>
      <c r="BF13" s="115">
        <v>0</v>
      </c>
      <c r="BG13" s="115">
        <f t="shared" si="79"/>
        <v>0.2763239947300194</v>
      </c>
      <c r="BH13" s="115">
        <f t="shared" si="79"/>
        <v>0.27640000000056736</v>
      </c>
      <c r="BI13" s="115">
        <f t="shared" si="79"/>
        <v>0</v>
      </c>
      <c r="BJ13" s="115">
        <f t="shared" si="79"/>
        <v>0.38111228227027433</v>
      </c>
      <c r="BK13" s="115">
        <f t="shared" si="79"/>
        <v>0.38111228227027433</v>
      </c>
      <c r="BL13" s="115" t="e">
        <f t="shared" si="79"/>
        <v>#DIV/0!</v>
      </c>
      <c r="BM13" s="115">
        <f t="shared" si="79"/>
        <v>0.16549614859094189</v>
      </c>
      <c r="BN13" s="115">
        <v>0.16549614859094189</v>
      </c>
      <c r="BO13" s="115" t="e">
        <v>#DIV/0!</v>
      </c>
      <c r="BP13" s="116">
        <f t="shared" si="79"/>
        <v>0.27632399473001928</v>
      </c>
      <c r="BQ13" s="116">
        <f t="shared" si="79"/>
        <v>0.27640000000056719</v>
      </c>
      <c r="BR13" s="116">
        <f t="shared" si="79"/>
        <v>0</v>
      </c>
      <c r="BS13" s="116">
        <f t="shared" si="79"/>
        <v>0.40045151354039044</v>
      </c>
      <c r="BT13" s="116">
        <f t="shared" si="79"/>
        <v>0.40045151354039044</v>
      </c>
      <c r="BU13" s="116" t="e">
        <f t="shared" si="79"/>
        <v>#DIV/0!</v>
      </c>
      <c r="BV13" s="117">
        <f t="shared" si="79"/>
        <v>0.1497694903210042</v>
      </c>
      <c r="BW13" s="116">
        <f t="shared" si="79"/>
        <v>0.14984545509498368</v>
      </c>
      <c r="BX13" s="116">
        <f t="shared" si="79"/>
        <v>0</v>
      </c>
      <c r="BY13" s="58">
        <f t="shared" ref="BY13:CA13" si="80">SUM(BS13-BP13)</f>
        <v>0.12412751881037115</v>
      </c>
      <c r="BZ13" s="58">
        <f t="shared" si="80"/>
        <v>0.12405151353982324</v>
      </c>
      <c r="CA13" s="58" t="e">
        <f t="shared" si="80"/>
        <v>#DIV/0!</v>
      </c>
      <c r="CB13" s="116">
        <f t="shared" ref="CB13:CJ13" si="81">SUM(CB12/CB11)</f>
        <v>0.27632399473001928</v>
      </c>
      <c r="CC13" s="116">
        <f t="shared" si="81"/>
        <v>0.27640000000056719</v>
      </c>
      <c r="CD13" s="116">
        <f t="shared" si="81"/>
        <v>0</v>
      </c>
      <c r="CE13" s="116">
        <f t="shared" si="81"/>
        <v>0.33316471051575824</v>
      </c>
      <c r="CF13" s="116">
        <f t="shared" si="81"/>
        <v>0.33316471051575824</v>
      </c>
      <c r="CG13" s="116" t="e">
        <f t="shared" si="81"/>
        <v>#DIV/0!</v>
      </c>
      <c r="CH13" s="117">
        <f t="shared" si="81"/>
        <v>0.16120021620870828</v>
      </c>
      <c r="CI13" s="117">
        <f t="shared" si="81"/>
        <v>0.1612595918349102</v>
      </c>
      <c r="CJ13" s="117">
        <f t="shared" si="81"/>
        <v>0</v>
      </c>
      <c r="CK13" s="58">
        <f t="shared" ref="CK13" si="82">SUM(CE13-CB13)</f>
        <v>5.684071578573896E-2</v>
      </c>
      <c r="CL13" s="58">
        <f t="shared" si="3"/>
        <v>5.6764710515191052E-2</v>
      </c>
      <c r="CM13" s="58" t="e">
        <f t="shared" si="3"/>
        <v>#DIV/0!</v>
      </c>
      <c r="CN13" s="115">
        <f t="shared" ref="CN13:DW13" si="83">SUM(CN12/CN11)</f>
        <v>0.2763239947300194</v>
      </c>
      <c r="CO13" s="115">
        <f t="shared" si="83"/>
        <v>0.27640000000056736</v>
      </c>
      <c r="CP13" s="115">
        <f t="shared" si="83"/>
        <v>0</v>
      </c>
      <c r="CQ13" s="115">
        <f t="shared" si="83"/>
        <v>0.38663469858650285</v>
      </c>
      <c r="CR13" s="115">
        <f t="shared" si="83"/>
        <v>0.38663469858650285</v>
      </c>
      <c r="CS13" s="115" t="e">
        <f t="shared" si="83"/>
        <v>#DIV/0!</v>
      </c>
      <c r="CT13" s="115">
        <f t="shared" si="83"/>
        <v>0.21888988228014936</v>
      </c>
      <c r="CU13" s="115">
        <v>0.21888988228014936</v>
      </c>
      <c r="CV13" s="115" t="e">
        <v>#DIV/0!</v>
      </c>
      <c r="CW13" s="115">
        <f t="shared" si="83"/>
        <v>0.2763239947300194</v>
      </c>
      <c r="CX13" s="115">
        <f t="shared" si="83"/>
        <v>0.27640000000056736</v>
      </c>
      <c r="CY13" s="115">
        <f t="shared" si="83"/>
        <v>0</v>
      </c>
      <c r="CZ13" s="115">
        <f t="shared" si="83"/>
        <v>0.38973080556875472</v>
      </c>
      <c r="DA13" s="115">
        <f t="shared" si="83"/>
        <v>0.38973080556875472</v>
      </c>
      <c r="DB13" s="115" t="e">
        <f t="shared" si="83"/>
        <v>#DIV/0!</v>
      </c>
      <c r="DC13" s="115">
        <f t="shared" si="83"/>
        <v>0.18469462711218088</v>
      </c>
      <c r="DD13" s="115">
        <v>0.18469462711218088</v>
      </c>
      <c r="DE13" s="115" t="e">
        <v>#DIV/0!</v>
      </c>
      <c r="DF13" s="115">
        <f t="shared" si="83"/>
        <v>0.2763239947300194</v>
      </c>
      <c r="DG13" s="115">
        <f t="shared" si="83"/>
        <v>0.27640000000056736</v>
      </c>
      <c r="DH13" s="115">
        <f t="shared" si="83"/>
        <v>0</v>
      </c>
      <c r="DI13" s="115">
        <f t="shared" si="83"/>
        <v>0.28923978850717547</v>
      </c>
      <c r="DJ13" s="115">
        <f t="shared" si="83"/>
        <v>0.28923978850717547</v>
      </c>
      <c r="DK13" s="115" t="e">
        <f t="shared" si="83"/>
        <v>#DIV/0!</v>
      </c>
      <c r="DL13" s="115">
        <f t="shared" si="83"/>
        <v>0.11820603402944584</v>
      </c>
      <c r="DM13" s="115">
        <v>0.11820603402944584</v>
      </c>
      <c r="DN13" s="115" t="e">
        <v>#DIV/0!</v>
      </c>
      <c r="DO13" s="116">
        <f t="shared" si="83"/>
        <v>0.27632399473001928</v>
      </c>
      <c r="DP13" s="116">
        <f t="shared" si="83"/>
        <v>0.27640000000056719</v>
      </c>
      <c r="DQ13" s="116">
        <f t="shared" si="83"/>
        <v>0</v>
      </c>
      <c r="DR13" s="116">
        <f t="shared" si="83"/>
        <v>0.357063656515547</v>
      </c>
      <c r="DS13" s="116">
        <f t="shared" si="83"/>
        <v>0.357063656515547</v>
      </c>
      <c r="DT13" s="116" t="e">
        <f t="shared" si="83"/>
        <v>#DIV/0!</v>
      </c>
      <c r="DU13" s="117">
        <f t="shared" si="83"/>
        <v>0.17407430234744059</v>
      </c>
      <c r="DV13" s="116">
        <f t="shared" si="83"/>
        <v>0.17407430234744059</v>
      </c>
      <c r="DW13" s="116" t="e">
        <f t="shared" si="83"/>
        <v>#DIV/0!</v>
      </c>
      <c r="DX13" s="58">
        <f t="shared" ref="DX13" si="84">SUM(DR13-DO13)</f>
        <v>8.0739661785527717E-2</v>
      </c>
      <c r="DY13" s="58">
        <f t="shared" si="5"/>
        <v>8.0663656514979809E-2</v>
      </c>
      <c r="DZ13" s="58" t="e">
        <f t="shared" si="5"/>
        <v>#DIV/0!</v>
      </c>
      <c r="EA13" s="116">
        <f t="shared" ref="EA13:EI13" si="85">SUM(EA12/EA11)</f>
        <v>0.27632399473001945</v>
      </c>
      <c r="EB13" s="116">
        <f t="shared" si="85"/>
        <v>0.27640000000056736</v>
      </c>
      <c r="EC13" s="116">
        <f t="shared" si="85"/>
        <v>0</v>
      </c>
      <c r="ED13" s="116">
        <f t="shared" si="85"/>
        <v>0.34096083860940107</v>
      </c>
      <c r="EE13" s="116">
        <f t="shared" si="85"/>
        <v>0.34096083860940107</v>
      </c>
      <c r="EF13" s="116" t="e">
        <f t="shared" si="85"/>
        <v>#DIV/0!</v>
      </c>
      <c r="EG13" s="116">
        <f t="shared" si="85"/>
        <v>0.16531859956418107</v>
      </c>
      <c r="EH13" s="116">
        <f t="shared" si="85"/>
        <v>0.16536000789566038</v>
      </c>
      <c r="EI13" s="116">
        <f t="shared" si="85"/>
        <v>0</v>
      </c>
      <c r="EJ13" s="58">
        <f t="shared" ref="EJ13" si="86">SUM(ED13-EA13)</f>
        <v>6.4636843879381622E-2</v>
      </c>
      <c r="EK13" s="58">
        <f t="shared" si="7"/>
        <v>6.4560838608833715E-2</v>
      </c>
      <c r="EL13" s="58" t="e">
        <f t="shared" si="7"/>
        <v>#DIV/0!</v>
      </c>
      <c r="EM13" s="115">
        <f t="shared" ref="EM13:FV13" si="87">SUM(EM12/EM11)</f>
        <v>0.2763239947300194</v>
      </c>
      <c r="EN13" s="115">
        <f t="shared" si="87"/>
        <v>0.27640000000056736</v>
      </c>
      <c r="EO13" s="115">
        <f t="shared" si="87"/>
        <v>0</v>
      </c>
      <c r="EP13" s="115">
        <f t="shared" si="87"/>
        <v>0.35410939959471732</v>
      </c>
      <c r="EQ13" s="115">
        <f t="shared" si="87"/>
        <v>0.35410939959471732</v>
      </c>
      <c r="ER13" s="115" t="e">
        <f t="shared" si="87"/>
        <v>#DIV/0!</v>
      </c>
      <c r="ES13" s="115">
        <f t="shared" si="87"/>
        <v>0.16079764513689632</v>
      </c>
      <c r="ET13" s="115">
        <v>0.16079764513689632</v>
      </c>
      <c r="EU13" s="115" t="e">
        <v>#DIV/0!</v>
      </c>
      <c r="EV13" s="115">
        <f t="shared" si="87"/>
        <v>0.2763239947300194</v>
      </c>
      <c r="EW13" s="115">
        <f t="shared" si="87"/>
        <v>0.27640000000056736</v>
      </c>
      <c r="EX13" s="115">
        <f t="shared" si="87"/>
        <v>0</v>
      </c>
      <c r="EY13" s="115" t="e">
        <f t="shared" si="87"/>
        <v>#DIV/0!</v>
      </c>
      <c r="EZ13" s="115" t="e">
        <f t="shared" si="87"/>
        <v>#DIV/0!</v>
      </c>
      <c r="FA13" s="115" t="e">
        <f t="shared" si="87"/>
        <v>#DIV/0!</v>
      </c>
      <c r="FB13" s="115">
        <f t="shared" si="87"/>
        <v>0.11738473789592399</v>
      </c>
      <c r="FC13" s="115">
        <v>0.11738473789592399</v>
      </c>
      <c r="FD13" s="115" t="e">
        <v>#DIV/0!</v>
      </c>
      <c r="FE13" s="115">
        <f t="shared" si="87"/>
        <v>0.2763239947300194</v>
      </c>
      <c r="FF13" s="115">
        <f t="shared" si="87"/>
        <v>0.27640000000056736</v>
      </c>
      <c r="FG13" s="115">
        <f t="shared" si="87"/>
        <v>0</v>
      </c>
      <c r="FH13" s="115" t="e">
        <f t="shared" si="87"/>
        <v>#DIV/0!</v>
      </c>
      <c r="FI13" s="115" t="e">
        <f t="shared" si="87"/>
        <v>#DIV/0!</v>
      </c>
      <c r="FJ13" s="115" t="e">
        <f t="shared" si="87"/>
        <v>#DIV/0!</v>
      </c>
      <c r="FK13" s="115">
        <f t="shared" si="87"/>
        <v>0.15096714067484107</v>
      </c>
      <c r="FL13" s="115">
        <v>0.15096714067484107</v>
      </c>
      <c r="FM13" s="115" t="e">
        <v>#DIV/0!</v>
      </c>
      <c r="FN13" s="116">
        <f t="shared" si="87"/>
        <v>0.27632399473001928</v>
      </c>
      <c r="FO13" s="116">
        <f t="shared" si="87"/>
        <v>0.27640000000056719</v>
      </c>
      <c r="FP13" s="116">
        <f t="shared" si="87"/>
        <v>0</v>
      </c>
      <c r="FQ13" s="116">
        <f t="shared" si="87"/>
        <v>0.35410939959471732</v>
      </c>
      <c r="FR13" s="116">
        <f t="shared" si="87"/>
        <v>0.35410939959471732</v>
      </c>
      <c r="FS13" s="116" t="e">
        <f t="shared" si="87"/>
        <v>#DIV/0!</v>
      </c>
      <c r="FT13" s="117">
        <f t="shared" si="87"/>
        <v>0.143315635788793</v>
      </c>
      <c r="FU13" s="117">
        <f t="shared" si="87"/>
        <v>0.143315635788793</v>
      </c>
      <c r="FV13" s="117" t="e">
        <f t="shared" si="87"/>
        <v>#DIV/0!</v>
      </c>
      <c r="FW13" s="58">
        <f t="shared" ref="FW13" si="88">SUM(FQ13-FN13)</f>
        <v>7.7785404864698038E-2</v>
      </c>
      <c r="FX13" s="58">
        <f t="shared" si="9"/>
        <v>7.770939959415013E-2</v>
      </c>
      <c r="FY13" s="58" t="e">
        <f t="shared" si="9"/>
        <v>#DIV/0!</v>
      </c>
      <c r="FZ13" s="116">
        <f t="shared" ref="FZ13:GH13" si="89">SUM(FZ12/FZ11)</f>
        <v>0.2763239947300194</v>
      </c>
      <c r="GA13" s="116">
        <f t="shared" si="89"/>
        <v>0.2764000000005673</v>
      </c>
      <c r="GB13" s="116">
        <f t="shared" si="89"/>
        <v>0</v>
      </c>
      <c r="GC13" s="116">
        <f t="shared" si="89"/>
        <v>0.34233072058369229</v>
      </c>
      <c r="GD13" s="117">
        <f t="shared" si="89"/>
        <v>0.34233072058369229</v>
      </c>
      <c r="GE13" s="117" t="e">
        <f t="shared" si="89"/>
        <v>#DIV/0!</v>
      </c>
      <c r="GF13" s="117">
        <f t="shared" si="89"/>
        <v>0.15985369417660433</v>
      </c>
      <c r="GG13" s="117">
        <f t="shared" si="89"/>
        <v>0.15988378714373663</v>
      </c>
      <c r="GH13" s="117">
        <f t="shared" si="89"/>
        <v>0</v>
      </c>
      <c r="GI13" s="58">
        <f t="shared" ref="GI13" si="90">SUM(GC13-FZ13)</f>
        <v>6.6006725853672898E-2</v>
      </c>
      <c r="GJ13" s="58">
        <f t="shared" si="12"/>
        <v>6.5930720583124991E-2</v>
      </c>
      <c r="GK13" s="58" t="e">
        <f t="shared" si="12"/>
        <v>#DIV/0!</v>
      </c>
      <c r="GL13" s="108"/>
      <c r="GM13" s="13">
        <f t="shared" si="13"/>
        <v>3.3158879367602325</v>
      </c>
    </row>
    <row r="14" spans="1:195" ht="18.75" x14ac:dyDescent="0.3">
      <c r="A14" s="14" t="s">
        <v>102</v>
      </c>
      <c r="B14" s="7">
        <f>SUM(C14:D14)</f>
        <v>296.28700604876235</v>
      </c>
      <c r="C14" s="7">
        <f>SUM(C15:C16)+C21</f>
        <v>296.17442271542899</v>
      </c>
      <c r="D14" s="7">
        <f>SUM(D15:D16)+D21</f>
        <v>0.11258333333333333</v>
      </c>
      <c r="E14" s="7">
        <f>SUM(F14:G14)</f>
        <v>301.68359800000002</v>
      </c>
      <c r="F14" s="7">
        <f>SUM(F15:F16)+F21</f>
        <v>301.68359800000002</v>
      </c>
      <c r="G14" s="7">
        <f>SUM(G15:G16)+G21</f>
        <v>0</v>
      </c>
      <c r="H14" s="7">
        <f>SUM(I14:J14)</f>
        <v>308.8</v>
      </c>
      <c r="I14" s="7">
        <v>308.71699999999998</v>
      </c>
      <c r="J14" s="7">
        <v>8.3000000000000004E-2</v>
      </c>
      <c r="K14" s="7">
        <f>SUM(L14:M14)</f>
        <v>296.28700604876235</v>
      </c>
      <c r="L14" s="7">
        <f>SUM(L15:L16)+L21</f>
        <v>296.17442271542899</v>
      </c>
      <c r="M14" s="7">
        <f>SUM(M15:M16)+M21</f>
        <v>0.11258333333333333</v>
      </c>
      <c r="N14" s="7">
        <f>SUM(O14:P14)</f>
        <v>303.98077699999999</v>
      </c>
      <c r="O14" s="7">
        <f>SUM(O15:O16)+O21</f>
        <v>303.98077699999999</v>
      </c>
      <c r="P14" s="7">
        <f>SUM(P15:P16)+P21</f>
        <v>0</v>
      </c>
      <c r="Q14" s="7">
        <f>SUM(R14:S14)</f>
        <v>304.56</v>
      </c>
      <c r="R14" s="7">
        <v>304.48700000000002</v>
      </c>
      <c r="S14" s="7">
        <v>7.2999999999999995E-2</v>
      </c>
      <c r="T14" s="7">
        <f>SUM(U14:V14)</f>
        <v>296.28700604876235</v>
      </c>
      <c r="U14" s="7">
        <f>SUM(U15:U16)+U21</f>
        <v>296.17442271542899</v>
      </c>
      <c r="V14" s="7">
        <f>SUM(V15:V16)+V21</f>
        <v>0.11258333333333333</v>
      </c>
      <c r="W14" s="7">
        <f>SUM(X14:Y14)</f>
        <v>287.72876300000001</v>
      </c>
      <c r="X14" s="7">
        <f>SUM(X15:X16)+X21</f>
        <v>287.72876300000001</v>
      </c>
      <c r="Y14" s="7">
        <f>SUM(Y15:Y16)+Y21</f>
        <v>0</v>
      </c>
      <c r="Z14" s="7">
        <f>SUM(AA14:AB14)</f>
        <v>291.36184600000007</v>
      </c>
      <c r="AA14" s="7">
        <v>291.26184600000005</v>
      </c>
      <c r="AB14" s="7">
        <v>0.1</v>
      </c>
      <c r="AC14" s="10">
        <f>SUM(AD14:AE14)</f>
        <v>888.86101814628717</v>
      </c>
      <c r="AD14" s="10">
        <f>SUM(AD15:AD16)+AD21</f>
        <v>888.52326814628714</v>
      </c>
      <c r="AE14" s="10">
        <f>SUM(AE15:AE16)+AE21</f>
        <v>0.33774999999999999</v>
      </c>
      <c r="AF14" s="10">
        <f>SUM(AG14:AH14)</f>
        <v>893.39313800000002</v>
      </c>
      <c r="AG14" s="10">
        <f>SUM(AG15:AG16)+AG21</f>
        <v>893.39313800000002</v>
      </c>
      <c r="AH14" s="10">
        <f>SUM(AH15:AH16)+AH21</f>
        <v>0</v>
      </c>
      <c r="AI14" s="10">
        <f>SUM(AJ14:AK14)</f>
        <v>904.72184600000003</v>
      </c>
      <c r="AJ14" s="10">
        <f>SUM(AJ15:AJ16)+AJ21</f>
        <v>904.46584600000006</v>
      </c>
      <c r="AK14" s="10">
        <f>SUM(AK15:AK16)+AK21</f>
        <v>0.25600000000000001</v>
      </c>
      <c r="AL14" s="10">
        <f>SUM(AM14:AN14)</f>
        <v>4.5321198537129703</v>
      </c>
      <c r="AM14" s="10">
        <f>SUM(AM15:AM16)+AM21</f>
        <v>4.8698698537129701</v>
      </c>
      <c r="AN14" s="10">
        <f>SUM(AN15:AN16)+AN21</f>
        <v>-0.33774999999999999</v>
      </c>
      <c r="AO14" s="7">
        <f>SUM(AP14:AQ14)</f>
        <v>296.28700604876235</v>
      </c>
      <c r="AP14" s="7">
        <f>SUM(AP15:AP16)+AP21</f>
        <v>296.17442271542899</v>
      </c>
      <c r="AQ14" s="7">
        <f>SUM(AQ15:AQ16)+AQ21</f>
        <v>0.11258333333333333</v>
      </c>
      <c r="AR14" s="7">
        <f>SUM(AS14:AT14)</f>
        <v>284.123583</v>
      </c>
      <c r="AS14" s="7">
        <f>SUM(AS15:AS16)+AS21</f>
        <v>284.123583</v>
      </c>
      <c r="AT14" s="7">
        <f>SUM(AT15:AT16)+AT21</f>
        <v>0</v>
      </c>
      <c r="AU14" s="7">
        <f>SUM(AV14:AW14)</f>
        <v>320.57819999999998</v>
      </c>
      <c r="AV14" s="7">
        <v>320.07819999999998</v>
      </c>
      <c r="AW14" s="7">
        <v>0.5</v>
      </c>
      <c r="AX14" s="7">
        <f>SUM(AY14:AZ14)</f>
        <v>296.28700604876235</v>
      </c>
      <c r="AY14" s="7">
        <f>SUM(AY15:AY16)+AY21</f>
        <v>296.17442271542899</v>
      </c>
      <c r="AZ14" s="7">
        <f>SUM(AZ15:AZ16)+AZ21</f>
        <v>0.11258333333333333</v>
      </c>
      <c r="BA14" s="7">
        <f>SUM(BB14:BC14)</f>
        <v>289.24589500000002</v>
      </c>
      <c r="BB14" s="7">
        <f>SUM(BB15:BB16)+BB21</f>
        <v>289.24589500000002</v>
      </c>
      <c r="BC14" s="7">
        <f>SUM(BC15:BC16)+BC21</f>
        <v>0</v>
      </c>
      <c r="BD14" s="7">
        <f>SUM(BE14:BF14)</f>
        <v>297.55099999999999</v>
      </c>
      <c r="BE14" s="7">
        <v>297.51599999999996</v>
      </c>
      <c r="BF14" s="7">
        <v>3.5000000000000003E-2</v>
      </c>
      <c r="BG14" s="7">
        <f>SUM(BH14:BI14)</f>
        <v>296.28700604876235</v>
      </c>
      <c r="BH14" s="7">
        <f>SUM(BH15:BH16)+BH21</f>
        <v>296.17442271542899</v>
      </c>
      <c r="BI14" s="7">
        <f>SUM(BI15:BI16)+BI21</f>
        <v>0.11258333333333333</v>
      </c>
      <c r="BJ14" s="7">
        <f>SUM(BK14:BL14)</f>
        <v>281.88767899999999</v>
      </c>
      <c r="BK14" s="7">
        <f>SUM(BK15:BK16)+BK21</f>
        <v>281.88767899999999</v>
      </c>
      <c r="BL14" s="7">
        <f>SUM(BL15:BL16)+BL21</f>
        <v>0</v>
      </c>
      <c r="BM14" s="7">
        <f>SUM(BN14:BO14)</f>
        <v>279.13799999999998</v>
      </c>
      <c r="BN14" s="7">
        <v>279.13799999999998</v>
      </c>
      <c r="BO14" s="7">
        <v>0</v>
      </c>
      <c r="BP14" s="10">
        <f>SUM(BQ14:BR14)</f>
        <v>888.86101814628717</v>
      </c>
      <c r="BQ14" s="10">
        <f>SUM(BQ15:BQ16)+BQ21</f>
        <v>888.52326814628714</v>
      </c>
      <c r="BR14" s="10">
        <f>SUM(BR15:BR16)+BR21</f>
        <v>0.33774999999999999</v>
      </c>
      <c r="BS14" s="10">
        <f>SUM(BT14:BU14)</f>
        <v>855.25715700000001</v>
      </c>
      <c r="BT14" s="10">
        <f>SUM(BT15:BT16)+BT21</f>
        <v>855.25715700000001</v>
      </c>
      <c r="BU14" s="10">
        <f>SUM(BU15:BU16)+BU21</f>
        <v>0</v>
      </c>
      <c r="BV14" s="10">
        <f>SUM(BW14:BX14)</f>
        <v>897.2672</v>
      </c>
      <c r="BW14" s="10">
        <f>SUM(BW15:BW16)+BW21</f>
        <v>896.73220000000003</v>
      </c>
      <c r="BX14" s="10">
        <f>SUM(BX15:BX16)+BX21</f>
        <v>0.53500000000000003</v>
      </c>
      <c r="BY14" s="10">
        <f>SUM(BZ14:CA14)</f>
        <v>-33.603861146287073</v>
      </c>
      <c r="BZ14" s="10">
        <f>SUM(BZ15:BZ16)+BZ21</f>
        <v>-33.266111146287074</v>
      </c>
      <c r="CA14" s="10">
        <f>SUM(CA15:CA16)+CA21</f>
        <v>-0.33774999999999999</v>
      </c>
      <c r="CB14" s="10">
        <f>SUM(CC14:CD14)</f>
        <v>1777.7220362925743</v>
      </c>
      <c r="CC14" s="10">
        <f>SUM(CC15:CC16)+CC21</f>
        <v>1777.0465362925743</v>
      </c>
      <c r="CD14" s="10">
        <f>SUM(CD15:CD16)+CD21</f>
        <v>0.67549999999999999</v>
      </c>
      <c r="CE14" s="10">
        <f>SUM(CF14:CG14)</f>
        <v>1748.6502949999999</v>
      </c>
      <c r="CF14" s="10">
        <f>SUM(CF15:CF16)+CF21</f>
        <v>1748.6502949999999</v>
      </c>
      <c r="CG14" s="10">
        <f>SUM(CG15:CG16)+CG21</f>
        <v>0</v>
      </c>
      <c r="CH14" s="10">
        <f>SUM(CI14:CJ14)</f>
        <v>1801.9890459999997</v>
      </c>
      <c r="CI14" s="10">
        <f>SUM(CI15:CI16)+CI21</f>
        <v>1801.1980459999997</v>
      </c>
      <c r="CJ14" s="10">
        <f>SUM(CJ15:CJ16)+CJ21</f>
        <v>0.79100000000000004</v>
      </c>
      <c r="CK14" s="10">
        <f>SUM(CL14:CM14)</f>
        <v>-29.071741292574359</v>
      </c>
      <c r="CL14" s="12">
        <f t="shared" si="3"/>
        <v>-28.396241292574359</v>
      </c>
      <c r="CM14" s="12">
        <f t="shared" si="3"/>
        <v>-0.67549999999999999</v>
      </c>
      <c r="CN14" s="7">
        <f>SUM(CO14:CP14)</f>
        <v>296.28700604876235</v>
      </c>
      <c r="CO14" s="7">
        <f>SUM(CO15:CO16)+CO21</f>
        <v>296.17442271542899</v>
      </c>
      <c r="CP14" s="7">
        <f>SUM(CP15:CP16)+CP21</f>
        <v>0.11258333333333333</v>
      </c>
      <c r="CQ14" s="7">
        <f>SUM(CR14:CS14)</f>
        <v>257.66599199999996</v>
      </c>
      <c r="CR14" s="7">
        <f>SUM(CR15:CR16)+CR21</f>
        <v>257.66599199999996</v>
      </c>
      <c r="CS14" s="7">
        <f>SUM(CS15:CS16)+CS21</f>
        <v>0</v>
      </c>
      <c r="CT14" s="7">
        <f>SUM(CU14:CV14)</f>
        <v>261.57800000000003</v>
      </c>
      <c r="CU14" s="7">
        <v>261.57800000000003</v>
      </c>
      <c r="CV14" s="7">
        <v>0</v>
      </c>
      <c r="CW14" s="7">
        <f>SUM(CX14:CY14)</f>
        <v>296.28700604876235</v>
      </c>
      <c r="CX14" s="7">
        <f>SUM(CX15:CX16)+CX21</f>
        <v>296.17442271542899</v>
      </c>
      <c r="CY14" s="7">
        <f>SUM(CY15:CY16)+CY21</f>
        <v>0.11258333333333333</v>
      </c>
      <c r="CZ14" s="7">
        <f>SUM(DA14:DB14)</f>
        <v>274.45679200000001</v>
      </c>
      <c r="DA14" s="7">
        <f>SUM(DA15:DA16)+DA21</f>
        <v>274.45679200000001</v>
      </c>
      <c r="DB14" s="7">
        <f>SUM(DB15:DB16)+DB21</f>
        <v>0</v>
      </c>
      <c r="DC14" s="7">
        <f>SUM(DD14:DE14)</f>
        <v>278.80900000000003</v>
      </c>
      <c r="DD14" s="7">
        <v>278.80900000000003</v>
      </c>
      <c r="DE14" s="7">
        <v>0</v>
      </c>
      <c r="DF14" s="7">
        <f>SUM(DG14:DH14)</f>
        <v>296.28700604876235</v>
      </c>
      <c r="DG14" s="7">
        <f>SUM(DG15:DG16)+DG21</f>
        <v>296.17442271542899</v>
      </c>
      <c r="DH14" s="7">
        <f>SUM(DH15:DH16)+DH21</f>
        <v>0.11258333333333333</v>
      </c>
      <c r="DI14" s="7">
        <f>SUM(DJ14:DK14)</f>
        <v>284.13897500000002</v>
      </c>
      <c r="DJ14" s="7">
        <f>SUM(DJ15:DJ16)+DJ21</f>
        <v>284.13897500000002</v>
      </c>
      <c r="DK14" s="7">
        <f>SUM(DK15:DK16)+DK21</f>
        <v>0</v>
      </c>
      <c r="DL14" s="7">
        <f>SUM(DM14:DN14)</f>
        <v>294.19799999999998</v>
      </c>
      <c r="DM14" s="7">
        <v>294.19799999999998</v>
      </c>
      <c r="DN14" s="7">
        <v>0</v>
      </c>
      <c r="DO14" s="10">
        <f>SUM(DP14:DQ14)</f>
        <v>888.86101814628717</v>
      </c>
      <c r="DP14" s="10">
        <f>SUM(DP15:DP16)+DP21</f>
        <v>888.52326814628714</v>
      </c>
      <c r="DQ14" s="10">
        <f>SUM(DQ15:DQ16)+DQ21</f>
        <v>0.33774999999999999</v>
      </c>
      <c r="DR14" s="10">
        <f>SUM(DS14:DT14)</f>
        <v>816.26175899999998</v>
      </c>
      <c r="DS14" s="10">
        <f>SUM(DS15:DS16)+DS21</f>
        <v>816.26175899999998</v>
      </c>
      <c r="DT14" s="10">
        <f>SUM(DT15:DT16)+DT21</f>
        <v>0</v>
      </c>
      <c r="DU14" s="10">
        <f>SUM(DV14:DW14)</f>
        <v>834.58499999999992</v>
      </c>
      <c r="DV14" s="10">
        <f>SUM(DV15:DV16)+DV21</f>
        <v>834.58499999999992</v>
      </c>
      <c r="DW14" s="10">
        <f>SUM(DW15:DW16)+DW21</f>
        <v>0</v>
      </c>
      <c r="DX14" s="10">
        <f>SUM(DY14:DZ14)</f>
        <v>-72.599259146287153</v>
      </c>
      <c r="DY14" s="12">
        <f t="shared" si="5"/>
        <v>-72.261509146287153</v>
      </c>
      <c r="DZ14" s="12">
        <f t="shared" si="5"/>
        <v>-0.33774999999999999</v>
      </c>
      <c r="EA14" s="10">
        <f>SUM(EB14:EC14)</f>
        <v>2666.5830544388609</v>
      </c>
      <c r="EB14" s="10">
        <f>SUM(EB15:EB16)+EB21</f>
        <v>2665.569804438861</v>
      </c>
      <c r="EC14" s="10">
        <f>SUM(EC15:EC16)+EC21</f>
        <v>1.01325</v>
      </c>
      <c r="ED14" s="10">
        <f>SUM(EE14:EF14)</f>
        <v>2564.9120539999999</v>
      </c>
      <c r="EE14" s="10">
        <f>SUM(EE15:EE16)+EE21</f>
        <v>2564.9120539999999</v>
      </c>
      <c r="EF14" s="10">
        <f>SUM(EF15:EF16)+EF21</f>
        <v>0</v>
      </c>
      <c r="EG14" s="10">
        <f>SUM(EH14:EI14)</f>
        <v>2636.5740459999997</v>
      </c>
      <c r="EH14" s="10">
        <f>SUM(EH15:EH16)+EH21</f>
        <v>2635.7830459999996</v>
      </c>
      <c r="EI14" s="10">
        <f>SUM(EI15:EI16)+EI21</f>
        <v>0.79100000000000004</v>
      </c>
      <c r="EJ14" s="10">
        <f>SUM(EK14:EL14)</f>
        <v>-101.67100043886106</v>
      </c>
      <c r="EK14" s="12">
        <f t="shared" si="7"/>
        <v>-100.65775043886106</v>
      </c>
      <c r="EL14" s="12">
        <f t="shared" si="7"/>
        <v>-1.01325</v>
      </c>
      <c r="EM14" s="7">
        <f>SUM(EN14:EO14)</f>
        <v>296.28700604876235</v>
      </c>
      <c r="EN14" s="7">
        <f>SUM(EN15:EN16)+EN21</f>
        <v>296.17442271542899</v>
      </c>
      <c r="EO14" s="7">
        <f>SUM(EO15:EO16)+EO21</f>
        <v>0.11258333333333333</v>
      </c>
      <c r="EP14" s="7">
        <f>SUM(EQ14:ER14)</f>
        <v>292.35248200000001</v>
      </c>
      <c r="EQ14" s="7">
        <f>SUM(EQ15:EQ16)+EQ21</f>
        <v>292.35248200000001</v>
      </c>
      <c r="ER14" s="7">
        <f>SUM(ER15:ER16)+ER21</f>
        <v>0</v>
      </c>
      <c r="ES14" s="7">
        <f>SUM(ET14:EU14)</f>
        <v>292.44</v>
      </c>
      <c r="ET14" s="7">
        <v>292.44</v>
      </c>
      <c r="EU14" s="7">
        <v>0</v>
      </c>
      <c r="EV14" s="7">
        <f>SUM(EW14:EX14)</f>
        <v>296.28700604876235</v>
      </c>
      <c r="EW14" s="7">
        <f>SUM(EW15:EW16)+EW21</f>
        <v>296.17442271542899</v>
      </c>
      <c r="EX14" s="7">
        <f>SUM(EX15:EX16)+EX21</f>
        <v>0.11258333333333333</v>
      </c>
      <c r="EY14" s="7">
        <f>SUM(EZ14:FA14)</f>
        <v>0</v>
      </c>
      <c r="EZ14" s="7">
        <f>SUM(EZ15:EZ16)+EZ21</f>
        <v>0</v>
      </c>
      <c r="FA14" s="7">
        <f>SUM(FA15:FA16)+FA21</f>
        <v>0</v>
      </c>
      <c r="FB14" s="7">
        <f>SUM(FC14:FD14)</f>
        <v>299.945111</v>
      </c>
      <c r="FC14" s="7">
        <v>299.945111</v>
      </c>
      <c r="FD14" s="7">
        <v>0</v>
      </c>
      <c r="FE14" s="7">
        <f>SUM(FF14:FG14)</f>
        <v>296.28700604876235</v>
      </c>
      <c r="FF14" s="7">
        <f>SUM(FF15:FF16)+FF21</f>
        <v>296.17442271542899</v>
      </c>
      <c r="FG14" s="7">
        <f>SUM(FG15:FG16)+FG21</f>
        <v>0.11258333333333333</v>
      </c>
      <c r="FH14" s="7">
        <f>SUM(FI14:FJ14)</f>
        <v>0</v>
      </c>
      <c r="FI14" s="7">
        <f>SUM(FI15:FI16)+FI21</f>
        <v>0</v>
      </c>
      <c r="FJ14" s="7">
        <f>SUM(FJ15:FJ16)+FJ21</f>
        <v>0</v>
      </c>
      <c r="FK14" s="7">
        <f>SUM(FL14:FM14)</f>
        <v>301.82239399999997</v>
      </c>
      <c r="FL14" s="7">
        <v>301.82239399999997</v>
      </c>
      <c r="FM14" s="7">
        <v>0</v>
      </c>
      <c r="FN14" s="10">
        <f>SUM(FO14:FP14)</f>
        <v>888.86101814628717</v>
      </c>
      <c r="FO14" s="10">
        <f>SUM(FO15:FO16)+FO21</f>
        <v>888.52326814628714</v>
      </c>
      <c r="FP14" s="10">
        <f>SUM(FP15:FP16)+FP21</f>
        <v>0.33774999999999999</v>
      </c>
      <c r="FQ14" s="10">
        <f>SUM(FR14:FS14)</f>
        <v>292.35248200000001</v>
      </c>
      <c r="FR14" s="10">
        <f>SUM(FR15:FR16)+FR21</f>
        <v>292.35248200000001</v>
      </c>
      <c r="FS14" s="10">
        <f>SUM(FS15:FS16)+FS21</f>
        <v>0</v>
      </c>
      <c r="FT14" s="10">
        <f>SUM(FU14:FV14)</f>
        <v>894.20728499999996</v>
      </c>
      <c r="FU14" s="10">
        <f>SUM(FU15:FU16)+FU21</f>
        <v>894.20728499999996</v>
      </c>
      <c r="FV14" s="10">
        <f>SUM(FV15:FV16)+FV21</f>
        <v>0</v>
      </c>
      <c r="FW14" s="10">
        <f>SUM(FX14:FY14)</f>
        <v>-596.50853614628716</v>
      </c>
      <c r="FX14" s="12">
        <f t="shared" si="9"/>
        <v>-596.17078614628713</v>
      </c>
      <c r="FY14" s="12">
        <f t="shared" si="9"/>
        <v>-0.33774999999999999</v>
      </c>
      <c r="FZ14" s="10">
        <f>SUM(GA14:GB14)</f>
        <v>3555.4440725851482</v>
      </c>
      <c r="GA14" s="10">
        <f>SUM(GA15:GA16)+GA21</f>
        <v>3554.0930725851481</v>
      </c>
      <c r="GB14" s="10">
        <f>SUM(GB15:GB16)+GB21</f>
        <v>1.351</v>
      </c>
      <c r="GC14" s="10">
        <f>SUM(GD14:GE14)</f>
        <v>2857.2645360000001</v>
      </c>
      <c r="GD14" s="10">
        <f>SUM(GD15:GD16)+GD21</f>
        <v>2857.2645360000001</v>
      </c>
      <c r="GE14" s="10">
        <f>SUM(GE15:GE16)+GE21</f>
        <v>0</v>
      </c>
      <c r="GF14" s="10">
        <f>SUM(GG14:GH14)</f>
        <v>3530.7813310000001</v>
      </c>
      <c r="GG14" s="10">
        <f>SUM(GG15:GG16)+GG21</f>
        <v>3529.990331</v>
      </c>
      <c r="GH14" s="10">
        <f>SUM(GH15:GH16)+GH21</f>
        <v>0.79100000000000004</v>
      </c>
      <c r="GI14" s="10">
        <f>SUM(GJ14:GK14)</f>
        <v>-698.17953658514796</v>
      </c>
      <c r="GJ14" s="12">
        <f t="shared" si="12"/>
        <v>-696.82853658514796</v>
      </c>
      <c r="GK14" s="12">
        <f t="shared" si="12"/>
        <v>-1.351</v>
      </c>
      <c r="GL14" s="108"/>
      <c r="GM14" s="13">
        <f t="shared" si="13"/>
        <v>3555.4440725851473</v>
      </c>
    </row>
    <row r="15" spans="1:195" ht="18.75" x14ac:dyDescent="0.3">
      <c r="A15" s="16" t="s">
        <v>103</v>
      </c>
      <c r="B15" s="17">
        <f t="shared" ref="B15:B16" si="91">SUM(C15:D15)</f>
        <v>201.09527572000002</v>
      </c>
      <c r="C15" s="17">
        <f t="shared" ref="C15:D23" si="92">SUM(GA15/12)</f>
        <v>201.09527572000002</v>
      </c>
      <c r="D15" s="17">
        <f t="shared" si="92"/>
        <v>0</v>
      </c>
      <c r="E15" s="17">
        <f t="shared" ref="E15" si="93">SUM(F15:G15)</f>
        <v>202.660144</v>
      </c>
      <c r="F15" s="113">
        <f>SUM('[20]ПОЛНАЯ СЕБЕСТОИМОСТЬ ВОДА 2023'!F15)</f>
        <v>202.660144</v>
      </c>
      <c r="G15" s="113">
        <f>SUM('[20]ПОЛНАЯ СЕБЕСТОИМОСТЬ ВОДА 2023'!G15)</f>
        <v>0</v>
      </c>
      <c r="H15" s="19">
        <f t="shared" ref="H15:H20" si="94">SUM(I15:J15)</f>
        <v>211.661</v>
      </c>
      <c r="I15" s="114">
        <v>211.661</v>
      </c>
      <c r="J15" s="114">
        <v>0</v>
      </c>
      <c r="K15" s="17">
        <f t="shared" ref="K15:K16" si="95">SUM(L15:M15)</f>
        <v>201.09527572000002</v>
      </c>
      <c r="L15" s="17">
        <f t="shared" ref="L15:M16" si="96">SUM(GA15/12)</f>
        <v>201.09527572000002</v>
      </c>
      <c r="M15" s="17">
        <f t="shared" si="96"/>
        <v>0</v>
      </c>
      <c r="N15" s="17">
        <f t="shared" ref="N15:N20" si="97">SUM(O15:P15)</f>
        <v>201.979794</v>
      </c>
      <c r="O15" s="113">
        <f>SUM('[20]ПОЛНАЯ СЕБЕСТОИМОСТЬ ВОДА 2023'!I15)</f>
        <v>201.979794</v>
      </c>
      <c r="P15" s="113">
        <f>SUM('[20]ПОЛНАЯ СЕБЕСТОИМОСТЬ ВОДА 2023'!J15)</f>
        <v>0</v>
      </c>
      <c r="Q15" s="19">
        <f t="shared" ref="Q15:Q20" si="98">SUM(R15:S15)</f>
        <v>209.523</v>
      </c>
      <c r="R15" s="114">
        <v>209.523</v>
      </c>
      <c r="S15" s="114">
        <v>0</v>
      </c>
      <c r="T15" s="17">
        <f t="shared" ref="T15:T16" si="99">SUM(U15:V15)</f>
        <v>201.09527572000002</v>
      </c>
      <c r="U15" s="17">
        <f t="shared" ref="U15:V16" si="100">SUM(GA15/12)</f>
        <v>201.09527572000002</v>
      </c>
      <c r="V15" s="17">
        <f t="shared" si="100"/>
        <v>0</v>
      </c>
      <c r="W15" s="17">
        <f t="shared" ref="W15:W20" si="101">SUM(X15:Y15)</f>
        <v>195.908771</v>
      </c>
      <c r="X15" s="113">
        <f>SUM('[20]ПОЛНАЯ СЕБЕСТОИМОСТЬ ВОДА 2023'!L15)</f>
        <v>195.908771</v>
      </c>
      <c r="Y15" s="113">
        <f>SUM('[20]ПОЛНАЯ СЕБЕСТОИМОСТЬ ВОДА 2023'!M15)</f>
        <v>0</v>
      </c>
      <c r="Z15" s="19">
        <f t="shared" ref="Z15:Z20" si="102">SUM(AA15:AB15)</f>
        <v>197.54584600000001</v>
      </c>
      <c r="AA15" s="114">
        <v>197.54584600000001</v>
      </c>
      <c r="AB15" s="114">
        <v>0</v>
      </c>
      <c r="AC15" s="21">
        <f t="shared" ref="AC15:AC16" si="103">SUM(AD15:AE15)</f>
        <v>603.28582716000005</v>
      </c>
      <c r="AD15" s="21">
        <f t="shared" ref="AD15:AE20" si="104">SUM(C15+L15+U15)</f>
        <v>603.28582716000005</v>
      </c>
      <c r="AE15" s="21">
        <f t="shared" si="104"/>
        <v>0</v>
      </c>
      <c r="AF15" s="21">
        <f t="shared" ref="AF15:AF20" si="105">SUM(AG15:AH15)</f>
        <v>600.54870900000003</v>
      </c>
      <c r="AG15" s="21">
        <f t="shared" ref="AG15:AK20" si="106">SUM(F15+O15+X15)</f>
        <v>600.54870900000003</v>
      </c>
      <c r="AH15" s="21">
        <f t="shared" si="106"/>
        <v>0</v>
      </c>
      <c r="AI15" s="22">
        <f t="shared" si="106"/>
        <v>618.72984599999995</v>
      </c>
      <c r="AJ15" s="22">
        <f t="shared" si="106"/>
        <v>618.72984599999995</v>
      </c>
      <c r="AK15" s="22">
        <f t="shared" si="106"/>
        <v>0</v>
      </c>
      <c r="AL15" s="21">
        <f t="shared" ref="AL15:AL20" si="107">SUM(AM15:AN15)</f>
        <v>-2.7371181600000227</v>
      </c>
      <c r="AM15" s="21">
        <f>SUM(AG15-AD15)</f>
        <v>-2.7371181600000227</v>
      </c>
      <c r="AN15" s="21">
        <f t="shared" ref="AN15:AN20" si="108">SUM(AH15-AE15)</f>
        <v>0</v>
      </c>
      <c r="AO15" s="17">
        <f t="shared" ref="AO15:AO20" si="109">SUM(AP15:AQ15)</f>
        <v>201.09527572000002</v>
      </c>
      <c r="AP15" s="17">
        <f t="shared" ref="AP15:AQ20" si="110">SUM(GA15/12)</f>
        <v>201.09527572000002</v>
      </c>
      <c r="AQ15" s="17">
        <f t="shared" si="110"/>
        <v>0</v>
      </c>
      <c r="AR15" s="17">
        <f t="shared" ref="AR15:AR20" si="111">SUM(AS15:AT15)</f>
        <v>198.060697</v>
      </c>
      <c r="AS15" s="113">
        <f>SUM('[20]ПОЛНАЯ СЕБЕСТОИМОСТЬ ВОДА 2023'!U15)</f>
        <v>198.060697</v>
      </c>
      <c r="AT15" s="113">
        <f>SUM('[20]ПОЛНАЯ СЕБЕСТОИМОСТЬ ВОДА 2023'!V15)</f>
        <v>0</v>
      </c>
      <c r="AU15" s="19">
        <f t="shared" ref="AU15:AU20" si="112">SUM(AV15:AW15)</f>
        <v>227.6952</v>
      </c>
      <c r="AV15" s="114">
        <v>227.6952</v>
      </c>
      <c r="AW15" s="114">
        <v>0</v>
      </c>
      <c r="AX15" s="17">
        <f t="shared" ref="AX15:AX20" si="113">SUM(AY15:AZ15)</f>
        <v>201.09527572000002</v>
      </c>
      <c r="AY15" s="17">
        <f t="shared" ref="AY15:AZ20" si="114">SUM(GA15/12)</f>
        <v>201.09527572000002</v>
      </c>
      <c r="AZ15" s="17">
        <f t="shared" si="114"/>
        <v>0</v>
      </c>
      <c r="BA15" s="17">
        <f t="shared" ref="BA15:BA20" si="115">SUM(BB15:BC15)</f>
        <v>207.961375</v>
      </c>
      <c r="BB15" s="113">
        <f>SUM('[20]ПОЛНАЯ СЕБЕСТОИМОСТЬ ВОДА 2023'!X15)</f>
        <v>207.961375</v>
      </c>
      <c r="BC15" s="113">
        <f>SUM('[20]ПОЛНАЯ СЕБЕСТОИМОСТЬ ВОДА 2023'!Y15)</f>
        <v>0</v>
      </c>
      <c r="BD15" s="19">
        <f t="shared" ref="BD15:BD20" si="116">SUM(BE15:BF15)</f>
        <v>206.768</v>
      </c>
      <c r="BE15" s="114">
        <v>206.768</v>
      </c>
      <c r="BF15" s="114">
        <v>0</v>
      </c>
      <c r="BG15" s="17">
        <f t="shared" ref="BG15:BG20" si="117">SUM(BH15:BI15)</f>
        <v>201.09527572000002</v>
      </c>
      <c r="BH15" s="17">
        <f t="shared" ref="BH15:BI20" si="118">SUM(GA15/12)</f>
        <v>201.09527572000002</v>
      </c>
      <c r="BI15" s="17">
        <f t="shared" si="118"/>
        <v>0</v>
      </c>
      <c r="BJ15" s="17">
        <f t="shared" ref="BJ15:BJ20" si="119">SUM(BK15:BL15)</f>
        <v>199.50943799999999</v>
      </c>
      <c r="BK15" s="113">
        <f>SUM('[20]ПОЛНАЯ СЕБЕСТОИМОСТЬ ВОДА 2023'!AA15)</f>
        <v>199.50943799999999</v>
      </c>
      <c r="BL15" s="113">
        <f>SUM('[20]ПОЛНАЯ СЕБЕСТОИМОСТЬ ВОДА 2023'!AB15)</f>
        <v>0</v>
      </c>
      <c r="BM15" s="19">
        <f t="shared" ref="BM15:BM20" si="120">SUM(BN15:BO15)</f>
        <v>192.11199999999999</v>
      </c>
      <c r="BN15" s="114">
        <v>192.11199999999999</v>
      </c>
      <c r="BO15" s="114">
        <v>0</v>
      </c>
      <c r="BP15" s="21">
        <f t="shared" ref="BP15:BP20" si="121">SUM(BQ15:BR15)</f>
        <v>603.28582716000005</v>
      </c>
      <c r="BQ15" s="21">
        <f t="shared" ref="BQ15:BR20" si="122">SUM(AP15+AY15+BH15)</f>
        <v>603.28582716000005</v>
      </c>
      <c r="BR15" s="21">
        <f t="shared" si="122"/>
        <v>0</v>
      </c>
      <c r="BS15" s="21">
        <f t="shared" ref="BS15:BS20" si="123">SUM(BT15:BU15)</f>
        <v>605.53151000000003</v>
      </c>
      <c r="BT15" s="21">
        <f t="shared" ref="BT15:BX20" si="124">SUM(AS15+BB15+BK15)</f>
        <v>605.53151000000003</v>
      </c>
      <c r="BU15" s="21">
        <f t="shared" si="124"/>
        <v>0</v>
      </c>
      <c r="BV15" s="22">
        <f t="shared" si="124"/>
        <v>626.5752</v>
      </c>
      <c r="BW15" s="21">
        <f t="shared" si="124"/>
        <v>626.5752</v>
      </c>
      <c r="BX15" s="21">
        <f t="shared" si="124"/>
        <v>0</v>
      </c>
      <c r="BY15" s="21">
        <f t="shared" ref="BY15:BY20" si="125">SUM(BZ15:CA15)</f>
        <v>2.2456828399999722</v>
      </c>
      <c r="BZ15" s="21">
        <f>SUM(BT15-BQ15)</f>
        <v>2.2456828399999722</v>
      </c>
      <c r="CA15" s="21">
        <f t="shared" ref="CA15:CA20" si="126">SUM(BU15-BR15)</f>
        <v>0</v>
      </c>
      <c r="CB15" s="21">
        <f t="shared" ref="CB15:CB20" si="127">SUM(CC15:CD15)</f>
        <v>1206.5716543200001</v>
      </c>
      <c r="CC15" s="21">
        <f t="shared" ref="CC15:CD20" si="128">SUM(AD15+BQ15)</f>
        <v>1206.5716543200001</v>
      </c>
      <c r="CD15" s="21">
        <f t="shared" si="128"/>
        <v>0</v>
      </c>
      <c r="CE15" s="21">
        <f t="shared" ref="CE15:CE20" si="129">SUM(CF15:CG15)</f>
        <v>1206.0802189999999</v>
      </c>
      <c r="CF15" s="21">
        <f t="shared" ref="CF15:CJ20" si="130">SUM(AG15+BT15)</f>
        <v>1206.0802189999999</v>
      </c>
      <c r="CG15" s="21">
        <f t="shared" si="130"/>
        <v>0</v>
      </c>
      <c r="CH15" s="22">
        <f t="shared" si="130"/>
        <v>1245.3050459999999</v>
      </c>
      <c r="CI15" s="22">
        <f t="shared" si="130"/>
        <v>1245.3050459999999</v>
      </c>
      <c r="CJ15" s="22">
        <f t="shared" si="130"/>
        <v>0</v>
      </c>
      <c r="CK15" s="21">
        <f t="shared" ref="CK15:CK20" si="131">SUM(CL15:CM15)</f>
        <v>-0.49143532000016421</v>
      </c>
      <c r="CL15" s="23">
        <f t="shared" si="3"/>
        <v>-0.49143532000016421</v>
      </c>
      <c r="CM15" s="23">
        <f t="shared" si="3"/>
        <v>0</v>
      </c>
      <c r="CN15" s="17">
        <f t="shared" ref="CN15:CN16" si="132">SUM(CO15:CP15)</f>
        <v>201.09527572000002</v>
      </c>
      <c r="CO15" s="17">
        <f t="shared" ref="CO15:CO16" si="133">SUM(GA15/12)</f>
        <v>201.09527572000002</v>
      </c>
      <c r="CP15" s="17">
        <f t="shared" ref="CP15:CP16" si="134">SUM(GB15/12)</f>
        <v>0</v>
      </c>
      <c r="CQ15" s="17">
        <f t="shared" ref="CQ15:CQ20" si="135">SUM(CR15:CS15)</f>
        <v>187.85674299999999</v>
      </c>
      <c r="CR15" s="113">
        <f>SUM('[20]ПОЛНАЯ СЕБЕСТОИМОСТЬ ВОДА 2023'!AS15)</f>
        <v>187.85674299999999</v>
      </c>
      <c r="CS15" s="113">
        <f>SUM('[20]ПОЛНАЯ СЕБЕСТОИМОСТЬ ВОДА 2023'!AT15)</f>
        <v>0</v>
      </c>
      <c r="CT15" s="19">
        <f t="shared" ref="CT15:CT20" si="136">SUM(CU15:CV15)</f>
        <v>185.71700000000001</v>
      </c>
      <c r="CU15" s="114">
        <v>185.71700000000001</v>
      </c>
      <c r="CV15" s="114">
        <v>0</v>
      </c>
      <c r="CW15" s="17">
        <f t="shared" ref="CW15:CW20" si="137">SUM(CX15:CY15)</f>
        <v>201.09527572000002</v>
      </c>
      <c r="CX15" s="17">
        <f t="shared" ref="CX15:CX20" si="138">SUM(GA15/12)</f>
        <v>201.09527572000002</v>
      </c>
      <c r="CY15" s="17">
        <f t="shared" ref="CY15:CY20" si="139">SUM(GB15/12)</f>
        <v>0</v>
      </c>
      <c r="CZ15" s="17">
        <f t="shared" ref="CZ15:CZ20" si="140">SUM(DA15:DB15)</f>
        <v>195.03300999999999</v>
      </c>
      <c r="DA15" s="113">
        <f>SUM('[20]ПОЛНАЯ СЕБЕСТОИМОСТЬ ВОДА 2023'!AV15)</f>
        <v>195.03300999999999</v>
      </c>
      <c r="DB15" s="113">
        <f>SUM('[20]ПОЛНАЯ СЕБЕСТОИМОСТЬ ВОДА 2023'!AW15)</f>
        <v>0</v>
      </c>
      <c r="DC15" s="19">
        <f t="shared" ref="DC15:DC20" si="141">SUM(DD15:DE15)</f>
        <v>199.34100000000001</v>
      </c>
      <c r="DD15" s="114">
        <v>199.34100000000001</v>
      </c>
      <c r="DE15" s="114">
        <v>0</v>
      </c>
      <c r="DF15" s="17">
        <f t="shared" ref="DF15:DF20" si="142">SUM(DG15:DH15)</f>
        <v>201.09527572000002</v>
      </c>
      <c r="DG15" s="17">
        <f t="shared" ref="DG15:DG23" si="143">SUM(GA15/12)</f>
        <v>201.09527572000002</v>
      </c>
      <c r="DH15" s="17">
        <f t="shared" ref="DH15:DH20" si="144">SUM(GB15/12)</f>
        <v>0</v>
      </c>
      <c r="DI15" s="17">
        <f t="shared" ref="DI15:DI20" si="145">SUM(DJ15:DK15)</f>
        <v>193.26875100000001</v>
      </c>
      <c r="DJ15" s="113">
        <f>SUM('[20]ПОЛНАЯ СЕБЕСТОИМОСТЬ ВОДА 2023'!AY15)</f>
        <v>193.26875100000001</v>
      </c>
      <c r="DK15" s="113">
        <f>SUM('[20]ПОЛНАЯ СЕБЕСТОИМОСТЬ ВОДА 2023'!AZ15)</f>
        <v>0</v>
      </c>
      <c r="DL15" s="19">
        <f t="shared" ref="DL15:DL20" si="146">SUM(DM15:DN15)</f>
        <v>196.64699999999999</v>
      </c>
      <c r="DM15" s="114">
        <v>196.64699999999999</v>
      </c>
      <c r="DN15" s="114">
        <v>0</v>
      </c>
      <c r="DO15" s="21">
        <f t="shared" ref="DO15:DO20" si="147">SUM(DP15:DQ15)</f>
        <v>603.28582716000005</v>
      </c>
      <c r="DP15" s="21">
        <f t="shared" ref="DP15:DQ20" si="148">SUM(CO15+CX15+DG15)</f>
        <v>603.28582716000005</v>
      </c>
      <c r="DQ15" s="21">
        <f t="shared" si="148"/>
        <v>0</v>
      </c>
      <c r="DR15" s="21">
        <f t="shared" ref="DR15:DR20" si="149">SUM(DS15:DT15)</f>
        <v>576.15850399999999</v>
      </c>
      <c r="DS15" s="21">
        <f t="shared" ref="DS15:DW20" si="150">SUM(CR15+DA15+DJ15)</f>
        <v>576.15850399999999</v>
      </c>
      <c r="DT15" s="21">
        <f t="shared" si="150"/>
        <v>0</v>
      </c>
      <c r="DU15" s="22">
        <f t="shared" si="150"/>
        <v>581.70499999999993</v>
      </c>
      <c r="DV15" s="21">
        <f t="shared" si="150"/>
        <v>581.70499999999993</v>
      </c>
      <c r="DW15" s="21">
        <f t="shared" si="150"/>
        <v>0</v>
      </c>
      <c r="DX15" s="21">
        <f t="shared" ref="DX15:DX20" si="151">SUM(DY15:DZ15)</f>
        <v>-27.12732316000006</v>
      </c>
      <c r="DY15" s="23">
        <f t="shared" si="5"/>
        <v>-27.12732316000006</v>
      </c>
      <c r="DZ15" s="23">
        <f t="shared" si="5"/>
        <v>0</v>
      </c>
      <c r="EA15" s="21">
        <f t="shared" ref="EA15:EA16" si="152">SUM(EB15:EC15)</f>
        <v>1809.8574814800002</v>
      </c>
      <c r="EB15" s="21">
        <f t="shared" ref="EB15:EC20" si="153">SUM(CC15+DP15)</f>
        <v>1809.8574814800002</v>
      </c>
      <c r="EC15" s="21">
        <f t="shared" si="153"/>
        <v>0</v>
      </c>
      <c r="ED15" s="21">
        <f t="shared" ref="ED15:ED20" si="154">SUM(EE15:EF15)</f>
        <v>1782.2387229999999</v>
      </c>
      <c r="EE15" s="21">
        <f t="shared" ref="EE15:EI20" si="155">SUM(CF15+DS15)</f>
        <v>1782.2387229999999</v>
      </c>
      <c r="EF15" s="21">
        <f t="shared" si="155"/>
        <v>0</v>
      </c>
      <c r="EG15" s="21">
        <f t="shared" si="155"/>
        <v>1827.0100459999999</v>
      </c>
      <c r="EH15" s="21">
        <f t="shared" si="155"/>
        <v>1827.0100459999999</v>
      </c>
      <c r="EI15" s="21">
        <f t="shared" si="155"/>
        <v>0</v>
      </c>
      <c r="EJ15" s="21">
        <f t="shared" ref="EJ15:EJ20" si="156">SUM(EK15:EL15)</f>
        <v>-27.618758480000224</v>
      </c>
      <c r="EK15" s="23">
        <f t="shared" si="7"/>
        <v>-27.618758480000224</v>
      </c>
      <c r="EL15" s="23">
        <f t="shared" si="7"/>
        <v>0</v>
      </c>
      <c r="EM15" s="17">
        <f t="shared" ref="EM15:EM16" si="157">SUM(EN15:EO15)</f>
        <v>201.09527572000002</v>
      </c>
      <c r="EN15" s="17">
        <f t="shared" ref="EN15:EO16" si="158">SUM(GA15/12)</f>
        <v>201.09527572000002</v>
      </c>
      <c r="EO15" s="17">
        <f t="shared" si="158"/>
        <v>0</v>
      </c>
      <c r="EP15" s="17">
        <f t="shared" ref="EP15:EP20" si="159">SUM(EQ15:ER15)</f>
        <v>199.07499899999999</v>
      </c>
      <c r="EQ15" s="113">
        <f>SUM('[20]ПОЛНАЯ СЕБЕСТОИМОСТЬ ВОДА 2023'!BQ15)</f>
        <v>199.07499899999999</v>
      </c>
      <c r="ER15" s="113">
        <f>SUM('[20]ПОЛНАЯ СЕБЕСТОИМОСТЬ ВОДА 2023'!BR15)</f>
        <v>0</v>
      </c>
      <c r="ES15" s="19">
        <f t="shared" ref="ES15:ES20" si="160">SUM(ET15:EU15)</f>
        <v>197.24600000000001</v>
      </c>
      <c r="ET15" s="114">
        <v>197.24600000000001</v>
      </c>
      <c r="EU15" s="114">
        <v>0</v>
      </c>
      <c r="EV15" s="17">
        <f t="shared" ref="EV15:EV20" si="161">SUM(EW15:EX15)</f>
        <v>201.09527572000002</v>
      </c>
      <c r="EW15" s="17">
        <f t="shared" ref="EW15:EW20" si="162">SUM(GA15/12)</f>
        <v>201.09527572000002</v>
      </c>
      <c r="EX15" s="17">
        <f t="shared" ref="EX15:EX20" si="163">SUM(GB15/12)</f>
        <v>0</v>
      </c>
      <c r="EY15" s="17">
        <f t="shared" ref="EY15:EY20" si="164">SUM(EZ15:FA15)</f>
        <v>0</v>
      </c>
      <c r="EZ15" s="113">
        <f>SUM('[20]ПОЛНАЯ СЕБЕСТОИМОСТЬ ВОДА 2023'!BT15)</f>
        <v>0</v>
      </c>
      <c r="FA15" s="113">
        <f>SUM('[20]ПОЛНАЯ СЕБЕСТОИМОСТЬ ВОДА 2023'!BU15)</f>
        <v>0</v>
      </c>
      <c r="FB15" s="19">
        <f t="shared" ref="FB15:FB20" si="165">SUM(FC15:FD15)</f>
        <v>201.8</v>
      </c>
      <c r="FC15" s="20">
        <v>201.8</v>
      </c>
      <c r="FD15" s="114">
        <v>0</v>
      </c>
      <c r="FE15" s="17">
        <f t="shared" ref="FE15:FE20" si="166">SUM(FF15:FG15)</f>
        <v>201.09527572000002</v>
      </c>
      <c r="FF15" s="17">
        <f t="shared" ref="FF15:FF20" si="167">SUM(GA15/12)</f>
        <v>201.09527572000002</v>
      </c>
      <c r="FG15" s="17">
        <f t="shared" ref="FG15:FG20" si="168">SUM(GB15/12)</f>
        <v>0</v>
      </c>
      <c r="FH15" s="17">
        <f t="shared" ref="FH15:FH20" si="169">SUM(FI15:FJ15)</f>
        <v>0</v>
      </c>
      <c r="FI15" s="113">
        <f>SUM('[20]ПОЛНАЯ СЕБЕСТОИМОСТЬ ВОДА 2023'!BW15)</f>
        <v>0</v>
      </c>
      <c r="FJ15" s="113">
        <f>SUM('[20]ПОЛНАЯ СЕБЕСТОИМОСТЬ ВОДА 2023'!BX15)</f>
        <v>0</v>
      </c>
      <c r="FK15" s="19">
        <f t="shared" ref="FK15" si="170">SUM(FL15:FM15)</f>
        <v>198.024293</v>
      </c>
      <c r="FL15" s="20">
        <f>198.024513-0.00022</f>
        <v>198.024293</v>
      </c>
      <c r="FM15" s="114">
        <v>0</v>
      </c>
      <c r="FN15" s="21">
        <f t="shared" ref="FN15:FN16" si="171">SUM(FO15:FP15)</f>
        <v>603.28582716000005</v>
      </c>
      <c r="FO15" s="21">
        <f t="shared" ref="FO15:FP20" si="172">SUM(EN15+EW15+FF15)</f>
        <v>603.28582716000005</v>
      </c>
      <c r="FP15" s="21">
        <f t="shared" si="172"/>
        <v>0</v>
      </c>
      <c r="FQ15" s="21">
        <f t="shared" ref="FQ15:FQ20" si="173">SUM(FR15:FS15)</f>
        <v>199.07499899999999</v>
      </c>
      <c r="FR15" s="21">
        <f t="shared" ref="FR15:FV20" si="174">SUM(EQ15+EZ15+FI15)</f>
        <v>199.07499899999999</v>
      </c>
      <c r="FS15" s="21">
        <f t="shared" si="174"/>
        <v>0</v>
      </c>
      <c r="FT15" s="22">
        <f t="shared" si="174"/>
        <v>597.07029299999999</v>
      </c>
      <c r="FU15" s="22">
        <f t="shared" si="174"/>
        <v>597.07029299999999</v>
      </c>
      <c r="FV15" s="22">
        <f t="shared" si="174"/>
        <v>0</v>
      </c>
      <c r="FW15" s="21">
        <f t="shared" ref="FW15:FW20" si="175">SUM(FX15:FY15)</f>
        <v>-404.21082816000006</v>
      </c>
      <c r="FX15" s="23">
        <f t="shared" si="9"/>
        <v>-404.21082816000006</v>
      </c>
      <c r="FY15" s="23">
        <f t="shared" si="9"/>
        <v>0</v>
      </c>
      <c r="FZ15" s="21">
        <f t="shared" ref="FZ15:FZ20" si="176">SUM(GA15:GB15)</f>
        <v>2413.1433086400002</v>
      </c>
      <c r="GA15" s="21">
        <f>SUM('[20]ПОЛНАЯ СЕБЕСТОИМОСТЬ ВОДА 2023'!CC15)</f>
        <v>2413.1433086400002</v>
      </c>
      <c r="GB15" s="21">
        <f>SUM('[20]ПОЛНАЯ СЕБЕСТОИМОСТЬ ВОДА 2023'!CD15)</f>
        <v>0</v>
      </c>
      <c r="GC15" s="21">
        <f t="shared" ref="GC15:GC16" si="177">SUM(GD15:GE15)</f>
        <v>1981.3137219999999</v>
      </c>
      <c r="GD15" s="22">
        <f t="shared" ref="GD15:GF20" si="178">SUM(EE15+FR15)</f>
        <v>1981.3137219999999</v>
      </c>
      <c r="GE15" s="22">
        <f t="shared" si="178"/>
        <v>0</v>
      </c>
      <c r="GF15" s="22">
        <f>SUM(EG15+FT15)</f>
        <v>2424.0803390000001</v>
      </c>
      <c r="GG15" s="22">
        <f t="shared" ref="GG15:GH20" si="179">SUM(EH15+FU15)</f>
        <v>2424.0803390000001</v>
      </c>
      <c r="GH15" s="22">
        <f t="shared" si="179"/>
        <v>0</v>
      </c>
      <c r="GI15" s="21">
        <f t="shared" ref="GI15:GI20" si="180">SUM(GJ15:GK15)</f>
        <v>-431.82958664000034</v>
      </c>
      <c r="GJ15" s="23">
        <f t="shared" si="12"/>
        <v>-431.82958664000034</v>
      </c>
      <c r="GK15" s="23">
        <f t="shared" si="12"/>
        <v>0</v>
      </c>
      <c r="GL15" s="108"/>
      <c r="GM15" s="13">
        <f t="shared" si="13"/>
        <v>2413.1433086400002</v>
      </c>
    </row>
    <row r="16" spans="1:195" ht="18.75" x14ac:dyDescent="0.3">
      <c r="A16" s="88" t="s">
        <v>104</v>
      </c>
      <c r="B16" s="17">
        <f t="shared" si="91"/>
        <v>69.358396995429004</v>
      </c>
      <c r="C16" s="17">
        <f t="shared" si="92"/>
        <v>69.245813662095671</v>
      </c>
      <c r="D16" s="17">
        <f t="shared" si="92"/>
        <v>0.11258333333333333</v>
      </c>
      <c r="E16" s="17">
        <f t="shared" ref="E16:E20" si="181">SUM(F16:G16)</f>
        <v>68.875454000000005</v>
      </c>
      <c r="F16" s="113">
        <f>SUM('[20]ПОЛНАЯ СЕБЕСТОИМОСТЬ ВОДА 2023'!F16)</f>
        <v>68.875454000000005</v>
      </c>
      <c r="G16" s="113">
        <f>SUM('[20]ПОЛНАЯ СЕБЕСТОИМОСТЬ ВОДА 2023'!G16)</f>
        <v>0</v>
      </c>
      <c r="H16" s="19">
        <f t="shared" si="94"/>
        <v>71.269000000000005</v>
      </c>
      <c r="I16" s="114">
        <v>71.186000000000007</v>
      </c>
      <c r="J16" s="114">
        <v>8.3000000000000004E-2</v>
      </c>
      <c r="K16" s="17">
        <f t="shared" si="95"/>
        <v>69.358396995429004</v>
      </c>
      <c r="L16" s="17">
        <f t="shared" si="96"/>
        <v>69.245813662095671</v>
      </c>
      <c r="M16" s="17">
        <f t="shared" si="96"/>
        <v>0.11258333333333333</v>
      </c>
      <c r="N16" s="17">
        <f t="shared" si="97"/>
        <v>70.552982999999998</v>
      </c>
      <c r="O16" s="113">
        <f>SUM('[20]ПОЛНАЯ СЕБЕСТОИМОСТЬ ВОДА 2023'!I16)</f>
        <v>70.552982999999998</v>
      </c>
      <c r="P16" s="113">
        <f>SUM('[20]ПОЛНАЯ СЕБЕСТОИМОСТЬ ВОДА 2023'!J16)</f>
        <v>0</v>
      </c>
      <c r="Q16" s="19">
        <f t="shared" si="98"/>
        <v>72.347999999999999</v>
      </c>
      <c r="R16" s="114">
        <v>72.275000000000006</v>
      </c>
      <c r="S16" s="20">
        <v>7.2999999999999995E-2</v>
      </c>
      <c r="T16" s="17">
        <f t="shared" si="99"/>
        <v>69.358396995429004</v>
      </c>
      <c r="U16" s="17">
        <f t="shared" si="100"/>
        <v>69.245813662095671</v>
      </c>
      <c r="V16" s="17">
        <f t="shared" si="100"/>
        <v>0.11258333333333333</v>
      </c>
      <c r="W16" s="17">
        <f t="shared" si="101"/>
        <v>67.630992000000006</v>
      </c>
      <c r="X16" s="113">
        <f>SUM('[20]ПОЛНАЯ СЕБЕСТОИМОСТЬ ВОДА 2023'!L16)</f>
        <v>67.630992000000006</v>
      </c>
      <c r="Y16" s="113">
        <f>SUM('[20]ПОЛНАЯ СЕБЕСТОИМОСТЬ ВОДА 2023'!M16)</f>
        <v>0</v>
      </c>
      <c r="Z16" s="19">
        <f t="shared" si="102"/>
        <v>67.731999999999999</v>
      </c>
      <c r="AA16" s="114">
        <v>67.632000000000005</v>
      </c>
      <c r="AB16" s="114">
        <v>0.1</v>
      </c>
      <c r="AC16" s="21">
        <f t="shared" si="103"/>
        <v>208.07519098628703</v>
      </c>
      <c r="AD16" s="21">
        <f t="shared" si="104"/>
        <v>207.73744098628703</v>
      </c>
      <c r="AE16" s="21">
        <f t="shared" si="104"/>
        <v>0.33774999999999999</v>
      </c>
      <c r="AF16" s="21">
        <f t="shared" si="105"/>
        <v>207.05942900000002</v>
      </c>
      <c r="AG16" s="21">
        <f t="shared" si="106"/>
        <v>207.05942900000002</v>
      </c>
      <c r="AH16" s="21">
        <f t="shared" si="106"/>
        <v>0</v>
      </c>
      <c r="AI16" s="22">
        <f t="shared" si="106"/>
        <v>211.34900000000002</v>
      </c>
      <c r="AJ16" s="22">
        <f t="shared" si="106"/>
        <v>211.09300000000002</v>
      </c>
      <c r="AK16" s="22">
        <f t="shared" si="106"/>
        <v>0.25600000000000001</v>
      </c>
      <c r="AL16" s="21">
        <f t="shared" si="107"/>
        <v>-1.0157619862870038</v>
      </c>
      <c r="AM16" s="21">
        <f t="shared" ref="AM16:AM20" si="182">SUM(AG16-AD16)</f>
        <v>-0.67801198628700377</v>
      </c>
      <c r="AN16" s="21">
        <f t="shared" si="108"/>
        <v>-0.33774999999999999</v>
      </c>
      <c r="AO16" s="17">
        <f t="shared" si="109"/>
        <v>69.358396995429004</v>
      </c>
      <c r="AP16" s="17">
        <f t="shared" si="110"/>
        <v>69.245813662095671</v>
      </c>
      <c r="AQ16" s="17">
        <f t="shared" si="110"/>
        <v>0.11258333333333333</v>
      </c>
      <c r="AR16" s="17">
        <f t="shared" si="111"/>
        <v>63.824885999999999</v>
      </c>
      <c r="AS16" s="113">
        <f>SUM('[20]ПОЛНАЯ СЕБЕСТОИМОСТЬ ВОДА 2023'!U16)</f>
        <v>63.824885999999999</v>
      </c>
      <c r="AT16" s="113">
        <f>SUM('[20]ПОЛНАЯ СЕБЕСТОИМОСТЬ ВОДА 2023'!V16)</f>
        <v>0</v>
      </c>
      <c r="AU16" s="19">
        <f t="shared" si="112"/>
        <v>70.102000000000004</v>
      </c>
      <c r="AV16" s="114">
        <v>69.602000000000004</v>
      </c>
      <c r="AW16" s="20">
        <v>0.5</v>
      </c>
      <c r="AX16" s="17">
        <f t="shared" si="113"/>
        <v>69.358396995429004</v>
      </c>
      <c r="AY16" s="17">
        <f t="shared" si="114"/>
        <v>69.245813662095671</v>
      </c>
      <c r="AZ16" s="17">
        <f t="shared" si="114"/>
        <v>0.11258333333333333</v>
      </c>
      <c r="BA16" s="17">
        <f t="shared" si="115"/>
        <v>59.029519999999998</v>
      </c>
      <c r="BB16" s="113">
        <f>SUM('[20]ПОЛНАЯ СЕБЕСТОИМОСТЬ ВОДА 2023'!X16)</f>
        <v>59.029519999999998</v>
      </c>
      <c r="BC16" s="113">
        <f>SUM('[20]ПОЛНАЯ СЕБЕСТОИМОСТЬ ВОДА 2023'!Y16)</f>
        <v>0</v>
      </c>
      <c r="BD16" s="19">
        <f t="shared" si="116"/>
        <v>68.012999999999991</v>
      </c>
      <c r="BE16" s="114">
        <v>67.977999999999994</v>
      </c>
      <c r="BF16" s="20">
        <v>3.5000000000000003E-2</v>
      </c>
      <c r="BG16" s="17">
        <f t="shared" si="117"/>
        <v>69.358396995429004</v>
      </c>
      <c r="BH16" s="17">
        <f t="shared" si="118"/>
        <v>69.245813662095671</v>
      </c>
      <c r="BI16" s="17">
        <f t="shared" si="118"/>
        <v>0.11258333333333333</v>
      </c>
      <c r="BJ16" s="17">
        <f t="shared" si="119"/>
        <v>62.944240999999998</v>
      </c>
      <c r="BK16" s="113">
        <f>SUM('[20]ПОЛНАЯ СЕБЕСТОИМОСТЬ ВОДА 2023'!AA16)</f>
        <v>62.944240999999998</v>
      </c>
      <c r="BL16" s="113">
        <f>SUM('[20]ПОЛНАЯ СЕБЕСТОИМОСТЬ ВОДА 2023'!AB16)</f>
        <v>0</v>
      </c>
      <c r="BM16" s="19">
        <f t="shared" si="120"/>
        <v>68.832999999999998</v>
      </c>
      <c r="BN16" s="114">
        <v>68.832999999999998</v>
      </c>
      <c r="BO16" s="20">
        <v>0</v>
      </c>
      <c r="BP16" s="21">
        <f t="shared" si="121"/>
        <v>208.07519098628703</v>
      </c>
      <c r="BQ16" s="21">
        <f t="shared" si="122"/>
        <v>207.73744098628703</v>
      </c>
      <c r="BR16" s="21">
        <f t="shared" si="122"/>
        <v>0.33774999999999999</v>
      </c>
      <c r="BS16" s="21">
        <f t="shared" si="123"/>
        <v>185.79864699999999</v>
      </c>
      <c r="BT16" s="21">
        <f t="shared" si="124"/>
        <v>185.79864699999999</v>
      </c>
      <c r="BU16" s="21">
        <f t="shared" si="124"/>
        <v>0</v>
      </c>
      <c r="BV16" s="22">
        <f t="shared" si="124"/>
        <v>206.94800000000001</v>
      </c>
      <c r="BW16" s="21">
        <f t="shared" si="124"/>
        <v>206.41299999999998</v>
      </c>
      <c r="BX16" s="21">
        <f t="shared" si="124"/>
        <v>0.53500000000000003</v>
      </c>
      <c r="BY16" s="21">
        <f t="shared" si="125"/>
        <v>-22.276543986287038</v>
      </c>
      <c r="BZ16" s="21">
        <f t="shared" ref="BZ16:BZ20" si="183">SUM(BT16-BQ16)</f>
        <v>-21.938793986287038</v>
      </c>
      <c r="CA16" s="21">
        <f t="shared" si="126"/>
        <v>-0.33774999999999999</v>
      </c>
      <c r="CB16" s="21">
        <f t="shared" si="127"/>
        <v>416.15038197257405</v>
      </c>
      <c r="CC16" s="21">
        <f t="shared" si="128"/>
        <v>415.47488197257405</v>
      </c>
      <c r="CD16" s="21">
        <f t="shared" si="128"/>
        <v>0.67549999999999999</v>
      </c>
      <c r="CE16" s="21">
        <f t="shared" si="129"/>
        <v>392.85807599999998</v>
      </c>
      <c r="CF16" s="21">
        <f t="shared" si="130"/>
        <v>392.85807599999998</v>
      </c>
      <c r="CG16" s="21">
        <f t="shared" si="130"/>
        <v>0</v>
      </c>
      <c r="CH16" s="22">
        <f t="shared" si="130"/>
        <v>418.29700000000003</v>
      </c>
      <c r="CI16" s="22">
        <f t="shared" si="130"/>
        <v>417.50599999999997</v>
      </c>
      <c r="CJ16" s="22">
        <f t="shared" si="130"/>
        <v>0.79100000000000004</v>
      </c>
      <c r="CK16" s="21">
        <f t="shared" si="131"/>
        <v>-23.29230597257407</v>
      </c>
      <c r="CL16" s="23">
        <f t="shared" si="3"/>
        <v>-22.61680597257407</v>
      </c>
      <c r="CM16" s="23">
        <f t="shared" si="3"/>
        <v>-0.67549999999999999</v>
      </c>
      <c r="CN16" s="17">
        <f t="shared" si="132"/>
        <v>69.358396995429004</v>
      </c>
      <c r="CO16" s="17">
        <f t="shared" si="133"/>
        <v>69.245813662095671</v>
      </c>
      <c r="CP16" s="17">
        <f t="shared" si="134"/>
        <v>0.11258333333333333</v>
      </c>
      <c r="CQ16" s="17">
        <f t="shared" si="135"/>
        <v>57.594248999999998</v>
      </c>
      <c r="CR16" s="113">
        <f>SUM('[20]ПОЛНАЯ СЕБЕСТОИМОСТЬ ВОДА 2023'!AS16)</f>
        <v>57.594248999999998</v>
      </c>
      <c r="CS16" s="113">
        <f>SUM('[20]ПОЛНАЯ СЕБЕСТОИМОСТЬ ВОДА 2023'!AT16)</f>
        <v>0</v>
      </c>
      <c r="CT16" s="19">
        <f t="shared" si="136"/>
        <v>61.286000000000001</v>
      </c>
      <c r="CU16" s="114">
        <v>61.286000000000001</v>
      </c>
      <c r="CV16" s="114">
        <v>0</v>
      </c>
      <c r="CW16" s="17">
        <f t="shared" si="137"/>
        <v>69.358396995429004</v>
      </c>
      <c r="CX16" s="17">
        <f t="shared" si="138"/>
        <v>69.245813662095671</v>
      </c>
      <c r="CY16" s="17">
        <f t="shared" si="139"/>
        <v>0.11258333333333333</v>
      </c>
      <c r="CZ16" s="17">
        <f t="shared" si="140"/>
        <v>62.115782000000003</v>
      </c>
      <c r="DA16" s="113">
        <f>SUM('[20]ПОЛНАЯ СЕБЕСТОИМОСТЬ ВОДА 2023'!AV16)</f>
        <v>62.115782000000003</v>
      </c>
      <c r="DB16" s="113">
        <f>SUM('[20]ПОЛНАЯ СЕБЕСТОИМОСТЬ ВОДА 2023'!AW16)</f>
        <v>0</v>
      </c>
      <c r="DC16" s="19">
        <f t="shared" si="141"/>
        <v>60.975999999999999</v>
      </c>
      <c r="DD16" s="114">
        <v>60.975999999999999</v>
      </c>
      <c r="DE16" s="114">
        <v>0</v>
      </c>
      <c r="DF16" s="17">
        <f t="shared" si="142"/>
        <v>69.358396995429004</v>
      </c>
      <c r="DG16" s="17">
        <f t="shared" si="143"/>
        <v>69.245813662095671</v>
      </c>
      <c r="DH16" s="17">
        <f t="shared" si="144"/>
        <v>0.11258333333333333</v>
      </c>
      <c r="DI16" s="17">
        <f t="shared" si="145"/>
        <v>68.858224000000007</v>
      </c>
      <c r="DJ16" s="113">
        <f>SUM('[20]ПОЛНАЯ СЕБЕСТОИМОСТЬ ВОДА 2023'!AY16)</f>
        <v>68.858224000000007</v>
      </c>
      <c r="DK16" s="113">
        <f>SUM('[20]ПОЛНАЯ СЕБЕСТОИМОСТЬ ВОДА 2023'!AZ16)</f>
        <v>0</v>
      </c>
      <c r="DL16" s="19">
        <f t="shared" si="146"/>
        <v>75.772999999999996</v>
      </c>
      <c r="DM16" s="114">
        <v>75.772999999999996</v>
      </c>
      <c r="DN16" s="114">
        <v>0</v>
      </c>
      <c r="DO16" s="21">
        <f t="shared" si="147"/>
        <v>208.07519098628703</v>
      </c>
      <c r="DP16" s="21">
        <f t="shared" si="148"/>
        <v>207.73744098628703</v>
      </c>
      <c r="DQ16" s="21">
        <f t="shared" si="148"/>
        <v>0.33774999999999999</v>
      </c>
      <c r="DR16" s="21">
        <f t="shared" si="149"/>
        <v>188.56825500000002</v>
      </c>
      <c r="DS16" s="21">
        <f t="shared" si="150"/>
        <v>188.56825500000002</v>
      </c>
      <c r="DT16" s="21">
        <f t="shared" si="150"/>
        <v>0</v>
      </c>
      <c r="DU16" s="22">
        <f t="shared" si="150"/>
        <v>198.035</v>
      </c>
      <c r="DV16" s="21">
        <f t="shared" si="150"/>
        <v>198.035</v>
      </c>
      <c r="DW16" s="21">
        <f t="shared" si="150"/>
        <v>0</v>
      </c>
      <c r="DX16" s="21">
        <f t="shared" si="151"/>
        <v>-19.506935986287004</v>
      </c>
      <c r="DY16" s="23">
        <f t="shared" si="5"/>
        <v>-19.169185986287005</v>
      </c>
      <c r="DZ16" s="23">
        <f t="shared" si="5"/>
        <v>-0.33774999999999999</v>
      </c>
      <c r="EA16" s="21">
        <f t="shared" si="152"/>
        <v>624.22557295886099</v>
      </c>
      <c r="EB16" s="21">
        <f t="shared" si="153"/>
        <v>623.21232295886102</v>
      </c>
      <c r="EC16" s="21">
        <f t="shared" si="153"/>
        <v>1.01325</v>
      </c>
      <c r="ED16" s="21">
        <f t="shared" si="154"/>
        <v>581.426331</v>
      </c>
      <c r="EE16" s="21">
        <f t="shared" si="155"/>
        <v>581.426331</v>
      </c>
      <c r="EF16" s="21">
        <f t="shared" si="155"/>
        <v>0</v>
      </c>
      <c r="EG16" s="21">
        <f t="shared" si="155"/>
        <v>616.33199999999999</v>
      </c>
      <c r="EH16" s="21">
        <f t="shared" si="155"/>
        <v>615.54099999999994</v>
      </c>
      <c r="EI16" s="21">
        <f t="shared" si="155"/>
        <v>0.79100000000000004</v>
      </c>
      <c r="EJ16" s="21">
        <f t="shared" si="156"/>
        <v>-42.799241958861018</v>
      </c>
      <c r="EK16" s="23">
        <f t="shared" si="7"/>
        <v>-41.785991958861018</v>
      </c>
      <c r="EL16" s="23">
        <f t="shared" si="7"/>
        <v>-1.01325</v>
      </c>
      <c r="EM16" s="17">
        <f t="shared" si="157"/>
        <v>69.358396995429004</v>
      </c>
      <c r="EN16" s="17">
        <f t="shared" si="158"/>
        <v>69.245813662095671</v>
      </c>
      <c r="EO16" s="17">
        <f t="shared" si="158"/>
        <v>0.11258333333333333</v>
      </c>
      <c r="EP16" s="17">
        <f t="shared" si="159"/>
        <v>68.200483000000006</v>
      </c>
      <c r="EQ16" s="113">
        <f>SUM('[20]ПОЛНАЯ СЕБЕСТОИМОСТЬ ВОДА 2023'!BQ16)</f>
        <v>68.200483000000006</v>
      </c>
      <c r="ER16" s="113">
        <f>SUM('[20]ПОЛНАЯ СЕБЕСТОИМОСТЬ ВОДА 2023'!BR16)</f>
        <v>0</v>
      </c>
      <c r="ES16" s="19">
        <f t="shared" si="160"/>
        <v>73.692999999999998</v>
      </c>
      <c r="ET16" s="114">
        <v>73.692999999999998</v>
      </c>
      <c r="EU16" s="20">
        <v>0</v>
      </c>
      <c r="EV16" s="17">
        <f t="shared" si="161"/>
        <v>69.358396995429004</v>
      </c>
      <c r="EW16" s="17">
        <f t="shared" si="162"/>
        <v>69.245813662095671</v>
      </c>
      <c r="EX16" s="17">
        <f t="shared" si="163"/>
        <v>0.11258333333333333</v>
      </c>
      <c r="EY16" s="17">
        <f t="shared" si="164"/>
        <v>0</v>
      </c>
      <c r="EZ16" s="113">
        <f>SUM('[20]ПОЛНАЯ СЕБЕСТОИМОСТЬ ВОДА 2023'!BT16)</f>
        <v>0</v>
      </c>
      <c r="FA16" s="113">
        <f>SUM('[20]ПОЛНАЯ СЕБЕСТОИМОСТЬ ВОДА 2023'!BU16)</f>
        <v>0</v>
      </c>
      <c r="FB16" s="19">
        <f t="shared" si="165"/>
        <v>72.159110999999996</v>
      </c>
      <c r="FC16" s="20">
        <v>72.159110999999996</v>
      </c>
      <c r="FD16" s="20">
        <v>0</v>
      </c>
      <c r="FE16" s="17">
        <f t="shared" si="166"/>
        <v>69.358396995429004</v>
      </c>
      <c r="FF16" s="17">
        <f t="shared" si="167"/>
        <v>69.245813662095671</v>
      </c>
      <c r="FG16" s="17">
        <f t="shared" si="168"/>
        <v>0.11258333333333333</v>
      </c>
      <c r="FH16" s="17">
        <f t="shared" si="169"/>
        <v>0</v>
      </c>
      <c r="FI16" s="113">
        <f>SUM('[20]ПОЛНАЯ СЕБЕСТОИМОСТЬ ВОДА 2023'!BW16)</f>
        <v>0</v>
      </c>
      <c r="FJ16" s="113">
        <f>SUM('[20]ПОЛНАЯ СЕБЕСТОИМОСТЬ ВОДА 2023'!BX16)</f>
        <v>0</v>
      </c>
      <c r="FK16" s="19">
        <f t="shared" ref="FK16:FK20" si="184">SUM(FL16:FM16)</f>
        <v>76.075880999999995</v>
      </c>
      <c r="FL16" s="20">
        <v>76.075880999999995</v>
      </c>
      <c r="FM16" s="20">
        <v>0</v>
      </c>
      <c r="FN16" s="21">
        <f t="shared" si="171"/>
        <v>208.07519098628703</v>
      </c>
      <c r="FO16" s="21">
        <f t="shared" si="172"/>
        <v>207.73744098628703</v>
      </c>
      <c r="FP16" s="21">
        <f t="shared" si="172"/>
        <v>0.33774999999999999</v>
      </c>
      <c r="FQ16" s="21">
        <f t="shared" si="173"/>
        <v>68.200483000000006</v>
      </c>
      <c r="FR16" s="21">
        <f t="shared" si="174"/>
        <v>68.200483000000006</v>
      </c>
      <c r="FS16" s="21">
        <f t="shared" si="174"/>
        <v>0</v>
      </c>
      <c r="FT16" s="22">
        <f t="shared" si="174"/>
        <v>221.92799199999996</v>
      </c>
      <c r="FU16" s="22">
        <f t="shared" si="174"/>
        <v>221.92799199999996</v>
      </c>
      <c r="FV16" s="22">
        <f t="shared" si="174"/>
        <v>0</v>
      </c>
      <c r="FW16" s="21">
        <f t="shared" si="175"/>
        <v>-139.87470798628701</v>
      </c>
      <c r="FX16" s="23">
        <f t="shared" si="9"/>
        <v>-139.53695798628701</v>
      </c>
      <c r="FY16" s="23">
        <f t="shared" si="9"/>
        <v>-0.33774999999999999</v>
      </c>
      <c r="FZ16" s="21">
        <f t="shared" si="176"/>
        <v>832.30076394514799</v>
      </c>
      <c r="GA16" s="21">
        <f>SUM('[20]ПОЛНАЯ СЕБЕСТОИМОСТЬ ВОДА 2023'!CC16)</f>
        <v>830.94976394514799</v>
      </c>
      <c r="GB16" s="21">
        <f>SUM('[20]ПОЛНАЯ СЕБЕСТОИМОСТЬ ВОДА 2023'!CD16)</f>
        <v>1.351</v>
      </c>
      <c r="GC16" s="21">
        <f t="shared" si="177"/>
        <v>649.62681399999997</v>
      </c>
      <c r="GD16" s="22">
        <f t="shared" si="178"/>
        <v>649.62681399999997</v>
      </c>
      <c r="GE16" s="22">
        <f t="shared" si="178"/>
        <v>0</v>
      </c>
      <c r="GF16" s="22">
        <f>SUM(EG16+FT16)</f>
        <v>838.25999200000001</v>
      </c>
      <c r="GG16" s="22">
        <f t="shared" si="179"/>
        <v>837.46899199999984</v>
      </c>
      <c r="GH16" s="22">
        <f t="shared" si="179"/>
        <v>0.79100000000000004</v>
      </c>
      <c r="GI16" s="21">
        <f t="shared" si="180"/>
        <v>-182.67394994514802</v>
      </c>
      <c r="GJ16" s="23">
        <f t="shared" si="12"/>
        <v>-181.32294994514803</v>
      </c>
      <c r="GK16" s="23">
        <f t="shared" si="12"/>
        <v>-1.351</v>
      </c>
      <c r="GL16" s="108"/>
      <c r="GM16" s="13">
        <f t="shared" si="13"/>
        <v>832.30076394514788</v>
      </c>
    </row>
    <row r="17" spans="1:195" ht="18.75" x14ac:dyDescent="0.3">
      <c r="A17" s="118" t="s">
        <v>35</v>
      </c>
      <c r="B17" s="25">
        <f t="shared" ref="B17:B20" si="185">SUM(C17:D17)</f>
        <v>23.760878932479415</v>
      </c>
      <c r="C17" s="25">
        <f t="shared" ref="C17:D20" si="186">SUM(GA17/12)</f>
        <v>23.760878932479415</v>
      </c>
      <c r="D17" s="25">
        <f t="shared" si="186"/>
        <v>0</v>
      </c>
      <c r="E17" s="25">
        <f t="shared" si="181"/>
        <v>23.546874000000003</v>
      </c>
      <c r="F17" s="86">
        <f>SUM('[20]ПОЛНАЯ СЕБЕСТОИМОСТЬ ВОДА 2023'!F17)</f>
        <v>23.546874000000003</v>
      </c>
      <c r="G17" s="86">
        <f>SUM('[20]ПОЛНАЯ СЕБЕСТОИМОСТЬ ВОДА 2023'!G17)</f>
        <v>0</v>
      </c>
      <c r="H17" s="25">
        <f t="shared" si="94"/>
        <v>26.453999999999997</v>
      </c>
      <c r="I17" s="25">
        <v>26.453999999999997</v>
      </c>
      <c r="J17" s="25">
        <v>0</v>
      </c>
      <c r="K17" s="25">
        <f t="shared" ref="K17:K20" si="187">SUM(L17:M17)</f>
        <v>23.760878932479415</v>
      </c>
      <c r="L17" s="25">
        <f t="shared" ref="L17:L20" si="188">SUM(GA17/12)</f>
        <v>23.760878932479415</v>
      </c>
      <c r="M17" s="25">
        <f t="shared" ref="M17:M20" si="189">SUM(GB17/12)</f>
        <v>0</v>
      </c>
      <c r="N17" s="25">
        <f t="shared" si="97"/>
        <v>27.278264999999998</v>
      </c>
      <c r="O17" s="86">
        <f>SUM('[20]ПОЛНАЯ СЕБЕСТОИМОСТЬ ВОДА 2023'!I17)</f>
        <v>27.278264999999998</v>
      </c>
      <c r="P17" s="86">
        <f>SUM('[20]ПОЛНАЯ СЕБЕСТОИМОСТЬ ВОДА 2023'!J17)</f>
        <v>0</v>
      </c>
      <c r="Q17" s="25">
        <f t="shared" si="98"/>
        <v>26.078000000000003</v>
      </c>
      <c r="R17" s="25">
        <v>26.078000000000003</v>
      </c>
      <c r="S17" s="25">
        <v>0</v>
      </c>
      <c r="T17" s="25">
        <f t="shared" ref="T17:T20" si="190">SUM(U17:V17)</f>
        <v>23.760878932479415</v>
      </c>
      <c r="U17" s="25">
        <f t="shared" ref="U17:U20" si="191">SUM(GA17/12)</f>
        <v>23.760878932479415</v>
      </c>
      <c r="V17" s="25">
        <f t="shared" ref="V17:V20" si="192">SUM(GB17/12)</f>
        <v>0</v>
      </c>
      <c r="W17" s="25">
        <f t="shared" si="101"/>
        <v>23.738121</v>
      </c>
      <c r="X17" s="86">
        <f>SUM('[20]ПОЛНАЯ СЕБЕСТОИМОСТЬ ВОДА 2023'!L17)</f>
        <v>23.738121</v>
      </c>
      <c r="Y17" s="86">
        <f>SUM('[20]ПОЛНАЯ СЕБЕСТОИМОСТЬ ВОДА 2023'!M17)</f>
        <v>0</v>
      </c>
      <c r="Z17" s="25">
        <f t="shared" si="102"/>
        <v>25.001000000000001</v>
      </c>
      <c r="AA17" s="25">
        <v>25.001000000000001</v>
      </c>
      <c r="AB17" s="25">
        <v>0</v>
      </c>
      <c r="AC17" s="29">
        <f t="shared" ref="AC17:AC20" si="193">SUM(AD17:AE17)</f>
        <v>71.282636797438244</v>
      </c>
      <c r="AD17" s="29">
        <f t="shared" si="104"/>
        <v>71.282636797438244</v>
      </c>
      <c r="AE17" s="29">
        <f t="shared" si="104"/>
        <v>0</v>
      </c>
      <c r="AF17" s="29">
        <f t="shared" si="105"/>
        <v>74.56326</v>
      </c>
      <c r="AG17" s="29">
        <f t="shared" si="106"/>
        <v>74.56326</v>
      </c>
      <c r="AH17" s="29">
        <f t="shared" si="106"/>
        <v>0</v>
      </c>
      <c r="AI17" s="30">
        <f t="shared" si="106"/>
        <v>77.533000000000001</v>
      </c>
      <c r="AJ17" s="30">
        <f t="shared" si="106"/>
        <v>77.533000000000001</v>
      </c>
      <c r="AK17" s="30">
        <f t="shared" si="106"/>
        <v>0</v>
      </c>
      <c r="AL17" s="29">
        <f t="shared" si="107"/>
        <v>3.2806232025617561</v>
      </c>
      <c r="AM17" s="29">
        <f t="shared" si="182"/>
        <v>3.2806232025617561</v>
      </c>
      <c r="AN17" s="29">
        <f t="shared" si="108"/>
        <v>0</v>
      </c>
      <c r="AO17" s="25">
        <f t="shared" si="109"/>
        <v>23.760878932479415</v>
      </c>
      <c r="AP17" s="25">
        <f t="shared" si="110"/>
        <v>23.760878932479415</v>
      </c>
      <c r="AQ17" s="25">
        <f t="shared" si="110"/>
        <v>0</v>
      </c>
      <c r="AR17" s="25">
        <f t="shared" si="111"/>
        <v>24.774189</v>
      </c>
      <c r="AS17" s="86">
        <f>SUM('[20]ПОЛНАЯ СЕБЕСТОИМОСТЬ ВОДА 2023'!U17)</f>
        <v>24.774189</v>
      </c>
      <c r="AT17" s="86">
        <f>SUM('[20]ПОЛНАЯ СЕБЕСТОИМОСТЬ ВОДА 2023'!V17)</f>
        <v>0</v>
      </c>
      <c r="AU17" s="25">
        <f t="shared" si="112"/>
        <v>25.871000000000002</v>
      </c>
      <c r="AV17" s="25">
        <v>25.871000000000002</v>
      </c>
      <c r="AW17" s="25">
        <v>0</v>
      </c>
      <c r="AX17" s="25">
        <f t="shared" si="113"/>
        <v>23.760878932479415</v>
      </c>
      <c r="AY17" s="25">
        <f t="shared" si="114"/>
        <v>23.760878932479415</v>
      </c>
      <c r="AZ17" s="25">
        <f t="shared" ref="AZ17:AZ20" si="194">SUM(GB17/12)</f>
        <v>0</v>
      </c>
      <c r="BA17" s="25">
        <f t="shared" si="115"/>
        <v>21.565643000000001</v>
      </c>
      <c r="BB17" s="86">
        <f>SUM('[20]ПОЛНАЯ СЕБЕСТОИМОСТЬ ВОДА 2023'!X17)</f>
        <v>21.565643000000001</v>
      </c>
      <c r="BC17" s="86">
        <f>SUM('[20]ПОЛНАЯ СЕБЕСТОИМОСТЬ ВОДА 2023'!Y17)</f>
        <v>0</v>
      </c>
      <c r="BD17" s="25">
        <f t="shared" si="116"/>
        <v>23.700000000000003</v>
      </c>
      <c r="BE17" s="25">
        <v>23.700000000000003</v>
      </c>
      <c r="BF17" s="25">
        <v>0</v>
      </c>
      <c r="BG17" s="25">
        <f t="shared" si="117"/>
        <v>23.760878932479415</v>
      </c>
      <c r="BH17" s="25">
        <f t="shared" si="118"/>
        <v>23.760878932479415</v>
      </c>
      <c r="BI17" s="25">
        <f t="shared" ref="BI17:BI20" si="195">SUM(GB17/12)</f>
        <v>0</v>
      </c>
      <c r="BJ17" s="25">
        <f t="shared" si="119"/>
        <v>21.587826</v>
      </c>
      <c r="BK17" s="86">
        <f>SUM('[20]ПОЛНАЯ СЕБЕСТОИМОСТЬ ВОДА 2023'!AA17)</f>
        <v>21.587826</v>
      </c>
      <c r="BL17" s="86">
        <f>SUM('[20]ПОЛНАЯ СЕБЕСТОИМОСТЬ ВОДА 2023'!AB17)</f>
        <v>0</v>
      </c>
      <c r="BM17" s="25">
        <f t="shared" si="120"/>
        <v>22.573999999999998</v>
      </c>
      <c r="BN17" s="25">
        <v>22.573999999999998</v>
      </c>
      <c r="BO17" s="25">
        <v>0</v>
      </c>
      <c r="BP17" s="29">
        <f t="shared" si="121"/>
        <v>71.282636797438244</v>
      </c>
      <c r="BQ17" s="29">
        <f t="shared" si="122"/>
        <v>71.282636797438244</v>
      </c>
      <c r="BR17" s="29">
        <f t="shared" si="122"/>
        <v>0</v>
      </c>
      <c r="BS17" s="29">
        <f t="shared" si="123"/>
        <v>67.927658000000008</v>
      </c>
      <c r="BT17" s="29">
        <f t="shared" si="124"/>
        <v>67.927658000000008</v>
      </c>
      <c r="BU17" s="29">
        <f t="shared" si="124"/>
        <v>0</v>
      </c>
      <c r="BV17" s="30">
        <f t="shared" si="124"/>
        <v>72.14500000000001</v>
      </c>
      <c r="BW17" s="29">
        <f t="shared" si="124"/>
        <v>72.14500000000001</v>
      </c>
      <c r="BX17" s="29">
        <f t="shared" si="124"/>
        <v>0</v>
      </c>
      <c r="BY17" s="29">
        <f t="shared" si="125"/>
        <v>-3.3549787974382355</v>
      </c>
      <c r="BZ17" s="29">
        <f t="shared" si="183"/>
        <v>-3.3549787974382355</v>
      </c>
      <c r="CA17" s="29">
        <f t="shared" si="126"/>
        <v>0</v>
      </c>
      <c r="CB17" s="29">
        <f t="shared" si="127"/>
        <v>142.56527359487649</v>
      </c>
      <c r="CC17" s="29">
        <f t="shared" si="128"/>
        <v>142.56527359487649</v>
      </c>
      <c r="CD17" s="29">
        <f t="shared" si="128"/>
        <v>0</v>
      </c>
      <c r="CE17" s="29">
        <f t="shared" si="129"/>
        <v>142.49091800000002</v>
      </c>
      <c r="CF17" s="29">
        <f t="shared" si="130"/>
        <v>142.49091800000002</v>
      </c>
      <c r="CG17" s="29">
        <f t="shared" si="130"/>
        <v>0</v>
      </c>
      <c r="CH17" s="30">
        <f t="shared" si="130"/>
        <v>149.678</v>
      </c>
      <c r="CI17" s="30">
        <f t="shared" si="130"/>
        <v>149.678</v>
      </c>
      <c r="CJ17" s="30">
        <f t="shared" si="130"/>
        <v>0</v>
      </c>
      <c r="CK17" s="29">
        <f t="shared" si="131"/>
        <v>-7.4355594876465148E-2</v>
      </c>
      <c r="CL17" s="31">
        <f t="shared" si="3"/>
        <v>-7.4355594876465148E-2</v>
      </c>
      <c r="CM17" s="31">
        <f t="shared" si="3"/>
        <v>0</v>
      </c>
      <c r="CN17" s="25">
        <f t="shared" ref="CN17:CN20" si="196">SUM(CO17:CP17)</f>
        <v>23.760878932479415</v>
      </c>
      <c r="CO17" s="25">
        <f t="shared" ref="CO17:CP20" si="197">SUM(GA17/12)</f>
        <v>23.760878932479415</v>
      </c>
      <c r="CP17" s="25">
        <f t="shared" si="197"/>
        <v>0</v>
      </c>
      <c r="CQ17" s="25">
        <f t="shared" si="135"/>
        <v>16.194891999999999</v>
      </c>
      <c r="CR17" s="86">
        <f>SUM('[20]ПОЛНАЯ СЕБЕСТОИМОСТЬ ВОДА 2023'!AS17)</f>
        <v>16.194891999999999</v>
      </c>
      <c r="CS17" s="86">
        <f>SUM('[20]ПОЛНАЯ СЕБЕСТОИМОСТЬ ВОДА 2023'!AT17)</f>
        <v>0</v>
      </c>
      <c r="CT17" s="25">
        <f t="shared" si="136"/>
        <v>19.934000000000001</v>
      </c>
      <c r="CU17" s="25">
        <v>19.934000000000001</v>
      </c>
      <c r="CV17" s="25">
        <v>0</v>
      </c>
      <c r="CW17" s="25">
        <f t="shared" si="137"/>
        <v>23.760878932479415</v>
      </c>
      <c r="CX17" s="25">
        <f t="shared" si="138"/>
        <v>23.760878932479415</v>
      </c>
      <c r="CY17" s="25">
        <f t="shared" si="139"/>
        <v>0</v>
      </c>
      <c r="CZ17" s="25">
        <f t="shared" si="140"/>
        <v>13.970269999999999</v>
      </c>
      <c r="DA17" s="86">
        <f>SUM('[20]ПОЛНАЯ СЕБЕСТОИМОСТЬ ВОДА 2023'!AV17)</f>
        <v>13.970269999999999</v>
      </c>
      <c r="DB17" s="86">
        <f>SUM('[20]ПОЛНАЯ СЕБЕСТОИМОСТЬ ВОДА 2023'!AW17)</f>
        <v>0</v>
      </c>
      <c r="DC17" s="25">
        <f t="shared" si="141"/>
        <v>19.659999999999997</v>
      </c>
      <c r="DD17" s="25">
        <v>19.659999999999997</v>
      </c>
      <c r="DE17" s="25">
        <v>0</v>
      </c>
      <c r="DF17" s="25">
        <f t="shared" si="142"/>
        <v>23.760878932479415</v>
      </c>
      <c r="DG17" s="25">
        <f t="shared" si="143"/>
        <v>23.760878932479415</v>
      </c>
      <c r="DH17" s="25">
        <f t="shared" si="144"/>
        <v>0</v>
      </c>
      <c r="DI17" s="25">
        <f t="shared" si="145"/>
        <v>18.765843</v>
      </c>
      <c r="DJ17" s="86">
        <f>SUM('[20]ПОЛНАЯ СЕБЕСТОИМОСТЬ ВОДА 2023'!AY17)</f>
        <v>18.765843</v>
      </c>
      <c r="DK17" s="86">
        <f>SUM('[20]ПОЛНАЯ СЕБЕСТОИМОСТЬ ВОДА 2023'!AZ17)</f>
        <v>0</v>
      </c>
      <c r="DL17" s="25">
        <f t="shared" si="146"/>
        <v>25.688265999999999</v>
      </c>
      <c r="DM17" s="25">
        <v>25.688265999999999</v>
      </c>
      <c r="DN17" s="25">
        <v>0</v>
      </c>
      <c r="DO17" s="29">
        <f t="shared" si="147"/>
        <v>71.282636797438244</v>
      </c>
      <c r="DP17" s="29">
        <f t="shared" si="148"/>
        <v>71.282636797438244</v>
      </c>
      <c r="DQ17" s="29">
        <f t="shared" si="148"/>
        <v>0</v>
      </c>
      <c r="DR17" s="29">
        <f t="shared" si="149"/>
        <v>48.931004999999999</v>
      </c>
      <c r="DS17" s="29">
        <f t="shared" si="150"/>
        <v>48.931004999999999</v>
      </c>
      <c r="DT17" s="29">
        <f t="shared" si="150"/>
        <v>0</v>
      </c>
      <c r="DU17" s="30">
        <f t="shared" si="150"/>
        <v>65.282265999999993</v>
      </c>
      <c r="DV17" s="29">
        <f t="shared" si="150"/>
        <v>65.282265999999993</v>
      </c>
      <c r="DW17" s="29">
        <f t="shared" si="150"/>
        <v>0</v>
      </c>
      <c r="DX17" s="29">
        <f t="shared" si="151"/>
        <v>-22.351631797438245</v>
      </c>
      <c r="DY17" s="31">
        <f t="shared" si="5"/>
        <v>-22.351631797438245</v>
      </c>
      <c r="DZ17" s="31">
        <f t="shared" si="5"/>
        <v>0</v>
      </c>
      <c r="EA17" s="29">
        <f t="shared" ref="EA17:EA20" si="198">SUM(EB17:EC17)</f>
        <v>213.84791039231473</v>
      </c>
      <c r="EB17" s="29">
        <f t="shared" si="153"/>
        <v>213.84791039231473</v>
      </c>
      <c r="EC17" s="29">
        <f t="shared" si="153"/>
        <v>0</v>
      </c>
      <c r="ED17" s="29">
        <f t="shared" si="154"/>
        <v>191.42192300000002</v>
      </c>
      <c r="EE17" s="29">
        <f t="shared" si="155"/>
        <v>191.42192300000002</v>
      </c>
      <c r="EF17" s="29">
        <f t="shared" si="155"/>
        <v>0</v>
      </c>
      <c r="EG17" s="29">
        <f t="shared" si="155"/>
        <v>214.96026599999999</v>
      </c>
      <c r="EH17" s="29">
        <f t="shared" si="155"/>
        <v>214.96026599999999</v>
      </c>
      <c r="EI17" s="29">
        <f t="shared" si="155"/>
        <v>0</v>
      </c>
      <c r="EJ17" s="29">
        <f t="shared" si="156"/>
        <v>-22.42598739231471</v>
      </c>
      <c r="EK17" s="31">
        <f t="shared" si="7"/>
        <v>-22.42598739231471</v>
      </c>
      <c r="EL17" s="31">
        <f t="shared" si="7"/>
        <v>0</v>
      </c>
      <c r="EM17" s="25">
        <f t="shared" ref="EM17:EM20" si="199">SUM(EN17:EO17)</f>
        <v>23.760878932479415</v>
      </c>
      <c r="EN17" s="25">
        <f t="shared" ref="EN17:EO20" si="200">SUM(GA17/12)</f>
        <v>23.760878932479415</v>
      </c>
      <c r="EO17" s="25">
        <f t="shared" si="200"/>
        <v>0</v>
      </c>
      <c r="EP17" s="25">
        <f t="shared" si="159"/>
        <v>23.755251999999999</v>
      </c>
      <c r="EQ17" s="86">
        <f>SUM('[20]ПОЛНАЯ СЕБЕСТОИМОСТЬ ВОДА 2023'!BQ17)</f>
        <v>23.755251999999999</v>
      </c>
      <c r="ER17" s="86">
        <f>SUM('[20]ПОЛНАЯ СЕБЕСТОИМОСТЬ ВОДА 2023'!BR17)</f>
        <v>0</v>
      </c>
      <c r="ES17" s="25">
        <f t="shared" si="160"/>
        <v>28.174999999999997</v>
      </c>
      <c r="ET17" s="25">
        <v>28.174999999999997</v>
      </c>
      <c r="EU17" s="25">
        <v>0</v>
      </c>
      <c r="EV17" s="25">
        <f t="shared" si="161"/>
        <v>23.760878932479415</v>
      </c>
      <c r="EW17" s="25">
        <f t="shared" si="162"/>
        <v>23.760878932479415</v>
      </c>
      <c r="EX17" s="25">
        <f t="shared" si="163"/>
        <v>0</v>
      </c>
      <c r="EY17" s="25">
        <f t="shared" si="164"/>
        <v>0</v>
      </c>
      <c r="EZ17" s="86">
        <f>SUM('[20]ПОЛНАЯ СЕБЕСТОИМОСТЬ ВОДА 2023'!BT17)</f>
        <v>0</v>
      </c>
      <c r="FA17" s="86">
        <f>SUM('[20]ПОЛНАЯ СЕБЕСТОИМОСТЬ ВОДА 2023'!BU17)</f>
        <v>0</v>
      </c>
      <c r="FB17" s="25">
        <f t="shared" si="165"/>
        <v>28.500312000000001</v>
      </c>
      <c r="FC17" s="25">
        <v>28.500312000000001</v>
      </c>
      <c r="FD17" s="25">
        <v>0</v>
      </c>
      <c r="FE17" s="25">
        <f t="shared" si="166"/>
        <v>23.760878932479415</v>
      </c>
      <c r="FF17" s="25">
        <f t="shared" si="167"/>
        <v>23.760878932479415</v>
      </c>
      <c r="FG17" s="25">
        <f t="shared" si="168"/>
        <v>0</v>
      </c>
      <c r="FH17" s="25">
        <f t="shared" si="169"/>
        <v>0</v>
      </c>
      <c r="FI17" s="86">
        <f>SUM('[20]ПОЛНАЯ СЕБЕСТОИМОСТЬ ВОДА 2023'!BW17)</f>
        <v>0</v>
      </c>
      <c r="FJ17" s="86">
        <f>SUM('[20]ПОЛНАЯ СЕБЕСТОИМОСТЬ ВОДА 2023'!BX17)</f>
        <v>0</v>
      </c>
      <c r="FK17" s="25">
        <f t="shared" si="184"/>
        <v>29.971732000000003</v>
      </c>
      <c r="FL17" s="25">
        <v>29.971732000000003</v>
      </c>
      <c r="FM17" s="25">
        <v>0</v>
      </c>
      <c r="FN17" s="29">
        <f t="shared" ref="FN17:FN20" si="201">SUM(FO17:FP17)</f>
        <v>71.282636797438244</v>
      </c>
      <c r="FO17" s="29">
        <f t="shared" si="172"/>
        <v>71.282636797438244</v>
      </c>
      <c r="FP17" s="29">
        <f t="shared" si="172"/>
        <v>0</v>
      </c>
      <c r="FQ17" s="29">
        <f t="shared" si="173"/>
        <v>23.755251999999999</v>
      </c>
      <c r="FR17" s="29">
        <f t="shared" si="174"/>
        <v>23.755251999999999</v>
      </c>
      <c r="FS17" s="29">
        <f t="shared" si="174"/>
        <v>0</v>
      </c>
      <c r="FT17" s="30">
        <f t="shared" si="174"/>
        <v>86.647043999999994</v>
      </c>
      <c r="FU17" s="30">
        <f t="shared" si="174"/>
        <v>86.647043999999994</v>
      </c>
      <c r="FV17" s="30">
        <f t="shared" si="174"/>
        <v>0</v>
      </c>
      <c r="FW17" s="29">
        <f t="shared" si="175"/>
        <v>-47.527384797438245</v>
      </c>
      <c r="FX17" s="31">
        <f t="shared" si="9"/>
        <v>-47.527384797438245</v>
      </c>
      <c r="FY17" s="31">
        <f t="shared" si="9"/>
        <v>0</v>
      </c>
      <c r="FZ17" s="29">
        <f t="shared" si="176"/>
        <v>285.13054718975297</v>
      </c>
      <c r="GA17" s="29">
        <f>SUM('[20]ПОЛНАЯ СЕБЕСТОИМОСТЬ ВОДА 2023'!CC17)</f>
        <v>285.13054718975297</v>
      </c>
      <c r="GB17" s="29">
        <f>SUM('[20]ПОЛНАЯ СЕБЕСТОИМОСТЬ ВОДА 2023'!CD17)</f>
        <v>0</v>
      </c>
      <c r="GC17" s="29">
        <f t="shared" ref="GC17:GC20" si="202">SUM(GD17:GE17)</f>
        <v>215.17717500000003</v>
      </c>
      <c r="GD17" s="30">
        <f t="shared" si="178"/>
        <v>215.17717500000003</v>
      </c>
      <c r="GE17" s="30">
        <f t="shared" si="178"/>
        <v>0</v>
      </c>
      <c r="GF17" s="30">
        <f t="shared" si="178"/>
        <v>301.60730999999998</v>
      </c>
      <c r="GG17" s="30">
        <f t="shared" si="179"/>
        <v>301.60730999999998</v>
      </c>
      <c r="GH17" s="30">
        <f t="shared" si="179"/>
        <v>0</v>
      </c>
      <c r="GI17" s="29">
        <f t="shared" si="180"/>
        <v>-69.95337218975294</v>
      </c>
      <c r="GJ17" s="31">
        <f t="shared" si="12"/>
        <v>-69.95337218975294</v>
      </c>
      <c r="GK17" s="31">
        <f t="shared" si="12"/>
        <v>0</v>
      </c>
      <c r="GL17" s="108"/>
      <c r="GM17" s="13">
        <f t="shared" si="13"/>
        <v>285.13054718975297</v>
      </c>
    </row>
    <row r="18" spans="1:195" ht="18.75" x14ac:dyDescent="0.3">
      <c r="A18" s="119" t="s">
        <v>36</v>
      </c>
      <c r="B18" s="25">
        <f t="shared" si="185"/>
        <v>9.1004166311396144</v>
      </c>
      <c r="C18" s="25">
        <f t="shared" si="186"/>
        <v>9.1004166311396144</v>
      </c>
      <c r="D18" s="25">
        <f t="shared" si="186"/>
        <v>0</v>
      </c>
      <c r="E18" s="25">
        <f t="shared" si="181"/>
        <v>8.1056550000000005</v>
      </c>
      <c r="F18" s="86">
        <f>SUM('[20]ПОЛНАЯ СЕБЕСТОИМОСТЬ ВОДА 2023'!F18)</f>
        <v>8.1056550000000005</v>
      </c>
      <c r="G18" s="86">
        <f>SUM('[20]ПОЛНАЯ СЕБЕСТОИМОСТЬ ВОДА 2023'!G18)</f>
        <v>0</v>
      </c>
      <c r="H18" s="25">
        <f t="shared" si="94"/>
        <v>8.2669999999999995</v>
      </c>
      <c r="I18" s="28">
        <v>8.2669999999999995</v>
      </c>
      <c r="J18" s="28">
        <v>0</v>
      </c>
      <c r="K18" s="25">
        <f t="shared" si="187"/>
        <v>9.1004166311396144</v>
      </c>
      <c r="L18" s="25">
        <f t="shared" si="188"/>
        <v>9.1004166311396144</v>
      </c>
      <c r="M18" s="25">
        <f t="shared" si="189"/>
        <v>0</v>
      </c>
      <c r="N18" s="25">
        <f t="shared" si="97"/>
        <v>10.463747</v>
      </c>
      <c r="O18" s="86">
        <f>SUM('[20]ПОЛНАЯ СЕБЕСТОИМОСТЬ ВОДА 2023'!I18)</f>
        <v>10.463747</v>
      </c>
      <c r="P18" s="86">
        <f>SUM('[20]ПОЛНАЯ СЕБЕСТОИМОСТЬ ВОДА 2023'!J18)</f>
        <v>0</v>
      </c>
      <c r="Q18" s="25">
        <f t="shared" si="98"/>
        <v>7.9489999999999998</v>
      </c>
      <c r="R18" s="28">
        <v>7.9489999999999998</v>
      </c>
      <c r="S18" s="28">
        <v>0</v>
      </c>
      <c r="T18" s="25">
        <f t="shared" si="190"/>
        <v>9.1004166311396144</v>
      </c>
      <c r="U18" s="25">
        <f t="shared" si="191"/>
        <v>9.1004166311396144</v>
      </c>
      <c r="V18" s="25">
        <f t="shared" si="192"/>
        <v>0</v>
      </c>
      <c r="W18" s="25">
        <f t="shared" si="101"/>
        <v>8.6976750000000003</v>
      </c>
      <c r="X18" s="86">
        <f>SUM('[20]ПОЛНАЯ СЕБЕСТОИМОСТЬ ВОДА 2023'!L18)</f>
        <v>8.6976750000000003</v>
      </c>
      <c r="Y18" s="86">
        <f>SUM('[20]ПОЛНАЯ СЕБЕСТОИМОСТЬ ВОДА 2023'!M18)</f>
        <v>0</v>
      </c>
      <c r="Z18" s="25">
        <f t="shared" si="102"/>
        <v>8.3930000000000007</v>
      </c>
      <c r="AA18" s="28">
        <v>8.3930000000000007</v>
      </c>
      <c r="AB18" s="28">
        <v>0</v>
      </c>
      <c r="AC18" s="29">
        <f t="shared" si="193"/>
        <v>27.301249893418841</v>
      </c>
      <c r="AD18" s="29">
        <f t="shared" si="104"/>
        <v>27.301249893418841</v>
      </c>
      <c r="AE18" s="29">
        <f t="shared" si="104"/>
        <v>0</v>
      </c>
      <c r="AF18" s="29">
        <f t="shared" si="105"/>
        <v>27.267077</v>
      </c>
      <c r="AG18" s="29">
        <f t="shared" si="106"/>
        <v>27.267077</v>
      </c>
      <c r="AH18" s="29">
        <f t="shared" si="106"/>
        <v>0</v>
      </c>
      <c r="AI18" s="30">
        <f t="shared" si="106"/>
        <v>24.609000000000002</v>
      </c>
      <c r="AJ18" s="30">
        <f t="shared" si="106"/>
        <v>24.609000000000002</v>
      </c>
      <c r="AK18" s="30">
        <f t="shared" si="106"/>
        <v>0</v>
      </c>
      <c r="AL18" s="29">
        <f t="shared" si="107"/>
        <v>-3.4172893418840999E-2</v>
      </c>
      <c r="AM18" s="29">
        <f t="shared" si="182"/>
        <v>-3.4172893418840999E-2</v>
      </c>
      <c r="AN18" s="29">
        <f t="shared" si="108"/>
        <v>0</v>
      </c>
      <c r="AO18" s="25">
        <f t="shared" si="109"/>
        <v>9.1004166311396144</v>
      </c>
      <c r="AP18" s="25">
        <f t="shared" si="110"/>
        <v>9.1004166311396144</v>
      </c>
      <c r="AQ18" s="25">
        <f t="shared" si="110"/>
        <v>0</v>
      </c>
      <c r="AR18" s="25">
        <f t="shared" si="111"/>
        <v>7.5608870000000001</v>
      </c>
      <c r="AS18" s="86">
        <f>SUM('[20]ПОЛНАЯ СЕБЕСТОИМОСТЬ ВОДА 2023'!U18)</f>
        <v>7.5608870000000001</v>
      </c>
      <c r="AT18" s="86">
        <f>SUM('[20]ПОЛНАЯ СЕБЕСТОИМОСТЬ ВОДА 2023'!V18)</f>
        <v>0</v>
      </c>
      <c r="AU18" s="25">
        <f t="shared" si="112"/>
        <v>7.4770000000000003</v>
      </c>
      <c r="AV18" s="28">
        <v>7.4770000000000003</v>
      </c>
      <c r="AW18" s="28">
        <v>0</v>
      </c>
      <c r="AX18" s="25">
        <f t="shared" si="113"/>
        <v>9.1004166311396144</v>
      </c>
      <c r="AY18" s="25">
        <f t="shared" si="114"/>
        <v>9.1004166311396144</v>
      </c>
      <c r="AZ18" s="25">
        <f t="shared" si="194"/>
        <v>0</v>
      </c>
      <c r="BA18" s="25">
        <f t="shared" si="115"/>
        <v>6.6087470000000001</v>
      </c>
      <c r="BB18" s="86">
        <f>SUM('[20]ПОЛНАЯ СЕБЕСТОИМОСТЬ ВОДА 2023'!X18)</f>
        <v>6.6087470000000001</v>
      </c>
      <c r="BC18" s="86">
        <f>SUM('[20]ПОЛНАЯ СЕБЕСТОИМОСТЬ ВОДА 2023'!Y18)</f>
        <v>0</v>
      </c>
      <c r="BD18" s="25">
        <f t="shared" si="116"/>
        <v>6.9059999999999997</v>
      </c>
      <c r="BE18" s="28">
        <v>6.9059999999999997</v>
      </c>
      <c r="BF18" s="28">
        <v>0</v>
      </c>
      <c r="BG18" s="25">
        <f t="shared" si="117"/>
        <v>9.1004166311396144</v>
      </c>
      <c r="BH18" s="25">
        <f t="shared" si="118"/>
        <v>9.1004166311396144</v>
      </c>
      <c r="BI18" s="25">
        <f t="shared" si="195"/>
        <v>0</v>
      </c>
      <c r="BJ18" s="25">
        <f t="shared" si="119"/>
        <v>7.7343409999999997</v>
      </c>
      <c r="BK18" s="86">
        <f>SUM('[20]ПОЛНАЯ СЕБЕСТОИМОСТЬ ВОДА 2023'!AA18)</f>
        <v>7.7343409999999997</v>
      </c>
      <c r="BL18" s="86">
        <f>SUM('[20]ПОЛНАЯ СЕБЕСТОИМОСТЬ ВОДА 2023'!AB18)</f>
        <v>0</v>
      </c>
      <c r="BM18" s="25">
        <f t="shared" si="120"/>
        <v>6.9180000000000001</v>
      </c>
      <c r="BN18" s="28">
        <v>6.9180000000000001</v>
      </c>
      <c r="BO18" s="28">
        <v>0</v>
      </c>
      <c r="BP18" s="29">
        <f t="shared" si="121"/>
        <v>27.301249893418841</v>
      </c>
      <c r="BQ18" s="29">
        <f t="shared" si="122"/>
        <v>27.301249893418841</v>
      </c>
      <c r="BR18" s="29">
        <f t="shared" si="122"/>
        <v>0</v>
      </c>
      <c r="BS18" s="29">
        <f t="shared" si="123"/>
        <v>21.903974999999999</v>
      </c>
      <c r="BT18" s="29">
        <f t="shared" si="124"/>
        <v>21.903974999999999</v>
      </c>
      <c r="BU18" s="29">
        <f t="shared" si="124"/>
        <v>0</v>
      </c>
      <c r="BV18" s="30">
        <f t="shared" si="124"/>
        <v>21.300999999999998</v>
      </c>
      <c r="BW18" s="29">
        <f t="shared" si="124"/>
        <v>21.300999999999998</v>
      </c>
      <c r="BX18" s="29">
        <f t="shared" si="124"/>
        <v>0</v>
      </c>
      <c r="BY18" s="29">
        <f t="shared" si="125"/>
        <v>-5.3972748934188424</v>
      </c>
      <c r="BZ18" s="29">
        <f t="shared" si="183"/>
        <v>-5.3972748934188424</v>
      </c>
      <c r="CA18" s="29">
        <f t="shared" si="126"/>
        <v>0</v>
      </c>
      <c r="CB18" s="29">
        <f t="shared" si="127"/>
        <v>54.602499786837683</v>
      </c>
      <c r="CC18" s="29">
        <f t="shared" si="128"/>
        <v>54.602499786837683</v>
      </c>
      <c r="CD18" s="29">
        <f t="shared" si="128"/>
        <v>0</v>
      </c>
      <c r="CE18" s="29">
        <f t="shared" si="129"/>
        <v>49.171052000000003</v>
      </c>
      <c r="CF18" s="29">
        <f t="shared" si="130"/>
        <v>49.171052000000003</v>
      </c>
      <c r="CG18" s="29">
        <f t="shared" si="130"/>
        <v>0</v>
      </c>
      <c r="CH18" s="30">
        <f t="shared" si="130"/>
        <v>45.91</v>
      </c>
      <c r="CI18" s="30">
        <f t="shared" si="130"/>
        <v>45.91</v>
      </c>
      <c r="CJ18" s="30">
        <f t="shared" si="130"/>
        <v>0</v>
      </c>
      <c r="CK18" s="29">
        <f t="shared" si="131"/>
        <v>-5.4314477868376798</v>
      </c>
      <c r="CL18" s="31">
        <f t="shared" si="3"/>
        <v>-5.4314477868376798</v>
      </c>
      <c r="CM18" s="31">
        <f t="shared" si="3"/>
        <v>0</v>
      </c>
      <c r="CN18" s="25">
        <f t="shared" si="196"/>
        <v>9.1004166311396144</v>
      </c>
      <c r="CO18" s="25">
        <f t="shared" si="197"/>
        <v>9.1004166311396144</v>
      </c>
      <c r="CP18" s="25">
        <f t="shared" si="197"/>
        <v>0</v>
      </c>
      <c r="CQ18" s="25">
        <f t="shared" si="135"/>
        <v>7.4032470000000004</v>
      </c>
      <c r="CR18" s="86">
        <f>SUM('[20]ПОЛНАЯ СЕБЕСТОИМОСТЬ ВОДА 2023'!AS18)</f>
        <v>7.4032470000000004</v>
      </c>
      <c r="CS18" s="86">
        <f>SUM('[20]ПОЛНАЯ СЕБЕСТОИМОСТЬ ВОДА 2023'!AT18)</f>
        <v>0</v>
      </c>
      <c r="CT18" s="25">
        <f t="shared" si="136"/>
        <v>6.742</v>
      </c>
      <c r="CU18" s="28">
        <v>6.742</v>
      </c>
      <c r="CV18" s="28">
        <v>0</v>
      </c>
      <c r="CW18" s="25">
        <f t="shared" si="137"/>
        <v>9.1004166311396144</v>
      </c>
      <c r="CX18" s="25">
        <f t="shared" si="138"/>
        <v>9.1004166311396144</v>
      </c>
      <c r="CY18" s="25">
        <f t="shared" si="139"/>
        <v>0</v>
      </c>
      <c r="CZ18" s="25">
        <f t="shared" si="140"/>
        <v>5.7872469999999998</v>
      </c>
      <c r="DA18" s="86">
        <f>SUM('[20]ПОЛНАЯ СЕБЕСТОИМОСТЬ ВОДА 2023'!AV18)</f>
        <v>5.7872469999999998</v>
      </c>
      <c r="DB18" s="86">
        <f>SUM('[20]ПОЛНАЯ СЕБЕСТОИМОСТЬ ВОДА 2023'!AW18)</f>
        <v>0</v>
      </c>
      <c r="DC18" s="25">
        <f t="shared" si="141"/>
        <v>5.9059999999999997</v>
      </c>
      <c r="DD18" s="28">
        <v>5.9059999999999997</v>
      </c>
      <c r="DE18" s="28">
        <v>0</v>
      </c>
      <c r="DF18" s="25">
        <f t="shared" si="142"/>
        <v>9.1004166311396144</v>
      </c>
      <c r="DG18" s="25">
        <f t="shared" si="143"/>
        <v>9.1004166311396144</v>
      </c>
      <c r="DH18" s="25">
        <f t="shared" si="144"/>
        <v>0</v>
      </c>
      <c r="DI18" s="25">
        <f t="shared" si="145"/>
        <v>7.4592049999999999</v>
      </c>
      <c r="DJ18" s="86">
        <f>SUM('[20]ПОЛНАЯ СЕБЕСТОИМОСТЬ ВОДА 2023'!AY18)</f>
        <v>7.4592049999999999</v>
      </c>
      <c r="DK18" s="86">
        <f>SUM('[20]ПОЛНАЯ СЕБЕСТОИМОСТЬ ВОДА 2023'!AZ18)</f>
        <v>0</v>
      </c>
      <c r="DL18" s="25">
        <f t="shared" si="146"/>
        <v>9.2112660000000002</v>
      </c>
      <c r="DM18" s="28">
        <v>9.2112660000000002</v>
      </c>
      <c r="DN18" s="28">
        <v>0</v>
      </c>
      <c r="DO18" s="29">
        <f t="shared" si="147"/>
        <v>27.301249893418841</v>
      </c>
      <c r="DP18" s="29">
        <f t="shared" si="148"/>
        <v>27.301249893418841</v>
      </c>
      <c r="DQ18" s="29">
        <f t="shared" si="148"/>
        <v>0</v>
      </c>
      <c r="DR18" s="29">
        <f t="shared" si="149"/>
        <v>20.649699000000002</v>
      </c>
      <c r="DS18" s="29">
        <f t="shared" si="150"/>
        <v>20.649699000000002</v>
      </c>
      <c r="DT18" s="29">
        <f t="shared" si="150"/>
        <v>0</v>
      </c>
      <c r="DU18" s="30">
        <f t="shared" si="150"/>
        <v>21.859265999999998</v>
      </c>
      <c r="DV18" s="29">
        <f t="shared" si="150"/>
        <v>21.859265999999998</v>
      </c>
      <c r="DW18" s="29">
        <f t="shared" si="150"/>
        <v>0</v>
      </c>
      <c r="DX18" s="29">
        <f t="shared" si="151"/>
        <v>-6.6515508934188396</v>
      </c>
      <c r="DY18" s="31">
        <f t="shared" si="5"/>
        <v>-6.6515508934188396</v>
      </c>
      <c r="DZ18" s="31">
        <f t="shared" si="5"/>
        <v>0</v>
      </c>
      <c r="EA18" s="29">
        <f t="shared" si="198"/>
        <v>81.903749680256524</v>
      </c>
      <c r="EB18" s="29">
        <f t="shared" si="153"/>
        <v>81.903749680256524</v>
      </c>
      <c r="EC18" s="29">
        <f t="shared" si="153"/>
        <v>0</v>
      </c>
      <c r="ED18" s="29">
        <f t="shared" si="154"/>
        <v>69.820751000000001</v>
      </c>
      <c r="EE18" s="29">
        <f t="shared" si="155"/>
        <v>69.820751000000001</v>
      </c>
      <c r="EF18" s="29">
        <f t="shared" si="155"/>
        <v>0</v>
      </c>
      <c r="EG18" s="29">
        <f t="shared" si="155"/>
        <v>67.769265999999988</v>
      </c>
      <c r="EH18" s="29">
        <f t="shared" si="155"/>
        <v>67.769265999999988</v>
      </c>
      <c r="EI18" s="29">
        <f t="shared" si="155"/>
        <v>0</v>
      </c>
      <c r="EJ18" s="29">
        <f t="shared" si="156"/>
        <v>-12.082998680256523</v>
      </c>
      <c r="EK18" s="31">
        <f t="shared" si="7"/>
        <v>-12.082998680256523</v>
      </c>
      <c r="EL18" s="31">
        <f t="shared" si="7"/>
        <v>0</v>
      </c>
      <c r="EM18" s="25">
        <f t="shared" si="199"/>
        <v>9.1004166311396144</v>
      </c>
      <c r="EN18" s="25">
        <f t="shared" si="200"/>
        <v>9.1004166311396144</v>
      </c>
      <c r="EO18" s="25">
        <f t="shared" si="200"/>
        <v>0</v>
      </c>
      <c r="EP18" s="25">
        <f t="shared" si="159"/>
        <v>9.3103049999999996</v>
      </c>
      <c r="EQ18" s="86">
        <f>SUM('[20]ПОЛНАЯ СЕБЕСТОИМОСТЬ ВОДА 2023'!BQ18)</f>
        <v>9.3103049999999996</v>
      </c>
      <c r="ER18" s="86">
        <f>SUM('[20]ПОЛНАЯ СЕБЕСТОИМОСТЬ ВОДА 2023'!BR18)</f>
        <v>0</v>
      </c>
      <c r="ES18" s="25">
        <f t="shared" si="160"/>
        <v>10.423</v>
      </c>
      <c r="ET18" s="28">
        <v>10.423</v>
      </c>
      <c r="EU18" s="28">
        <v>0</v>
      </c>
      <c r="EV18" s="25">
        <f t="shared" si="161"/>
        <v>9.1004166311396144</v>
      </c>
      <c r="EW18" s="25">
        <f t="shared" si="162"/>
        <v>9.1004166311396144</v>
      </c>
      <c r="EX18" s="25">
        <f t="shared" si="163"/>
        <v>0</v>
      </c>
      <c r="EY18" s="25">
        <f t="shared" si="164"/>
        <v>0</v>
      </c>
      <c r="EZ18" s="86">
        <f>SUM('[20]ПОЛНАЯ СЕБЕСТОИМОСТЬ ВОДА 2023'!BT18)</f>
        <v>0</v>
      </c>
      <c r="FA18" s="86">
        <f>SUM('[20]ПОЛНАЯ СЕБЕСТОИМОСТЬ ВОДА 2023'!BU18)</f>
        <v>0</v>
      </c>
      <c r="FB18" s="25">
        <f t="shared" si="165"/>
        <v>10.268746999999999</v>
      </c>
      <c r="FC18" s="28">
        <v>10.268746999999999</v>
      </c>
      <c r="FD18" s="28">
        <v>0</v>
      </c>
      <c r="FE18" s="25">
        <f t="shared" si="166"/>
        <v>9.1004166311396144</v>
      </c>
      <c r="FF18" s="25">
        <f t="shared" si="167"/>
        <v>9.1004166311396144</v>
      </c>
      <c r="FG18" s="25">
        <f t="shared" si="168"/>
        <v>0</v>
      </c>
      <c r="FH18" s="25">
        <f t="shared" si="169"/>
        <v>0</v>
      </c>
      <c r="FI18" s="86">
        <f>SUM('[20]ПОЛНАЯ СЕБЕСТОИМОСТЬ ВОДА 2023'!BW18)</f>
        <v>0</v>
      </c>
      <c r="FJ18" s="86">
        <f>SUM('[20]ПОЛНАЯ СЕБЕСТОИМОСТЬ ВОДА 2023'!BX18)</f>
        <v>0</v>
      </c>
      <c r="FK18" s="25">
        <f t="shared" si="184"/>
        <v>9.8989999999999991</v>
      </c>
      <c r="FL18" s="28">
        <v>9.8989999999999991</v>
      </c>
      <c r="FM18" s="28">
        <v>0</v>
      </c>
      <c r="FN18" s="29">
        <f t="shared" si="201"/>
        <v>27.301249893418841</v>
      </c>
      <c r="FO18" s="29">
        <f t="shared" si="172"/>
        <v>27.301249893418841</v>
      </c>
      <c r="FP18" s="29">
        <f t="shared" si="172"/>
        <v>0</v>
      </c>
      <c r="FQ18" s="29">
        <f t="shared" si="173"/>
        <v>9.3103049999999996</v>
      </c>
      <c r="FR18" s="29">
        <f t="shared" si="174"/>
        <v>9.3103049999999996</v>
      </c>
      <c r="FS18" s="29">
        <f t="shared" si="174"/>
        <v>0</v>
      </c>
      <c r="FT18" s="30">
        <f t="shared" si="174"/>
        <v>30.590747</v>
      </c>
      <c r="FU18" s="30">
        <f t="shared" si="174"/>
        <v>30.590747</v>
      </c>
      <c r="FV18" s="30">
        <f t="shared" si="174"/>
        <v>0</v>
      </c>
      <c r="FW18" s="29">
        <f t="shared" si="175"/>
        <v>-17.990944893418842</v>
      </c>
      <c r="FX18" s="31">
        <f t="shared" si="9"/>
        <v>-17.990944893418842</v>
      </c>
      <c r="FY18" s="31">
        <f t="shared" si="9"/>
        <v>0</v>
      </c>
      <c r="FZ18" s="29">
        <f t="shared" si="176"/>
        <v>109.20499957367538</v>
      </c>
      <c r="GA18" s="29">
        <f>SUM('[20]ПОЛНАЯ СЕБЕСТОИМОСТЬ ВОДА 2023'!CC18)</f>
        <v>109.20499957367538</v>
      </c>
      <c r="GB18" s="29">
        <f>SUM('[20]ПОЛНАЯ СЕБЕСТОИМОСТЬ ВОДА 2023'!CD18)</f>
        <v>0</v>
      </c>
      <c r="GC18" s="29">
        <f t="shared" si="202"/>
        <v>79.131056000000001</v>
      </c>
      <c r="GD18" s="30">
        <f t="shared" si="178"/>
        <v>79.131056000000001</v>
      </c>
      <c r="GE18" s="30">
        <f t="shared" si="178"/>
        <v>0</v>
      </c>
      <c r="GF18" s="30">
        <f t="shared" si="178"/>
        <v>98.360012999999981</v>
      </c>
      <c r="GG18" s="30">
        <f t="shared" si="179"/>
        <v>98.360012999999981</v>
      </c>
      <c r="GH18" s="30">
        <f t="shared" si="179"/>
        <v>0</v>
      </c>
      <c r="GI18" s="29">
        <f t="shared" si="180"/>
        <v>-30.073943573675379</v>
      </c>
      <c r="GJ18" s="31">
        <f t="shared" si="12"/>
        <v>-30.073943573675379</v>
      </c>
      <c r="GK18" s="31">
        <f t="shared" si="12"/>
        <v>0</v>
      </c>
      <c r="GL18" s="108"/>
      <c r="GM18" s="13">
        <f t="shared" si="13"/>
        <v>109.20499957367535</v>
      </c>
    </row>
    <row r="19" spans="1:195" ht="18.75" x14ac:dyDescent="0.3">
      <c r="A19" s="119" t="s">
        <v>37</v>
      </c>
      <c r="B19" s="25">
        <f t="shared" si="185"/>
        <v>7.0094592850814266</v>
      </c>
      <c r="C19" s="25">
        <f t="shared" si="186"/>
        <v>7.0094592850814266</v>
      </c>
      <c r="D19" s="25">
        <f t="shared" si="186"/>
        <v>0</v>
      </c>
      <c r="E19" s="25">
        <f t="shared" si="181"/>
        <v>7.5979999999999999</v>
      </c>
      <c r="F19" s="86">
        <f>SUM('[20]ПОЛНАЯ СЕБЕСТОИМОСТЬ ВОДА 2023'!F19)</f>
        <v>7.5979999999999999</v>
      </c>
      <c r="G19" s="86">
        <f>SUM('[20]ПОЛНАЯ СЕБЕСТОИМОСТЬ ВОДА 2023'!G19)</f>
        <v>0</v>
      </c>
      <c r="H19" s="25">
        <f t="shared" si="94"/>
        <v>8.8379999999999992</v>
      </c>
      <c r="I19" s="28">
        <v>8.8379999999999992</v>
      </c>
      <c r="J19" s="28">
        <v>0</v>
      </c>
      <c r="K19" s="25">
        <f t="shared" si="187"/>
        <v>7.0094592850814266</v>
      </c>
      <c r="L19" s="25">
        <f t="shared" si="188"/>
        <v>7.0094592850814266</v>
      </c>
      <c r="M19" s="25">
        <f t="shared" si="189"/>
        <v>0</v>
      </c>
      <c r="N19" s="25">
        <f t="shared" si="97"/>
        <v>7.2730800000000002</v>
      </c>
      <c r="O19" s="86">
        <f>SUM('[20]ПОЛНАЯ СЕБЕСТОИМОСТЬ ВОДА 2023'!I19)</f>
        <v>7.2730800000000002</v>
      </c>
      <c r="P19" s="86">
        <f>SUM('[20]ПОЛНАЯ СЕБЕСТОИМОСТЬ ВОДА 2023'!J19)</f>
        <v>0</v>
      </c>
      <c r="Q19" s="25">
        <f t="shared" si="98"/>
        <v>8.9410000000000007</v>
      </c>
      <c r="R19" s="28">
        <v>8.9410000000000007</v>
      </c>
      <c r="S19" s="28">
        <v>0</v>
      </c>
      <c r="T19" s="25">
        <f t="shared" si="190"/>
        <v>7.0094592850814266</v>
      </c>
      <c r="U19" s="25">
        <f t="shared" si="191"/>
        <v>7.0094592850814266</v>
      </c>
      <c r="V19" s="25">
        <f t="shared" si="192"/>
        <v>0</v>
      </c>
      <c r="W19" s="25">
        <f t="shared" si="101"/>
        <v>6.8420909999999999</v>
      </c>
      <c r="X19" s="86">
        <f>SUM('[20]ПОЛНАЯ СЕБЕСТОИМОСТЬ ВОДА 2023'!L19)</f>
        <v>6.8420909999999999</v>
      </c>
      <c r="Y19" s="86">
        <f>SUM('[20]ПОЛНАЯ СЕБЕСТОИМОСТЬ ВОДА 2023'!M19)</f>
        <v>0</v>
      </c>
      <c r="Z19" s="25">
        <f t="shared" si="102"/>
        <v>8.5259999999999998</v>
      </c>
      <c r="AA19" s="28">
        <v>8.5259999999999998</v>
      </c>
      <c r="AB19" s="28">
        <v>0</v>
      </c>
      <c r="AC19" s="29">
        <f t="shared" si="193"/>
        <v>21.02837785524428</v>
      </c>
      <c r="AD19" s="29">
        <f t="shared" si="104"/>
        <v>21.02837785524428</v>
      </c>
      <c r="AE19" s="29">
        <f t="shared" si="104"/>
        <v>0</v>
      </c>
      <c r="AF19" s="29">
        <f t="shared" si="105"/>
        <v>21.713170999999999</v>
      </c>
      <c r="AG19" s="29">
        <f t="shared" si="106"/>
        <v>21.713170999999999</v>
      </c>
      <c r="AH19" s="29">
        <f t="shared" si="106"/>
        <v>0</v>
      </c>
      <c r="AI19" s="30">
        <f t="shared" si="106"/>
        <v>26.305</v>
      </c>
      <c r="AJ19" s="30">
        <f t="shared" si="106"/>
        <v>26.305</v>
      </c>
      <c r="AK19" s="30">
        <f t="shared" si="106"/>
        <v>0</v>
      </c>
      <c r="AL19" s="29">
        <f t="shared" si="107"/>
        <v>0.6847931447557194</v>
      </c>
      <c r="AM19" s="29">
        <f t="shared" si="182"/>
        <v>0.6847931447557194</v>
      </c>
      <c r="AN19" s="29">
        <f t="shared" si="108"/>
        <v>0</v>
      </c>
      <c r="AO19" s="25">
        <f t="shared" si="109"/>
        <v>7.0094592850814266</v>
      </c>
      <c r="AP19" s="25">
        <f t="shared" si="110"/>
        <v>7.0094592850814266</v>
      </c>
      <c r="AQ19" s="25">
        <f t="shared" si="110"/>
        <v>0</v>
      </c>
      <c r="AR19" s="25">
        <f t="shared" si="111"/>
        <v>7.8351350000000002</v>
      </c>
      <c r="AS19" s="86">
        <f>SUM('[20]ПОЛНАЯ СЕБЕСТОИМОСТЬ ВОДА 2023'!U19)</f>
        <v>7.8351350000000002</v>
      </c>
      <c r="AT19" s="86">
        <f>SUM('[20]ПОЛНАЯ СЕБЕСТОИМОСТЬ ВОДА 2023'!V19)</f>
        <v>0</v>
      </c>
      <c r="AU19" s="25">
        <f t="shared" si="112"/>
        <v>8.4480000000000004</v>
      </c>
      <c r="AV19" s="28">
        <v>8.4480000000000004</v>
      </c>
      <c r="AW19" s="28">
        <v>0</v>
      </c>
      <c r="AX19" s="25">
        <f t="shared" si="113"/>
        <v>7.0094592850814266</v>
      </c>
      <c r="AY19" s="25">
        <f t="shared" si="114"/>
        <v>7.0094592850814266</v>
      </c>
      <c r="AZ19" s="25">
        <f t="shared" si="194"/>
        <v>0</v>
      </c>
      <c r="BA19" s="25">
        <f t="shared" si="115"/>
        <v>7.3140000000000001</v>
      </c>
      <c r="BB19" s="86">
        <f>SUM('[20]ПОЛНАЯ СЕБЕСТОИМОСТЬ ВОДА 2023'!X19)</f>
        <v>7.3140000000000001</v>
      </c>
      <c r="BC19" s="86">
        <f>SUM('[20]ПОЛНАЯ СЕБЕСТОИМОСТЬ ВОДА 2023'!Y19)</f>
        <v>0</v>
      </c>
      <c r="BD19" s="25">
        <f t="shared" si="116"/>
        <v>8.6590000000000007</v>
      </c>
      <c r="BE19" s="28">
        <v>8.6590000000000007</v>
      </c>
      <c r="BF19" s="28">
        <v>0</v>
      </c>
      <c r="BG19" s="25">
        <f t="shared" si="117"/>
        <v>7.0094592850814266</v>
      </c>
      <c r="BH19" s="25">
        <f t="shared" si="118"/>
        <v>7.0094592850814266</v>
      </c>
      <c r="BI19" s="25">
        <f t="shared" si="195"/>
        <v>0</v>
      </c>
      <c r="BJ19" s="25">
        <f t="shared" si="119"/>
        <v>7.3983179999999997</v>
      </c>
      <c r="BK19" s="86">
        <f>SUM('[20]ПОЛНАЯ СЕБЕСТОИМОСТЬ ВОДА 2023'!AA19)</f>
        <v>7.3983179999999997</v>
      </c>
      <c r="BL19" s="86">
        <f>SUM('[20]ПОЛНАЯ СЕБЕСТОИМОСТЬ ВОДА 2023'!AB19)</f>
        <v>0</v>
      </c>
      <c r="BM19" s="25">
        <f t="shared" si="120"/>
        <v>9.0210000000000008</v>
      </c>
      <c r="BN19" s="28">
        <v>9.0210000000000008</v>
      </c>
      <c r="BO19" s="28">
        <v>0</v>
      </c>
      <c r="BP19" s="29">
        <f t="shared" si="121"/>
        <v>21.02837785524428</v>
      </c>
      <c r="BQ19" s="29">
        <f t="shared" si="122"/>
        <v>21.02837785524428</v>
      </c>
      <c r="BR19" s="29">
        <f t="shared" si="122"/>
        <v>0</v>
      </c>
      <c r="BS19" s="29">
        <f t="shared" si="123"/>
        <v>22.547453000000001</v>
      </c>
      <c r="BT19" s="29">
        <f t="shared" si="124"/>
        <v>22.547453000000001</v>
      </c>
      <c r="BU19" s="29">
        <f t="shared" si="124"/>
        <v>0</v>
      </c>
      <c r="BV19" s="30">
        <f t="shared" si="124"/>
        <v>26.128</v>
      </c>
      <c r="BW19" s="29">
        <f t="shared" si="124"/>
        <v>26.128</v>
      </c>
      <c r="BX19" s="29">
        <f t="shared" si="124"/>
        <v>0</v>
      </c>
      <c r="BY19" s="29">
        <f t="shared" si="125"/>
        <v>1.5190751447557211</v>
      </c>
      <c r="BZ19" s="29">
        <f t="shared" si="183"/>
        <v>1.5190751447557211</v>
      </c>
      <c r="CA19" s="29">
        <f t="shared" si="126"/>
        <v>0</v>
      </c>
      <c r="CB19" s="29">
        <f t="shared" si="127"/>
        <v>42.056755710488559</v>
      </c>
      <c r="CC19" s="29">
        <f t="shared" si="128"/>
        <v>42.056755710488559</v>
      </c>
      <c r="CD19" s="29">
        <f t="shared" si="128"/>
        <v>0</v>
      </c>
      <c r="CE19" s="29">
        <f t="shared" si="129"/>
        <v>44.260624</v>
      </c>
      <c r="CF19" s="29">
        <f t="shared" si="130"/>
        <v>44.260624</v>
      </c>
      <c r="CG19" s="29">
        <f t="shared" si="130"/>
        <v>0</v>
      </c>
      <c r="CH19" s="30">
        <f t="shared" si="130"/>
        <v>52.433</v>
      </c>
      <c r="CI19" s="30">
        <f t="shared" si="130"/>
        <v>52.433</v>
      </c>
      <c r="CJ19" s="30">
        <f t="shared" si="130"/>
        <v>0</v>
      </c>
      <c r="CK19" s="29">
        <f t="shared" si="131"/>
        <v>2.2038682895114405</v>
      </c>
      <c r="CL19" s="31">
        <f t="shared" si="3"/>
        <v>2.2038682895114405</v>
      </c>
      <c r="CM19" s="31">
        <f t="shared" si="3"/>
        <v>0</v>
      </c>
      <c r="CN19" s="25">
        <f t="shared" si="196"/>
        <v>7.0094592850814266</v>
      </c>
      <c r="CO19" s="25">
        <f t="shared" si="197"/>
        <v>7.0094592850814266</v>
      </c>
      <c r="CP19" s="25">
        <f t="shared" si="197"/>
        <v>0</v>
      </c>
      <c r="CQ19" s="25">
        <f t="shared" si="135"/>
        <v>5.2293799999999999</v>
      </c>
      <c r="CR19" s="86">
        <f>SUM('[20]ПОЛНАЯ СЕБЕСТОИМОСТЬ ВОДА 2023'!AS19)</f>
        <v>5.2293799999999999</v>
      </c>
      <c r="CS19" s="86">
        <f>SUM('[20]ПОЛНАЯ СЕБЕСТОИМОСТЬ ВОДА 2023'!AT19)</f>
        <v>0</v>
      </c>
      <c r="CT19" s="25">
        <f t="shared" si="136"/>
        <v>8.7469999999999999</v>
      </c>
      <c r="CU19" s="28">
        <v>8.7469999999999999</v>
      </c>
      <c r="CV19" s="28">
        <v>0</v>
      </c>
      <c r="CW19" s="25">
        <f t="shared" si="137"/>
        <v>7.0094592850814266</v>
      </c>
      <c r="CX19" s="25">
        <f t="shared" si="138"/>
        <v>7.0094592850814266</v>
      </c>
      <c r="CY19" s="25">
        <f t="shared" si="139"/>
        <v>0</v>
      </c>
      <c r="CZ19" s="25">
        <f t="shared" si="140"/>
        <v>4.8048919999999997</v>
      </c>
      <c r="DA19" s="86">
        <f>SUM('[20]ПОЛНАЯ СЕБЕСТОИМОСТЬ ВОДА 2023'!AV19)</f>
        <v>4.8048919999999997</v>
      </c>
      <c r="DB19" s="86">
        <f>SUM('[20]ПОЛНАЯ СЕБЕСТОИМОСТЬ ВОДА 2023'!AW19)</f>
        <v>0</v>
      </c>
      <c r="DC19" s="25">
        <f t="shared" si="141"/>
        <v>9.8539999999999992</v>
      </c>
      <c r="DD19" s="28">
        <v>9.8539999999999992</v>
      </c>
      <c r="DE19" s="28">
        <v>0</v>
      </c>
      <c r="DF19" s="25">
        <f t="shared" si="142"/>
        <v>7.0094592850814266</v>
      </c>
      <c r="DG19" s="25">
        <f t="shared" si="143"/>
        <v>7.0094592850814266</v>
      </c>
      <c r="DH19" s="25">
        <f t="shared" si="144"/>
        <v>0</v>
      </c>
      <c r="DI19" s="25">
        <f t="shared" si="145"/>
        <v>5.3467419999999999</v>
      </c>
      <c r="DJ19" s="86">
        <f>SUM('[20]ПОЛНАЯ СЕБЕСТОИМОСТЬ ВОДА 2023'!AY19)</f>
        <v>5.3467419999999999</v>
      </c>
      <c r="DK19" s="86">
        <f>SUM('[20]ПОЛНАЯ СЕБЕСТОИМОСТЬ ВОДА 2023'!AZ19)</f>
        <v>0</v>
      </c>
      <c r="DL19" s="25">
        <f t="shared" si="146"/>
        <v>9.1509999999999998</v>
      </c>
      <c r="DM19" s="28">
        <v>9.1509999999999998</v>
      </c>
      <c r="DN19" s="28">
        <v>0</v>
      </c>
      <c r="DO19" s="29">
        <f t="shared" si="147"/>
        <v>21.02837785524428</v>
      </c>
      <c r="DP19" s="29">
        <f t="shared" si="148"/>
        <v>21.02837785524428</v>
      </c>
      <c r="DQ19" s="29">
        <f t="shared" si="148"/>
        <v>0</v>
      </c>
      <c r="DR19" s="29">
        <f t="shared" si="149"/>
        <v>15.381014</v>
      </c>
      <c r="DS19" s="29">
        <f t="shared" si="150"/>
        <v>15.381014</v>
      </c>
      <c r="DT19" s="29">
        <f t="shared" si="150"/>
        <v>0</v>
      </c>
      <c r="DU19" s="30">
        <f t="shared" si="150"/>
        <v>27.751999999999999</v>
      </c>
      <c r="DV19" s="29">
        <f t="shared" si="150"/>
        <v>27.751999999999999</v>
      </c>
      <c r="DW19" s="29">
        <f t="shared" si="150"/>
        <v>0</v>
      </c>
      <c r="DX19" s="29">
        <f t="shared" si="151"/>
        <v>-5.6473638552442793</v>
      </c>
      <c r="DY19" s="31">
        <f t="shared" si="5"/>
        <v>-5.6473638552442793</v>
      </c>
      <c r="DZ19" s="31">
        <f t="shared" si="5"/>
        <v>0</v>
      </c>
      <c r="EA19" s="29">
        <f t="shared" si="198"/>
        <v>63.085133565732839</v>
      </c>
      <c r="EB19" s="29">
        <f t="shared" si="153"/>
        <v>63.085133565732839</v>
      </c>
      <c r="EC19" s="29">
        <f t="shared" si="153"/>
        <v>0</v>
      </c>
      <c r="ED19" s="29">
        <f t="shared" si="154"/>
        <v>59.641638</v>
      </c>
      <c r="EE19" s="29">
        <f t="shared" si="155"/>
        <v>59.641638</v>
      </c>
      <c r="EF19" s="29">
        <f t="shared" si="155"/>
        <v>0</v>
      </c>
      <c r="EG19" s="29">
        <f t="shared" si="155"/>
        <v>80.185000000000002</v>
      </c>
      <c r="EH19" s="29">
        <f t="shared" si="155"/>
        <v>80.185000000000002</v>
      </c>
      <c r="EI19" s="29">
        <f t="shared" si="155"/>
        <v>0</v>
      </c>
      <c r="EJ19" s="29">
        <f t="shared" si="156"/>
        <v>-3.4434955657328388</v>
      </c>
      <c r="EK19" s="31">
        <f t="shared" si="7"/>
        <v>-3.4434955657328388</v>
      </c>
      <c r="EL19" s="31">
        <f t="shared" si="7"/>
        <v>0</v>
      </c>
      <c r="EM19" s="25">
        <f t="shared" si="199"/>
        <v>7.0094592850814266</v>
      </c>
      <c r="EN19" s="25">
        <f t="shared" si="200"/>
        <v>7.0094592850814266</v>
      </c>
      <c r="EO19" s="25">
        <f t="shared" si="200"/>
        <v>0</v>
      </c>
      <c r="EP19" s="25">
        <f t="shared" si="159"/>
        <v>5.2456820000000004</v>
      </c>
      <c r="EQ19" s="86">
        <f>SUM('[20]ПОЛНАЯ СЕБЕСТОИМОСТЬ ВОДА 2023'!BQ19)</f>
        <v>5.2456820000000004</v>
      </c>
      <c r="ER19" s="86">
        <f>SUM('[20]ПОЛНАЯ СЕБЕСТОИМОСТЬ ВОДА 2023'!BR19)</f>
        <v>0</v>
      </c>
      <c r="ES19" s="25">
        <f t="shared" si="160"/>
        <v>8.5869999999999997</v>
      </c>
      <c r="ET19" s="28">
        <v>8.5869999999999997</v>
      </c>
      <c r="EU19" s="28">
        <v>0</v>
      </c>
      <c r="EV19" s="25">
        <f t="shared" si="161"/>
        <v>7.0094592850814266</v>
      </c>
      <c r="EW19" s="25">
        <f t="shared" si="162"/>
        <v>7.0094592850814266</v>
      </c>
      <c r="EX19" s="25">
        <f t="shared" si="163"/>
        <v>0</v>
      </c>
      <c r="EY19" s="25">
        <f t="shared" si="164"/>
        <v>0</v>
      </c>
      <c r="EZ19" s="86">
        <f>SUM('[20]ПОЛНАЯ СЕБЕСТОИМОСТЬ ВОДА 2023'!BT19)</f>
        <v>0</v>
      </c>
      <c r="FA19" s="86">
        <f>SUM('[20]ПОЛНАЯ СЕБЕСТОИМОСТЬ ВОДА 2023'!BU19)</f>
        <v>0</v>
      </c>
      <c r="FB19" s="25">
        <f t="shared" si="165"/>
        <v>8.6464400000000001</v>
      </c>
      <c r="FC19" s="28">
        <v>8.6464400000000001</v>
      </c>
      <c r="FD19" s="28">
        <v>0</v>
      </c>
      <c r="FE19" s="25">
        <f t="shared" si="166"/>
        <v>7.0094592850814266</v>
      </c>
      <c r="FF19" s="25">
        <f t="shared" si="167"/>
        <v>7.0094592850814266</v>
      </c>
      <c r="FG19" s="25">
        <f t="shared" si="168"/>
        <v>0</v>
      </c>
      <c r="FH19" s="25">
        <f t="shared" si="169"/>
        <v>0</v>
      </c>
      <c r="FI19" s="86">
        <f>SUM('[20]ПОЛНАЯ СЕБЕСТОИМОСТЬ ВОДА 2023'!BW19)</f>
        <v>0</v>
      </c>
      <c r="FJ19" s="86">
        <f>SUM('[20]ПОЛНАЯ СЕБЕСТОИМОСТЬ ВОДА 2023'!BX19)</f>
        <v>0</v>
      </c>
      <c r="FK19" s="25">
        <f t="shared" si="184"/>
        <v>7.7875810000000003</v>
      </c>
      <c r="FL19" s="28">
        <v>7.7875810000000003</v>
      </c>
      <c r="FM19" s="28">
        <v>0</v>
      </c>
      <c r="FN19" s="29">
        <f t="shared" si="201"/>
        <v>21.02837785524428</v>
      </c>
      <c r="FO19" s="29">
        <f t="shared" si="172"/>
        <v>21.02837785524428</v>
      </c>
      <c r="FP19" s="29">
        <f t="shared" si="172"/>
        <v>0</v>
      </c>
      <c r="FQ19" s="29">
        <f t="shared" si="173"/>
        <v>5.2456820000000004</v>
      </c>
      <c r="FR19" s="29">
        <f t="shared" si="174"/>
        <v>5.2456820000000004</v>
      </c>
      <c r="FS19" s="29">
        <f t="shared" si="174"/>
        <v>0</v>
      </c>
      <c r="FT19" s="30">
        <f t="shared" si="174"/>
        <v>25.021021000000001</v>
      </c>
      <c r="FU19" s="30">
        <f t="shared" si="174"/>
        <v>25.021021000000001</v>
      </c>
      <c r="FV19" s="30">
        <f t="shared" si="174"/>
        <v>0</v>
      </c>
      <c r="FW19" s="29">
        <f t="shared" si="175"/>
        <v>-15.782695855244279</v>
      </c>
      <c r="FX19" s="31">
        <f t="shared" si="9"/>
        <v>-15.782695855244279</v>
      </c>
      <c r="FY19" s="31">
        <f t="shared" si="9"/>
        <v>0</v>
      </c>
      <c r="FZ19" s="29">
        <f t="shared" si="176"/>
        <v>84.113511420977119</v>
      </c>
      <c r="GA19" s="29">
        <f>SUM('[20]ПОЛНАЯ СЕБЕСТОИМОСТЬ ВОДА 2023'!CC19)</f>
        <v>84.113511420977119</v>
      </c>
      <c r="GB19" s="29">
        <f>SUM('[20]ПОЛНАЯ СЕБЕСТОИМОСТЬ ВОДА 2023'!CD19)</f>
        <v>0</v>
      </c>
      <c r="GC19" s="29">
        <f t="shared" si="202"/>
        <v>64.887320000000003</v>
      </c>
      <c r="GD19" s="30">
        <f t="shared" si="178"/>
        <v>64.887320000000003</v>
      </c>
      <c r="GE19" s="30">
        <f t="shared" si="178"/>
        <v>0</v>
      </c>
      <c r="GF19" s="30">
        <f t="shared" si="178"/>
        <v>105.20602100000001</v>
      </c>
      <c r="GG19" s="30">
        <f t="shared" si="179"/>
        <v>105.20602100000001</v>
      </c>
      <c r="GH19" s="30">
        <f t="shared" si="179"/>
        <v>0</v>
      </c>
      <c r="GI19" s="29">
        <f t="shared" si="180"/>
        <v>-19.226191420977116</v>
      </c>
      <c r="GJ19" s="31">
        <f t="shared" si="12"/>
        <v>-19.226191420977116</v>
      </c>
      <c r="GK19" s="31">
        <f t="shared" si="12"/>
        <v>0</v>
      </c>
      <c r="GL19" s="108"/>
      <c r="GM19" s="13">
        <f t="shared" si="13"/>
        <v>84.113511420977119</v>
      </c>
    </row>
    <row r="20" spans="1:195" ht="18.75" x14ac:dyDescent="0.3">
      <c r="A20" s="119" t="s">
        <v>38</v>
      </c>
      <c r="B20" s="25">
        <f t="shared" si="185"/>
        <v>7.6510030162583718</v>
      </c>
      <c r="C20" s="25">
        <f t="shared" si="186"/>
        <v>7.6510030162583718</v>
      </c>
      <c r="D20" s="25">
        <f t="shared" si="186"/>
        <v>0</v>
      </c>
      <c r="E20" s="25">
        <f t="shared" si="181"/>
        <v>7.8432190000000004</v>
      </c>
      <c r="F20" s="86">
        <f>SUM('[20]ПОЛНАЯ СЕБЕСТОИМОСТЬ ВОДА 2023'!F20)</f>
        <v>7.8432190000000004</v>
      </c>
      <c r="G20" s="86">
        <f>SUM('[20]ПОЛНАЯ СЕБЕСТОИМОСТЬ ВОДА 2023'!G20)</f>
        <v>0</v>
      </c>
      <c r="H20" s="25">
        <f t="shared" si="94"/>
        <v>9.3490000000000002</v>
      </c>
      <c r="I20" s="28">
        <v>9.3490000000000002</v>
      </c>
      <c r="J20" s="28">
        <v>0</v>
      </c>
      <c r="K20" s="25">
        <f t="shared" si="187"/>
        <v>7.6510030162583718</v>
      </c>
      <c r="L20" s="25">
        <f t="shared" si="188"/>
        <v>7.6510030162583718</v>
      </c>
      <c r="M20" s="25">
        <f t="shared" si="189"/>
        <v>0</v>
      </c>
      <c r="N20" s="25">
        <f t="shared" si="97"/>
        <v>9.5414379999999994</v>
      </c>
      <c r="O20" s="86">
        <f>SUM('[20]ПОЛНАЯ СЕБЕСТОИМОСТЬ ВОДА 2023'!I20)</f>
        <v>9.5414379999999994</v>
      </c>
      <c r="P20" s="86">
        <f>SUM('[20]ПОЛНАЯ СЕБЕСТОИМОСТЬ ВОДА 2023'!J20)</f>
        <v>0</v>
      </c>
      <c r="Q20" s="25">
        <f t="shared" si="98"/>
        <v>9.1880000000000006</v>
      </c>
      <c r="R20" s="28">
        <v>9.1880000000000006</v>
      </c>
      <c r="S20" s="28">
        <v>0</v>
      </c>
      <c r="T20" s="25">
        <f t="shared" si="190"/>
        <v>7.6510030162583718</v>
      </c>
      <c r="U20" s="25">
        <f t="shared" si="191"/>
        <v>7.6510030162583718</v>
      </c>
      <c r="V20" s="25">
        <f t="shared" si="192"/>
        <v>0</v>
      </c>
      <c r="W20" s="25">
        <f t="shared" si="101"/>
        <v>8.1983549999999994</v>
      </c>
      <c r="X20" s="86">
        <f>SUM('[20]ПОЛНАЯ СЕБЕСТОИМОСТЬ ВОДА 2023'!L20)</f>
        <v>8.1983549999999994</v>
      </c>
      <c r="Y20" s="86">
        <f>SUM('[20]ПОЛНАЯ СЕБЕСТОИМОСТЬ ВОДА 2023'!M20)</f>
        <v>0</v>
      </c>
      <c r="Z20" s="25">
        <f t="shared" si="102"/>
        <v>8.0820000000000007</v>
      </c>
      <c r="AA20" s="28">
        <v>8.0820000000000007</v>
      </c>
      <c r="AB20" s="28">
        <v>0</v>
      </c>
      <c r="AC20" s="29">
        <f t="shared" si="193"/>
        <v>22.953009048775115</v>
      </c>
      <c r="AD20" s="29">
        <f t="shared" si="104"/>
        <v>22.953009048775115</v>
      </c>
      <c r="AE20" s="29">
        <f t="shared" si="104"/>
        <v>0</v>
      </c>
      <c r="AF20" s="29">
        <f t="shared" si="105"/>
        <v>25.583012</v>
      </c>
      <c r="AG20" s="29">
        <f t="shared" si="106"/>
        <v>25.583012</v>
      </c>
      <c r="AH20" s="29">
        <f t="shared" si="106"/>
        <v>0</v>
      </c>
      <c r="AI20" s="30">
        <f t="shared" si="106"/>
        <v>26.619</v>
      </c>
      <c r="AJ20" s="30">
        <f t="shared" si="106"/>
        <v>26.619</v>
      </c>
      <c r="AK20" s="30">
        <f t="shared" si="106"/>
        <v>0</v>
      </c>
      <c r="AL20" s="29">
        <f t="shared" si="107"/>
        <v>2.6300029512248848</v>
      </c>
      <c r="AM20" s="29">
        <f t="shared" si="182"/>
        <v>2.6300029512248848</v>
      </c>
      <c r="AN20" s="29">
        <f t="shared" si="108"/>
        <v>0</v>
      </c>
      <c r="AO20" s="25">
        <f t="shared" si="109"/>
        <v>7.6510030162583718</v>
      </c>
      <c r="AP20" s="25">
        <f t="shared" si="110"/>
        <v>7.6510030162583718</v>
      </c>
      <c r="AQ20" s="25">
        <f t="shared" si="110"/>
        <v>0</v>
      </c>
      <c r="AR20" s="25">
        <f t="shared" si="111"/>
        <v>9.3781669999999995</v>
      </c>
      <c r="AS20" s="86">
        <f>SUM('[20]ПОЛНАЯ СЕБЕСТОИМОСТЬ ВОДА 2023'!U20)</f>
        <v>9.3781669999999995</v>
      </c>
      <c r="AT20" s="86">
        <f>SUM('[20]ПОЛНАЯ СЕБЕСТОИМОСТЬ ВОДА 2023'!V20)</f>
        <v>0</v>
      </c>
      <c r="AU20" s="25">
        <f t="shared" si="112"/>
        <v>9.9459999999999997</v>
      </c>
      <c r="AV20" s="28">
        <v>9.9459999999999997</v>
      </c>
      <c r="AW20" s="28">
        <v>0</v>
      </c>
      <c r="AX20" s="25">
        <f t="shared" si="113"/>
        <v>7.6510030162583718</v>
      </c>
      <c r="AY20" s="25">
        <f t="shared" si="114"/>
        <v>7.6510030162583718</v>
      </c>
      <c r="AZ20" s="25">
        <f t="shared" si="194"/>
        <v>0</v>
      </c>
      <c r="BA20" s="25">
        <f t="shared" si="115"/>
        <v>7.6428960000000004</v>
      </c>
      <c r="BB20" s="86">
        <f>SUM('[20]ПОЛНАЯ СЕБЕСТОИМОСТЬ ВОДА 2023'!X20)</f>
        <v>7.6428960000000004</v>
      </c>
      <c r="BC20" s="86">
        <f>SUM('[20]ПОЛНАЯ СЕБЕСТОИМОСТЬ ВОДА 2023'!Y20)</f>
        <v>0</v>
      </c>
      <c r="BD20" s="25">
        <f t="shared" si="116"/>
        <v>8.1349999999999998</v>
      </c>
      <c r="BE20" s="28">
        <v>8.1349999999999998</v>
      </c>
      <c r="BF20" s="28">
        <v>0</v>
      </c>
      <c r="BG20" s="25">
        <f t="shared" si="117"/>
        <v>7.6510030162583718</v>
      </c>
      <c r="BH20" s="25">
        <f t="shared" si="118"/>
        <v>7.6510030162583718</v>
      </c>
      <c r="BI20" s="25">
        <f t="shared" si="195"/>
        <v>0</v>
      </c>
      <c r="BJ20" s="25">
        <f t="shared" si="119"/>
        <v>6.4551670000000003</v>
      </c>
      <c r="BK20" s="86">
        <f>SUM('[20]ПОЛНАЯ СЕБЕСТОИМОСТЬ ВОДА 2023'!AA20)</f>
        <v>6.4551670000000003</v>
      </c>
      <c r="BL20" s="86">
        <f>SUM('[20]ПОЛНАЯ СЕБЕСТОИМОСТЬ ВОДА 2023'!AB20)</f>
        <v>0</v>
      </c>
      <c r="BM20" s="25">
        <f t="shared" si="120"/>
        <v>6.6349999999999998</v>
      </c>
      <c r="BN20" s="28">
        <v>6.6349999999999998</v>
      </c>
      <c r="BO20" s="28">
        <v>0</v>
      </c>
      <c r="BP20" s="29">
        <f t="shared" si="121"/>
        <v>22.953009048775115</v>
      </c>
      <c r="BQ20" s="29">
        <f t="shared" si="122"/>
        <v>22.953009048775115</v>
      </c>
      <c r="BR20" s="29">
        <f t="shared" si="122"/>
        <v>0</v>
      </c>
      <c r="BS20" s="29">
        <f t="shared" si="123"/>
        <v>23.476229999999997</v>
      </c>
      <c r="BT20" s="29">
        <f t="shared" si="124"/>
        <v>23.476229999999997</v>
      </c>
      <c r="BU20" s="29">
        <f t="shared" si="124"/>
        <v>0</v>
      </c>
      <c r="BV20" s="30">
        <f t="shared" si="124"/>
        <v>24.716000000000001</v>
      </c>
      <c r="BW20" s="29">
        <f t="shared" si="124"/>
        <v>24.716000000000001</v>
      </c>
      <c r="BX20" s="29">
        <f t="shared" si="124"/>
        <v>0</v>
      </c>
      <c r="BY20" s="29">
        <f t="shared" si="125"/>
        <v>0.52322095122488221</v>
      </c>
      <c r="BZ20" s="29">
        <f t="shared" si="183"/>
        <v>0.52322095122488221</v>
      </c>
      <c r="CA20" s="29">
        <f t="shared" si="126"/>
        <v>0</v>
      </c>
      <c r="CB20" s="29">
        <f t="shared" si="127"/>
        <v>45.906018097550231</v>
      </c>
      <c r="CC20" s="29">
        <f t="shared" si="128"/>
        <v>45.906018097550231</v>
      </c>
      <c r="CD20" s="29">
        <f t="shared" si="128"/>
        <v>0</v>
      </c>
      <c r="CE20" s="29">
        <f t="shared" si="129"/>
        <v>49.059241999999998</v>
      </c>
      <c r="CF20" s="29">
        <f t="shared" si="130"/>
        <v>49.059241999999998</v>
      </c>
      <c r="CG20" s="29">
        <f t="shared" si="130"/>
        <v>0</v>
      </c>
      <c r="CH20" s="30">
        <f t="shared" si="130"/>
        <v>51.335000000000001</v>
      </c>
      <c r="CI20" s="30">
        <f t="shared" si="130"/>
        <v>51.335000000000001</v>
      </c>
      <c r="CJ20" s="30">
        <f t="shared" si="130"/>
        <v>0</v>
      </c>
      <c r="CK20" s="29">
        <f t="shared" si="131"/>
        <v>3.153223902449767</v>
      </c>
      <c r="CL20" s="31">
        <f t="shared" si="3"/>
        <v>3.153223902449767</v>
      </c>
      <c r="CM20" s="31">
        <f t="shared" si="3"/>
        <v>0</v>
      </c>
      <c r="CN20" s="25">
        <f t="shared" si="196"/>
        <v>7.6510030162583718</v>
      </c>
      <c r="CO20" s="25">
        <f t="shared" si="197"/>
        <v>7.6510030162583718</v>
      </c>
      <c r="CP20" s="25">
        <f t="shared" si="197"/>
        <v>0</v>
      </c>
      <c r="CQ20" s="25">
        <f t="shared" si="135"/>
        <v>3.562265</v>
      </c>
      <c r="CR20" s="86">
        <f>SUM('[20]ПОЛНАЯ СЕБЕСТОИМОСТЬ ВОДА 2023'!AS20)</f>
        <v>3.562265</v>
      </c>
      <c r="CS20" s="86">
        <f>SUM('[20]ПОЛНАЯ СЕБЕСТОИМОСТЬ ВОДА 2023'!AT20)</f>
        <v>0</v>
      </c>
      <c r="CT20" s="25">
        <f t="shared" si="136"/>
        <v>4.4450000000000003</v>
      </c>
      <c r="CU20" s="28">
        <v>4.4450000000000003</v>
      </c>
      <c r="CV20" s="28">
        <v>0</v>
      </c>
      <c r="CW20" s="25">
        <f t="shared" si="137"/>
        <v>7.6510030162583718</v>
      </c>
      <c r="CX20" s="25">
        <f t="shared" si="138"/>
        <v>7.6510030162583718</v>
      </c>
      <c r="CY20" s="25">
        <f t="shared" si="139"/>
        <v>0</v>
      </c>
      <c r="CZ20" s="25">
        <f t="shared" si="140"/>
        <v>3.3781310000000002</v>
      </c>
      <c r="DA20" s="86">
        <f>SUM('[20]ПОЛНАЯ СЕБЕСТОИМОСТЬ ВОДА 2023'!AV20)</f>
        <v>3.3781310000000002</v>
      </c>
      <c r="DB20" s="86">
        <f>SUM('[20]ПОЛНАЯ СЕБЕСТОИМОСТЬ ВОДА 2023'!AW20)</f>
        <v>0</v>
      </c>
      <c r="DC20" s="25">
        <f t="shared" si="141"/>
        <v>3.9</v>
      </c>
      <c r="DD20" s="28">
        <v>3.9</v>
      </c>
      <c r="DE20" s="28">
        <v>0</v>
      </c>
      <c r="DF20" s="25">
        <f t="shared" si="142"/>
        <v>7.6510030162583718</v>
      </c>
      <c r="DG20" s="25">
        <f t="shared" si="143"/>
        <v>7.6510030162583718</v>
      </c>
      <c r="DH20" s="25">
        <f t="shared" si="144"/>
        <v>0</v>
      </c>
      <c r="DI20" s="25">
        <f t="shared" si="145"/>
        <v>5.9598959999999996</v>
      </c>
      <c r="DJ20" s="86">
        <f>SUM('[20]ПОЛНАЯ СЕБЕСТОИМОСТЬ ВОДА 2023'!AY20)</f>
        <v>5.9598959999999996</v>
      </c>
      <c r="DK20" s="86">
        <f>SUM('[20]ПОЛНАЯ СЕБЕСТОИМОСТЬ ВОДА 2023'!AZ20)</f>
        <v>0</v>
      </c>
      <c r="DL20" s="25">
        <f t="shared" si="146"/>
        <v>7.3259999999999996</v>
      </c>
      <c r="DM20" s="28">
        <v>7.3259999999999996</v>
      </c>
      <c r="DN20" s="28">
        <v>0</v>
      </c>
      <c r="DO20" s="29">
        <f t="shared" si="147"/>
        <v>22.953009048775115</v>
      </c>
      <c r="DP20" s="29">
        <f t="shared" si="148"/>
        <v>22.953009048775115</v>
      </c>
      <c r="DQ20" s="29">
        <f t="shared" si="148"/>
        <v>0</v>
      </c>
      <c r="DR20" s="29">
        <f t="shared" si="149"/>
        <v>12.900292</v>
      </c>
      <c r="DS20" s="29">
        <f t="shared" si="150"/>
        <v>12.900292</v>
      </c>
      <c r="DT20" s="29">
        <f t="shared" si="150"/>
        <v>0</v>
      </c>
      <c r="DU20" s="30">
        <f t="shared" si="150"/>
        <v>15.670999999999999</v>
      </c>
      <c r="DV20" s="29">
        <f t="shared" si="150"/>
        <v>15.670999999999999</v>
      </c>
      <c r="DW20" s="29">
        <f t="shared" si="150"/>
        <v>0</v>
      </c>
      <c r="DX20" s="29">
        <f t="shared" si="151"/>
        <v>-10.052717048775115</v>
      </c>
      <c r="DY20" s="31">
        <f t="shared" si="5"/>
        <v>-10.052717048775115</v>
      </c>
      <c r="DZ20" s="31">
        <f t="shared" si="5"/>
        <v>0</v>
      </c>
      <c r="EA20" s="29">
        <f t="shared" si="198"/>
        <v>68.859027146325346</v>
      </c>
      <c r="EB20" s="29">
        <f t="shared" si="153"/>
        <v>68.859027146325346</v>
      </c>
      <c r="EC20" s="29">
        <f t="shared" si="153"/>
        <v>0</v>
      </c>
      <c r="ED20" s="29">
        <f t="shared" si="154"/>
        <v>61.959533999999998</v>
      </c>
      <c r="EE20" s="29">
        <f t="shared" si="155"/>
        <v>61.959533999999998</v>
      </c>
      <c r="EF20" s="29">
        <f t="shared" si="155"/>
        <v>0</v>
      </c>
      <c r="EG20" s="29">
        <f t="shared" si="155"/>
        <v>67.006</v>
      </c>
      <c r="EH20" s="29">
        <f t="shared" si="155"/>
        <v>67.006</v>
      </c>
      <c r="EI20" s="29">
        <f t="shared" si="155"/>
        <v>0</v>
      </c>
      <c r="EJ20" s="29">
        <f t="shared" si="156"/>
        <v>-6.8994931463253479</v>
      </c>
      <c r="EK20" s="31">
        <f t="shared" si="7"/>
        <v>-6.8994931463253479</v>
      </c>
      <c r="EL20" s="31">
        <f t="shared" si="7"/>
        <v>0</v>
      </c>
      <c r="EM20" s="25">
        <f t="shared" si="199"/>
        <v>7.6510030162583718</v>
      </c>
      <c r="EN20" s="25">
        <f t="shared" si="200"/>
        <v>7.6510030162583718</v>
      </c>
      <c r="EO20" s="25">
        <f t="shared" si="200"/>
        <v>0</v>
      </c>
      <c r="EP20" s="25">
        <f t="shared" si="159"/>
        <v>9.1992650000000005</v>
      </c>
      <c r="EQ20" s="86">
        <f>SUM('[20]ПОЛНАЯ СЕБЕСТОИМОСТЬ ВОДА 2023'!BQ20)</f>
        <v>9.1992650000000005</v>
      </c>
      <c r="ER20" s="86">
        <f>SUM('[20]ПОЛНАЯ СЕБЕСТОИМОСТЬ ВОДА 2023'!BR20)</f>
        <v>0</v>
      </c>
      <c r="ES20" s="25">
        <f t="shared" si="160"/>
        <v>9.1649999999999991</v>
      </c>
      <c r="ET20" s="28">
        <v>9.1649999999999991</v>
      </c>
      <c r="EU20" s="28">
        <v>0</v>
      </c>
      <c r="EV20" s="25">
        <f t="shared" si="161"/>
        <v>7.6510030162583718</v>
      </c>
      <c r="EW20" s="25">
        <f t="shared" si="162"/>
        <v>7.6510030162583718</v>
      </c>
      <c r="EX20" s="25">
        <f t="shared" si="163"/>
        <v>0</v>
      </c>
      <c r="EY20" s="25">
        <f t="shared" si="164"/>
        <v>0</v>
      </c>
      <c r="EZ20" s="86">
        <f>SUM('[20]ПОЛНАЯ СЕБЕСТОИМОСТЬ ВОДА 2023'!BT20)</f>
        <v>0</v>
      </c>
      <c r="FA20" s="86">
        <f>SUM('[20]ПОЛНАЯ СЕБЕСТОИМОСТЬ ВОДА 2023'!BU20)</f>
        <v>0</v>
      </c>
      <c r="FB20" s="25">
        <f t="shared" si="165"/>
        <v>9.5851249999999997</v>
      </c>
      <c r="FC20" s="28">
        <v>9.5851249999999997</v>
      </c>
      <c r="FD20" s="28">
        <v>0</v>
      </c>
      <c r="FE20" s="25">
        <f t="shared" si="166"/>
        <v>7.6510030162583718</v>
      </c>
      <c r="FF20" s="25">
        <f t="shared" si="167"/>
        <v>7.6510030162583718</v>
      </c>
      <c r="FG20" s="25">
        <f t="shared" si="168"/>
        <v>0</v>
      </c>
      <c r="FH20" s="25">
        <f t="shared" si="169"/>
        <v>0</v>
      </c>
      <c r="FI20" s="86">
        <f>SUM('[20]ПОЛНАЯ СЕБЕСТОИМОСТЬ ВОДА 2023'!BW20)</f>
        <v>0</v>
      </c>
      <c r="FJ20" s="86">
        <f>SUM('[20]ПОЛНАЯ СЕБЕСТОИМОСТЬ ВОДА 2023'!BX20)</f>
        <v>0</v>
      </c>
      <c r="FK20" s="25">
        <f t="shared" si="184"/>
        <v>12.285151000000001</v>
      </c>
      <c r="FL20" s="28">
        <v>12.285151000000001</v>
      </c>
      <c r="FM20" s="28">
        <v>0</v>
      </c>
      <c r="FN20" s="29">
        <f t="shared" si="201"/>
        <v>22.953009048775115</v>
      </c>
      <c r="FO20" s="29">
        <f t="shared" si="172"/>
        <v>22.953009048775115</v>
      </c>
      <c r="FP20" s="29">
        <f t="shared" si="172"/>
        <v>0</v>
      </c>
      <c r="FQ20" s="29">
        <f t="shared" si="173"/>
        <v>9.1992650000000005</v>
      </c>
      <c r="FR20" s="29">
        <f t="shared" si="174"/>
        <v>9.1992650000000005</v>
      </c>
      <c r="FS20" s="29">
        <f t="shared" si="174"/>
        <v>0</v>
      </c>
      <c r="FT20" s="30">
        <f t="shared" si="174"/>
        <v>31.035275999999996</v>
      </c>
      <c r="FU20" s="30">
        <f t="shared" si="174"/>
        <v>31.035275999999996</v>
      </c>
      <c r="FV20" s="30">
        <f t="shared" si="174"/>
        <v>0</v>
      </c>
      <c r="FW20" s="29">
        <f t="shared" si="175"/>
        <v>-13.753744048775115</v>
      </c>
      <c r="FX20" s="31">
        <f t="shared" si="9"/>
        <v>-13.753744048775115</v>
      </c>
      <c r="FY20" s="31">
        <f t="shared" si="9"/>
        <v>0</v>
      </c>
      <c r="FZ20" s="29">
        <f t="shared" si="176"/>
        <v>91.812036195100461</v>
      </c>
      <c r="GA20" s="29">
        <f>SUM('[20]ПОЛНАЯ СЕБЕСТОИМОСТЬ ВОДА 2023'!CC20)</f>
        <v>91.812036195100461</v>
      </c>
      <c r="GB20" s="29">
        <f>SUM('[20]ПОЛНАЯ СЕБЕСТОИМОСТЬ ВОДА 2023'!CD20)</f>
        <v>0</v>
      </c>
      <c r="GC20" s="29">
        <f t="shared" si="202"/>
        <v>71.158799000000002</v>
      </c>
      <c r="GD20" s="30">
        <f t="shared" si="178"/>
        <v>71.158799000000002</v>
      </c>
      <c r="GE20" s="30">
        <f t="shared" si="178"/>
        <v>0</v>
      </c>
      <c r="GF20" s="30">
        <f t="shared" si="178"/>
        <v>98.041275999999996</v>
      </c>
      <c r="GG20" s="30">
        <f t="shared" si="179"/>
        <v>98.041275999999996</v>
      </c>
      <c r="GH20" s="30">
        <f t="shared" si="179"/>
        <v>0</v>
      </c>
      <c r="GI20" s="29">
        <f t="shared" si="180"/>
        <v>-20.653237195100459</v>
      </c>
      <c r="GJ20" s="31">
        <f t="shared" si="12"/>
        <v>-20.653237195100459</v>
      </c>
      <c r="GK20" s="31">
        <f t="shared" si="12"/>
        <v>0</v>
      </c>
      <c r="GL20" s="108"/>
      <c r="GM20" s="13">
        <f t="shared" si="13"/>
        <v>91.812036195100461</v>
      </c>
    </row>
    <row r="21" spans="1:195" ht="18.75" x14ac:dyDescent="0.3">
      <c r="A21" s="16" t="s">
        <v>105</v>
      </c>
      <c r="B21" s="7">
        <f>SUM(C21:D21)</f>
        <v>25.833333333333332</v>
      </c>
      <c r="C21" s="7">
        <f>SUM(C22:C23)</f>
        <v>25.833333333333332</v>
      </c>
      <c r="D21" s="7">
        <f>SUM(D22:D23)</f>
        <v>0</v>
      </c>
      <c r="E21" s="7">
        <f>SUM(F21:G21)</f>
        <v>30.148</v>
      </c>
      <c r="F21" s="7">
        <f t="shared" ref="F21:AX21" si="203">SUM(F22:F23)</f>
        <v>30.148</v>
      </c>
      <c r="G21" s="7">
        <f t="shared" si="203"/>
        <v>0</v>
      </c>
      <c r="H21" s="19">
        <f>SUM(I21:J21)</f>
        <v>25.87</v>
      </c>
      <c r="I21" s="19">
        <v>25.87</v>
      </c>
      <c r="J21" s="19">
        <v>0</v>
      </c>
      <c r="K21" s="7">
        <f>SUM(L21:M21)</f>
        <v>25.833333333333332</v>
      </c>
      <c r="L21" s="7">
        <f>SUM(L22:L23)</f>
        <v>25.833333333333332</v>
      </c>
      <c r="M21" s="7">
        <f>SUM(M22:M23)</f>
        <v>0</v>
      </c>
      <c r="N21" s="7">
        <f>SUM(O21:P21)</f>
        <v>31.448</v>
      </c>
      <c r="O21" s="7">
        <f t="shared" ref="O21:P21" si="204">SUM(O22:O23)</f>
        <v>31.448</v>
      </c>
      <c r="P21" s="7">
        <f t="shared" si="204"/>
        <v>0</v>
      </c>
      <c r="Q21" s="19">
        <f>SUM(R21:S21)</f>
        <v>22.689</v>
      </c>
      <c r="R21" s="17">
        <v>22.689</v>
      </c>
      <c r="S21" s="19">
        <v>0</v>
      </c>
      <c r="T21" s="7">
        <f>SUM(U21:V21)</f>
        <v>25.833333333333332</v>
      </c>
      <c r="U21" s="7">
        <f>SUM(U22:U23)</f>
        <v>25.833333333333332</v>
      </c>
      <c r="V21" s="7">
        <f>SUM(V22:V23)</f>
        <v>0</v>
      </c>
      <c r="W21" s="7">
        <f>SUM(X21:Y21)</f>
        <v>24.189</v>
      </c>
      <c r="X21" s="7">
        <f t="shared" ref="X21:Y21" si="205">SUM(X22:X23)</f>
        <v>24.189</v>
      </c>
      <c r="Y21" s="7">
        <f t="shared" si="205"/>
        <v>0</v>
      </c>
      <c r="Z21" s="19">
        <f>SUM(AA21:AB21)</f>
        <v>26.084</v>
      </c>
      <c r="AA21" s="19">
        <v>26.084</v>
      </c>
      <c r="AB21" s="19">
        <v>0</v>
      </c>
      <c r="AC21" s="10">
        <f>SUM(AD21:AE21)</f>
        <v>77.5</v>
      </c>
      <c r="AD21" s="10">
        <f>SUM(AD22:AD23)</f>
        <v>77.5</v>
      </c>
      <c r="AE21" s="10">
        <f>SUM(AE22:AE23)</f>
        <v>0</v>
      </c>
      <c r="AF21" s="10">
        <f>SUM(AG21:AH21)</f>
        <v>85.784999999999997</v>
      </c>
      <c r="AG21" s="10">
        <f>SUM(AG22:AG23)</f>
        <v>85.784999999999997</v>
      </c>
      <c r="AH21" s="10">
        <f>SUM(AH22:AH23)</f>
        <v>0</v>
      </c>
      <c r="AI21" s="11">
        <f t="shared" si="203"/>
        <v>74.643000000000001</v>
      </c>
      <c r="AJ21" s="11">
        <f t="shared" si="203"/>
        <v>74.643000000000001</v>
      </c>
      <c r="AK21" s="11">
        <f t="shared" si="203"/>
        <v>0</v>
      </c>
      <c r="AL21" s="10">
        <f>SUM(AM21:AN21)</f>
        <v>8.2849999999999966</v>
      </c>
      <c r="AM21" s="10">
        <f>SUM(AM22:AM23)</f>
        <v>8.2849999999999966</v>
      </c>
      <c r="AN21" s="10">
        <f>SUM(AN22:AN23)</f>
        <v>0</v>
      </c>
      <c r="AO21" s="7">
        <f>SUM(AP21:AQ21)</f>
        <v>25.833333333333332</v>
      </c>
      <c r="AP21" s="7">
        <f>SUM(AP22:AP23)</f>
        <v>25.833333333333332</v>
      </c>
      <c r="AQ21" s="7">
        <f>SUM(AQ22:AQ23)</f>
        <v>0</v>
      </c>
      <c r="AR21" s="7">
        <f>SUM(AS21:AT21)</f>
        <v>22.238</v>
      </c>
      <c r="AS21" s="7">
        <f t="shared" ref="AS21:AT21" si="206">SUM(AS22:AS23)</f>
        <v>22.238</v>
      </c>
      <c r="AT21" s="7">
        <f t="shared" si="206"/>
        <v>0</v>
      </c>
      <c r="AU21" s="19">
        <f>SUM(AV21:AW21)</f>
        <v>22.780999999999999</v>
      </c>
      <c r="AV21" s="19">
        <v>22.780999999999999</v>
      </c>
      <c r="AW21" s="19">
        <v>0</v>
      </c>
      <c r="AX21" s="112">
        <f t="shared" si="203"/>
        <v>25.833333333333332</v>
      </c>
      <c r="AY21" s="7">
        <f>SUM(AY22:AY23)</f>
        <v>25.833333333333332</v>
      </c>
      <c r="AZ21" s="7">
        <f>SUM(AZ22:AZ23)</f>
        <v>0</v>
      </c>
      <c r="BA21" s="7">
        <f>SUM(BB21:BC21)</f>
        <v>22.254999999999999</v>
      </c>
      <c r="BB21" s="7">
        <f>SUM(BB22:BB23)</f>
        <v>22.254999999999999</v>
      </c>
      <c r="BC21" s="7">
        <f>SUM(BC22:BC23)</f>
        <v>0</v>
      </c>
      <c r="BD21" s="19">
        <f>SUM(BE21:BF21)</f>
        <v>22.77</v>
      </c>
      <c r="BE21" s="19">
        <v>22.77</v>
      </c>
      <c r="BF21" s="19">
        <v>0</v>
      </c>
      <c r="BG21" s="7">
        <f>SUM(BH21:BI21)</f>
        <v>25.833333333333332</v>
      </c>
      <c r="BH21" s="7">
        <f>SUM(BH22:BH23)</f>
        <v>25.833333333333332</v>
      </c>
      <c r="BI21" s="7">
        <f>SUM(BI22:BI23)</f>
        <v>0</v>
      </c>
      <c r="BJ21" s="7">
        <f>SUM(BK21:BL21)</f>
        <v>19.434000000000001</v>
      </c>
      <c r="BK21" s="7">
        <f t="shared" ref="BK21:BL21" si="207">SUM(BK22:BK23)</f>
        <v>19.434000000000001</v>
      </c>
      <c r="BL21" s="7">
        <f t="shared" si="207"/>
        <v>0</v>
      </c>
      <c r="BM21" s="19">
        <f>SUM(BN21:BO21)</f>
        <v>18.193000000000001</v>
      </c>
      <c r="BN21" s="19">
        <v>18.193000000000001</v>
      </c>
      <c r="BO21" s="19">
        <v>0</v>
      </c>
      <c r="BP21" s="10">
        <f>SUM(BQ21:BR21)</f>
        <v>77.5</v>
      </c>
      <c r="BQ21" s="10">
        <f>SUM(BQ22:BQ23)</f>
        <v>77.5</v>
      </c>
      <c r="BR21" s="10">
        <f>SUM(BR22:BR23)</f>
        <v>0</v>
      </c>
      <c r="BS21" s="10">
        <f>SUM(BT21:BU21)</f>
        <v>63.926999999999992</v>
      </c>
      <c r="BT21" s="10">
        <f>SUM(BT22:BT23)</f>
        <v>63.926999999999992</v>
      </c>
      <c r="BU21" s="10">
        <f>SUM(BU22:BU23)</f>
        <v>0</v>
      </c>
      <c r="BV21" s="11">
        <f t="shared" ref="BV21:BX21" si="208">SUM(BV22:BV23)</f>
        <v>63.744</v>
      </c>
      <c r="BW21" s="10">
        <f t="shared" si="208"/>
        <v>63.744</v>
      </c>
      <c r="BX21" s="10">
        <f t="shared" si="208"/>
        <v>0</v>
      </c>
      <c r="BY21" s="10">
        <f>SUM(BZ21:CA21)</f>
        <v>-13.573000000000008</v>
      </c>
      <c r="BZ21" s="10">
        <f>SUM(BZ22:BZ23)</f>
        <v>-13.573000000000008</v>
      </c>
      <c r="CA21" s="10">
        <f>SUM(CA22:CA23)</f>
        <v>0</v>
      </c>
      <c r="CB21" s="10">
        <f>SUM(CC21:CD21)</f>
        <v>155</v>
      </c>
      <c r="CC21" s="10">
        <f>SUM(CC22:CC23)</f>
        <v>155</v>
      </c>
      <c r="CD21" s="10">
        <f>SUM(CD22:CD23)</f>
        <v>0</v>
      </c>
      <c r="CE21" s="10">
        <f>SUM(CF21:CG21)</f>
        <v>149.71199999999999</v>
      </c>
      <c r="CF21" s="10">
        <f>SUM(CF22:CF23)</f>
        <v>149.71199999999999</v>
      </c>
      <c r="CG21" s="10">
        <f>SUM(CG22:CG23)</f>
        <v>0</v>
      </c>
      <c r="CH21" s="11">
        <f t="shared" ref="CH21:GH21" si="209">SUM(CH22:CH23)</f>
        <v>138.387</v>
      </c>
      <c r="CI21" s="11">
        <f t="shared" si="209"/>
        <v>138.387</v>
      </c>
      <c r="CJ21" s="11">
        <f t="shared" si="209"/>
        <v>0</v>
      </c>
      <c r="CK21" s="10">
        <f>SUM(CL21:CM21)</f>
        <v>-5.2880000000000109</v>
      </c>
      <c r="CL21" s="12">
        <f t="shared" si="3"/>
        <v>-5.2880000000000109</v>
      </c>
      <c r="CM21" s="12">
        <f t="shared" si="3"/>
        <v>0</v>
      </c>
      <c r="CN21" s="7">
        <f>SUM(CO21:CP21)</f>
        <v>25.833333333333332</v>
      </c>
      <c r="CO21" s="7">
        <f>SUM(CO22:CO23)</f>
        <v>25.833333333333332</v>
      </c>
      <c r="CP21" s="7">
        <f>SUM(CP22:CP23)</f>
        <v>0</v>
      </c>
      <c r="CQ21" s="7">
        <f>SUM(CR21:CS21)</f>
        <v>12.215</v>
      </c>
      <c r="CR21" s="7">
        <f t="shared" ref="CR21:CS21" si="210">SUM(CR22:CR23)</f>
        <v>12.215</v>
      </c>
      <c r="CS21" s="7">
        <f t="shared" si="210"/>
        <v>0</v>
      </c>
      <c r="CT21" s="19">
        <f>SUM(CU21:CV21)</f>
        <v>14.574999999999999</v>
      </c>
      <c r="CU21" s="19">
        <v>14.574999999999999</v>
      </c>
      <c r="CV21" s="19">
        <v>0</v>
      </c>
      <c r="CW21" s="7">
        <f>SUM(CX21:CY21)</f>
        <v>25.833333333333332</v>
      </c>
      <c r="CX21" s="7">
        <f>SUM(CX22:CX23)</f>
        <v>25.833333333333332</v>
      </c>
      <c r="CY21" s="7">
        <f>SUM(CY22:CY23)</f>
        <v>0</v>
      </c>
      <c r="CZ21" s="7">
        <f>SUM(DA21:DB21)</f>
        <v>17.308</v>
      </c>
      <c r="DA21" s="7">
        <f t="shared" ref="DA21:DB21" si="211">SUM(DA22:DA23)</f>
        <v>17.308</v>
      </c>
      <c r="DB21" s="7">
        <f t="shared" si="211"/>
        <v>0</v>
      </c>
      <c r="DC21" s="19">
        <f>SUM(DD21:DE21)</f>
        <v>18.492000000000001</v>
      </c>
      <c r="DD21" s="19">
        <v>18.492000000000001</v>
      </c>
      <c r="DE21" s="19">
        <v>0</v>
      </c>
      <c r="DF21" s="7">
        <f>SUM(DG21:DH21)</f>
        <v>25.833333333333332</v>
      </c>
      <c r="DG21" s="7">
        <f>SUM(DG22:DG23)</f>
        <v>25.833333333333332</v>
      </c>
      <c r="DH21" s="7">
        <f>SUM(DH22:DH23)</f>
        <v>0</v>
      </c>
      <c r="DI21" s="7">
        <f>SUM(DJ21:DK21)</f>
        <v>22.012</v>
      </c>
      <c r="DJ21" s="7">
        <f t="shared" ref="DJ21:DK21" si="212">SUM(DJ22:DJ23)</f>
        <v>22.012</v>
      </c>
      <c r="DK21" s="7">
        <f t="shared" si="212"/>
        <v>0</v>
      </c>
      <c r="DL21" s="19">
        <f>SUM(DM21:DN21)</f>
        <v>21.777999999999999</v>
      </c>
      <c r="DM21" s="19">
        <v>21.777999999999999</v>
      </c>
      <c r="DN21" s="19">
        <v>0</v>
      </c>
      <c r="DO21" s="10">
        <f>SUM(DP21:DQ21)</f>
        <v>77.5</v>
      </c>
      <c r="DP21" s="10">
        <f>SUM(DP22:DP23)</f>
        <v>77.5</v>
      </c>
      <c r="DQ21" s="10">
        <f>SUM(DQ22:DQ23)</f>
        <v>0</v>
      </c>
      <c r="DR21" s="10">
        <f>SUM(DS21:DT21)</f>
        <v>51.534999999999997</v>
      </c>
      <c r="DS21" s="10">
        <f>SUM(DS22:DS23)</f>
        <v>51.534999999999997</v>
      </c>
      <c r="DT21" s="10">
        <f>SUM(DT22:DT23)</f>
        <v>0</v>
      </c>
      <c r="DU21" s="11">
        <f t="shared" ref="DU21:DW21" si="213">SUM(DU22:DU23)</f>
        <v>54.844999999999999</v>
      </c>
      <c r="DV21" s="10">
        <f t="shared" si="213"/>
        <v>54.844999999999999</v>
      </c>
      <c r="DW21" s="10">
        <f t="shared" si="213"/>
        <v>0</v>
      </c>
      <c r="DX21" s="10">
        <f>SUM(DY21:DZ21)</f>
        <v>-25.965000000000003</v>
      </c>
      <c r="DY21" s="12">
        <f t="shared" si="5"/>
        <v>-25.965000000000003</v>
      </c>
      <c r="DZ21" s="12">
        <f t="shared" si="5"/>
        <v>0</v>
      </c>
      <c r="EA21" s="10">
        <f>SUM(EB21:EC21)</f>
        <v>232.5</v>
      </c>
      <c r="EB21" s="10">
        <f>SUM(EB22:EB23)</f>
        <v>232.5</v>
      </c>
      <c r="EC21" s="10">
        <f>SUM(EC22:EC23)</f>
        <v>0</v>
      </c>
      <c r="ED21" s="10">
        <f>SUM(EE21:EF21)</f>
        <v>201.24699999999999</v>
      </c>
      <c r="EE21" s="10">
        <f>SUM(EE22:EE23)</f>
        <v>201.24699999999999</v>
      </c>
      <c r="EF21" s="10">
        <f>SUM(EF22:EF23)</f>
        <v>0</v>
      </c>
      <c r="EG21" s="10">
        <f>SUM(EG22:EG23)</f>
        <v>193.232</v>
      </c>
      <c r="EH21" s="10">
        <f t="shared" ref="EH21:EI21" si="214">SUM(EH22:EH23)</f>
        <v>193.232</v>
      </c>
      <c r="EI21" s="10">
        <f t="shared" si="214"/>
        <v>0</v>
      </c>
      <c r="EJ21" s="10">
        <f>SUM(EK21:EL21)</f>
        <v>-31.253000000000014</v>
      </c>
      <c r="EK21" s="12">
        <f t="shared" si="7"/>
        <v>-31.253000000000014</v>
      </c>
      <c r="EL21" s="12">
        <f t="shared" si="7"/>
        <v>0</v>
      </c>
      <c r="EM21" s="7">
        <f>SUM(EN21:EO21)</f>
        <v>25.833333333333332</v>
      </c>
      <c r="EN21" s="7">
        <f>SUM(EN22:EN23)</f>
        <v>25.833333333333332</v>
      </c>
      <c r="EO21" s="7">
        <f>SUM(EO22:EO23)</f>
        <v>0</v>
      </c>
      <c r="EP21" s="7">
        <f>SUM(EQ21:ER21)</f>
        <v>25.077000000000002</v>
      </c>
      <c r="EQ21" s="7">
        <f t="shared" ref="EQ21:ER21" si="215">SUM(EQ22:EQ23)</f>
        <v>25.077000000000002</v>
      </c>
      <c r="ER21" s="7">
        <f t="shared" si="215"/>
        <v>0</v>
      </c>
      <c r="ES21" s="19">
        <f>SUM(ET21:EU21)</f>
        <v>21.501000000000001</v>
      </c>
      <c r="ET21" s="19">
        <v>21.501000000000001</v>
      </c>
      <c r="EU21" s="19">
        <v>0</v>
      </c>
      <c r="EV21" s="7">
        <f>SUM(EW21:EX21)</f>
        <v>25.833333333333332</v>
      </c>
      <c r="EW21" s="7">
        <f>SUM(EW22:EW23)</f>
        <v>25.833333333333332</v>
      </c>
      <c r="EX21" s="7">
        <f>SUM(EX22:EX23)</f>
        <v>0</v>
      </c>
      <c r="EY21" s="7">
        <f>SUM(EZ21:FA21)</f>
        <v>0</v>
      </c>
      <c r="EZ21" s="7">
        <f t="shared" ref="EZ21:FA21" si="216">SUM(EZ22:EZ23)</f>
        <v>0</v>
      </c>
      <c r="FA21" s="7">
        <f t="shared" si="216"/>
        <v>0</v>
      </c>
      <c r="FB21" s="19">
        <f>SUM(FC21:FD21)</f>
        <v>25.986000000000001</v>
      </c>
      <c r="FC21" s="17">
        <v>25.986000000000001</v>
      </c>
      <c r="FD21" s="19">
        <v>0</v>
      </c>
      <c r="FE21" s="7">
        <f>SUM(FF21:FG21)</f>
        <v>25.833333333333332</v>
      </c>
      <c r="FF21" s="7">
        <f>SUM(FF22:FF23)</f>
        <v>25.833333333333332</v>
      </c>
      <c r="FG21" s="7">
        <f>SUM(FG22:FG23)</f>
        <v>0</v>
      </c>
      <c r="FH21" s="7">
        <f>SUM(FI21:FJ21)</f>
        <v>0</v>
      </c>
      <c r="FI21" s="7">
        <f t="shared" ref="FI21:FJ21" si="217">SUM(FI22:FI23)</f>
        <v>0</v>
      </c>
      <c r="FJ21" s="7">
        <f t="shared" si="217"/>
        <v>0</v>
      </c>
      <c r="FK21" s="19">
        <f>SUM(FL21:FM21)</f>
        <v>27.722000000000001</v>
      </c>
      <c r="FL21" s="17">
        <v>27.722000000000001</v>
      </c>
      <c r="FM21" s="19">
        <v>0</v>
      </c>
      <c r="FN21" s="10">
        <f>SUM(FO21:FP21)</f>
        <v>77.5</v>
      </c>
      <c r="FO21" s="10">
        <f>SUM(FO22:FO23)</f>
        <v>77.5</v>
      </c>
      <c r="FP21" s="10">
        <f>SUM(FP22:FP23)</f>
        <v>0</v>
      </c>
      <c r="FQ21" s="10">
        <f>SUM(FR21:FS21)</f>
        <v>25.077000000000002</v>
      </c>
      <c r="FR21" s="10">
        <f>SUM(FR22:FR23)</f>
        <v>25.077000000000002</v>
      </c>
      <c r="FS21" s="10">
        <f>SUM(FS22:FS23)</f>
        <v>0</v>
      </c>
      <c r="FT21" s="11">
        <f t="shared" ref="FT21:FV21" si="218">SUM(FT22:FT23)</f>
        <v>75.209000000000003</v>
      </c>
      <c r="FU21" s="11">
        <f t="shared" si="218"/>
        <v>75.209000000000003</v>
      </c>
      <c r="FV21" s="11">
        <f t="shared" si="218"/>
        <v>0</v>
      </c>
      <c r="FW21" s="10">
        <f>SUM(FX21:FY21)</f>
        <v>-52.423000000000002</v>
      </c>
      <c r="FX21" s="12">
        <f t="shared" si="9"/>
        <v>-52.423000000000002</v>
      </c>
      <c r="FY21" s="12">
        <f t="shared" si="9"/>
        <v>0</v>
      </c>
      <c r="FZ21" s="10">
        <f>SUM(GA21:GB21)</f>
        <v>310</v>
      </c>
      <c r="GA21" s="10">
        <f>SUM(GA22:GA23)</f>
        <v>310</v>
      </c>
      <c r="GB21" s="10">
        <f>SUM(GB22:GB23)</f>
        <v>0</v>
      </c>
      <c r="GC21" s="10">
        <f>SUM(GD21:GE21)</f>
        <v>226.32399999999998</v>
      </c>
      <c r="GD21" s="11">
        <f t="shared" ref="GD21:GE21" si="219">SUM(GD22:GD23)</f>
        <v>226.32399999999998</v>
      </c>
      <c r="GE21" s="11">
        <f t="shared" si="219"/>
        <v>0</v>
      </c>
      <c r="GF21" s="11">
        <f t="shared" si="209"/>
        <v>268.44100000000003</v>
      </c>
      <c r="GG21" s="11">
        <f t="shared" si="209"/>
        <v>268.44100000000003</v>
      </c>
      <c r="GH21" s="11">
        <f t="shared" si="209"/>
        <v>0</v>
      </c>
      <c r="GI21" s="10">
        <f>SUM(GJ21:GK21)</f>
        <v>-83.676000000000016</v>
      </c>
      <c r="GJ21" s="12">
        <f t="shared" si="12"/>
        <v>-83.676000000000016</v>
      </c>
      <c r="GK21" s="12">
        <f t="shared" si="12"/>
        <v>0</v>
      </c>
      <c r="GL21" s="108"/>
      <c r="GM21" s="13">
        <f t="shared" si="13"/>
        <v>310</v>
      </c>
    </row>
    <row r="22" spans="1:195" ht="18.75" x14ac:dyDescent="0.3">
      <c r="A22" s="24" t="s">
        <v>106</v>
      </c>
      <c r="B22" s="25">
        <f>SUM(C22:D22)</f>
        <v>25.833333333333332</v>
      </c>
      <c r="C22" s="25">
        <f t="shared" si="92"/>
        <v>25.833333333333332</v>
      </c>
      <c r="D22" s="25">
        <f t="shared" si="92"/>
        <v>0</v>
      </c>
      <c r="E22" s="17">
        <f t="shared" ref="E22:E23" si="220">SUM(F22:G22)</f>
        <v>30.148</v>
      </c>
      <c r="F22" s="113">
        <f>SUM('[20]ПОЛНАЯ СЕБЕСТОИМОСТЬ ВОДА 2023'!F22)</f>
        <v>30.148</v>
      </c>
      <c r="G22" s="113">
        <f>SUM('[20]ПОЛНАЯ СЕБЕСТОИМОСТЬ ВОДА 2023'!G22)</f>
        <v>0</v>
      </c>
      <c r="H22" s="27">
        <f>SUM(I22:J22)</f>
        <v>25.87</v>
      </c>
      <c r="I22" s="120">
        <v>25.87</v>
      </c>
      <c r="J22" s="120">
        <v>0</v>
      </c>
      <c r="K22" s="25">
        <f>SUM(L22:M22)</f>
        <v>25.833333333333332</v>
      </c>
      <c r="L22" s="25">
        <f>SUM(GA22/12)</f>
        <v>25.833333333333332</v>
      </c>
      <c r="M22" s="25">
        <f>SUM(GB22/12)</f>
        <v>0</v>
      </c>
      <c r="N22" s="17">
        <f t="shared" ref="N22:N23" si="221">SUM(O22:P22)</f>
        <v>31.448</v>
      </c>
      <c r="O22" s="113">
        <f>SUM('[20]ПОЛНАЯ СЕБЕСТОИМОСТЬ ВОДА 2023'!I22)</f>
        <v>31.448</v>
      </c>
      <c r="P22" s="113">
        <f>SUM('[20]ПОЛНАЯ СЕБЕСТОИМОСТЬ ВОДА 2023'!J22)</f>
        <v>0</v>
      </c>
      <c r="Q22" s="27">
        <f>SUM(R22:S22)</f>
        <v>22.689</v>
      </c>
      <c r="R22" s="28">
        <v>22.689</v>
      </c>
      <c r="S22" s="120">
        <v>0</v>
      </c>
      <c r="T22" s="25">
        <f>SUM(U22:V22)</f>
        <v>25.833333333333332</v>
      </c>
      <c r="U22" s="25">
        <f>SUM(GA22/12)</f>
        <v>25.833333333333332</v>
      </c>
      <c r="V22" s="25">
        <f>SUM(GB22/12)</f>
        <v>0</v>
      </c>
      <c r="W22" s="17">
        <f t="shared" ref="W22:W23" si="222">SUM(X22:Y22)</f>
        <v>24.189</v>
      </c>
      <c r="X22" s="113">
        <f>SUM('[20]ПОЛНАЯ СЕБЕСТОИМОСТЬ ВОДА 2023'!L22)</f>
        <v>24.189</v>
      </c>
      <c r="Y22" s="113">
        <f>SUM('[20]ПОЛНАЯ СЕБЕСТОИМОСТЬ ВОДА 2023'!M22)</f>
        <v>0</v>
      </c>
      <c r="Z22" s="27">
        <f>SUM(AA22:AB22)</f>
        <v>26.084</v>
      </c>
      <c r="AA22" s="28">
        <v>26.084</v>
      </c>
      <c r="AB22" s="120">
        <v>0</v>
      </c>
      <c r="AC22" s="29">
        <f>SUM(AD22:AE22)</f>
        <v>77.5</v>
      </c>
      <c r="AD22" s="21">
        <f t="shared" ref="AD22:AE23" si="223">SUM(C22+L22+U22)</f>
        <v>77.5</v>
      </c>
      <c r="AE22" s="21">
        <f t="shared" si="223"/>
        <v>0</v>
      </c>
      <c r="AF22" s="29">
        <f>SUM(AG22:AH22)</f>
        <v>85.784999999999997</v>
      </c>
      <c r="AG22" s="21">
        <f t="shared" ref="AG22:AK23" si="224">SUM(F22+O22+X22)</f>
        <v>85.784999999999997</v>
      </c>
      <c r="AH22" s="21">
        <f t="shared" si="224"/>
        <v>0</v>
      </c>
      <c r="AI22" s="30">
        <f t="shared" si="224"/>
        <v>74.643000000000001</v>
      </c>
      <c r="AJ22" s="30">
        <f t="shared" si="224"/>
        <v>74.643000000000001</v>
      </c>
      <c r="AK22" s="30">
        <f t="shared" si="224"/>
        <v>0</v>
      </c>
      <c r="AL22" s="29">
        <f>SUM(AM22:AN22)</f>
        <v>8.2849999999999966</v>
      </c>
      <c r="AM22" s="21">
        <f t="shared" ref="AM22:AN23" si="225">SUM(AG22-AD22)</f>
        <v>8.2849999999999966</v>
      </c>
      <c r="AN22" s="21">
        <f t="shared" si="225"/>
        <v>0</v>
      </c>
      <c r="AO22" s="25">
        <f>SUM(AP22:AQ22)</f>
        <v>25.833333333333332</v>
      </c>
      <c r="AP22" s="25">
        <f>SUM(GA22/12)</f>
        <v>25.833333333333332</v>
      </c>
      <c r="AQ22" s="25">
        <f>SUM(GB22/12)</f>
        <v>0</v>
      </c>
      <c r="AR22" s="17">
        <f t="shared" ref="AR22:AR23" si="226">SUM(AS22:AT22)</f>
        <v>22.238</v>
      </c>
      <c r="AS22" s="113">
        <f>SUM('[20]ПОЛНАЯ СЕБЕСТОИМОСТЬ ВОДА 2023'!U22)</f>
        <v>22.238</v>
      </c>
      <c r="AT22" s="113">
        <f>SUM('[20]ПОЛНАЯ СЕБЕСТОИМОСТЬ ВОДА 2023'!V22)</f>
        <v>0</v>
      </c>
      <c r="AU22" s="27">
        <f>SUM(AV22:AW22)</f>
        <v>22.780999999999999</v>
      </c>
      <c r="AV22" s="120">
        <v>22.780999999999999</v>
      </c>
      <c r="AW22" s="120">
        <v>0</v>
      </c>
      <c r="AX22" s="25">
        <f>SUM(AY22:AZ22)</f>
        <v>25.833333333333332</v>
      </c>
      <c r="AY22" s="25">
        <f>SUM(GA22/12)</f>
        <v>25.833333333333332</v>
      </c>
      <c r="AZ22" s="25">
        <f>SUM(GB22/12)</f>
        <v>0</v>
      </c>
      <c r="BA22" s="17">
        <f t="shared" ref="BA22:BA23" si="227">SUM(BB22:BC22)</f>
        <v>22.254999999999999</v>
      </c>
      <c r="BB22" s="113">
        <f>SUM('[20]ПОЛНАЯ СЕБЕСТОИМОСТЬ ВОДА 2023'!X22)</f>
        <v>22.254999999999999</v>
      </c>
      <c r="BC22" s="113">
        <f>SUM('[20]ПОЛНАЯ СЕБЕСТОИМОСТЬ ВОДА 2023'!Y22)</f>
        <v>0</v>
      </c>
      <c r="BD22" s="27">
        <f>SUM(BE22:BF22)</f>
        <v>22.77</v>
      </c>
      <c r="BE22" s="120">
        <v>22.77</v>
      </c>
      <c r="BF22" s="120">
        <v>0</v>
      </c>
      <c r="BG22" s="25">
        <f>SUM(BH22:BI22)</f>
        <v>25.833333333333332</v>
      </c>
      <c r="BH22" s="25">
        <f>SUM(GA22/12)</f>
        <v>25.833333333333332</v>
      </c>
      <c r="BI22" s="25">
        <f>SUM(GB22/12)</f>
        <v>0</v>
      </c>
      <c r="BJ22" s="17">
        <f t="shared" ref="BJ22:BJ23" si="228">SUM(BK22:BL22)</f>
        <v>19.434000000000001</v>
      </c>
      <c r="BK22" s="113">
        <f>SUM('[20]ПОЛНАЯ СЕБЕСТОИМОСТЬ ВОДА 2023'!AA22)</f>
        <v>19.434000000000001</v>
      </c>
      <c r="BL22" s="113">
        <f>SUM('[20]ПОЛНАЯ СЕБЕСТОИМОСТЬ ВОДА 2023'!AB22)</f>
        <v>0</v>
      </c>
      <c r="BM22" s="27">
        <f>SUM(BN22:BO22)</f>
        <v>18.193000000000001</v>
      </c>
      <c r="BN22" s="120">
        <v>18.193000000000001</v>
      </c>
      <c r="BO22" s="120">
        <v>0</v>
      </c>
      <c r="BP22" s="29">
        <f>SUM(BQ22:BR22)</f>
        <v>77.5</v>
      </c>
      <c r="BQ22" s="21">
        <f t="shared" ref="BQ22:BR23" si="229">SUM(AP22+AY22+BH22)</f>
        <v>77.5</v>
      </c>
      <c r="BR22" s="21">
        <f t="shared" si="229"/>
        <v>0</v>
      </c>
      <c r="BS22" s="29">
        <f>SUM(BT22:BU22)</f>
        <v>63.926999999999992</v>
      </c>
      <c r="BT22" s="21">
        <f t="shared" ref="BT22:BX23" si="230">SUM(AS22+BB22+BK22)</f>
        <v>63.926999999999992</v>
      </c>
      <c r="BU22" s="21">
        <f t="shared" si="230"/>
        <v>0</v>
      </c>
      <c r="BV22" s="30">
        <f t="shared" si="230"/>
        <v>63.744</v>
      </c>
      <c r="BW22" s="21">
        <f t="shared" si="230"/>
        <v>63.744</v>
      </c>
      <c r="BX22" s="21">
        <f t="shared" si="230"/>
        <v>0</v>
      </c>
      <c r="BY22" s="29">
        <f>SUM(BZ22:CA22)</f>
        <v>-13.573000000000008</v>
      </c>
      <c r="BZ22" s="21">
        <f t="shared" ref="BZ22:CA23" si="231">SUM(BT22-BQ22)</f>
        <v>-13.573000000000008</v>
      </c>
      <c r="CA22" s="21">
        <f t="shared" si="231"/>
        <v>0</v>
      </c>
      <c r="CB22" s="29">
        <f>SUM(CC22:CD22)</f>
        <v>155</v>
      </c>
      <c r="CC22" s="21">
        <f t="shared" ref="CC22:CD23" si="232">SUM(AD22+BQ22)</f>
        <v>155</v>
      </c>
      <c r="CD22" s="21">
        <f t="shared" si="232"/>
        <v>0</v>
      </c>
      <c r="CE22" s="29">
        <f>SUM(CF22:CG22)</f>
        <v>149.71199999999999</v>
      </c>
      <c r="CF22" s="21">
        <f t="shared" ref="CF22:CG23" si="233">SUM(AG22+BT22)</f>
        <v>149.71199999999999</v>
      </c>
      <c r="CG22" s="21">
        <f t="shared" si="233"/>
        <v>0</v>
      </c>
      <c r="CH22" s="30">
        <f>SUM(AI22+BV22)</f>
        <v>138.387</v>
      </c>
      <c r="CI22" s="30">
        <f t="shared" ref="CI22:CJ23" si="234">SUM(AJ22+BW22)</f>
        <v>138.387</v>
      </c>
      <c r="CJ22" s="30">
        <f t="shared" si="234"/>
        <v>0</v>
      </c>
      <c r="CK22" s="29">
        <f>SUM(CL22:CM22)</f>
        <v>-5.2880000000000109</v>
      </c>
      <c r="CL22" s="31">
        <f t="shared" si="3"/>
        <v>-5.2880000000000109</v>
      </c>
      <c r="CM22" s="31">
        <f t="shared" si="3"/>
        <v>0</v>
      </c>
      <c r="CN22" s="25">
        <f>SUM(CO22:CP22)</f>
        <v>25.833333333333332</v>
      </c>
      <c r="CO22" s="17">
        <f t="shared" ref="CO22:CO23" si="235">SUM(GA22/12)</f>
        <v>25.833333333333332</v>
      </c>
      <c r="CP22" s="17">
        <f t="shared" ref="CP22:CP23" si="236">SUM(GB22/12)</f>
        <v>0</v>
      </c>
      <c r="CQ22" s="17">
        <f t="shared" ref="CQ22:CQ23" si="237">SUM(CR22:CS22)</f>
        <v>12.215</v>
      </c>
      <c r="CR22" s="113">
        <f>SUM('[20]ПОЛНАЯ СЕБЕСТОИМОСТЬ ВОДА 2023'!AS22)</f>
        <v>12.215</v>
      </c>
      <c r="CS22" s="113">
        <f>SUM('[20]ПОЛНАЯ СЕБЕСТОИМОСТЬ ВОДА 2023'!AT22)</f>
        <v>0</v>
      </c>
      <c r="CT22" s="27">
        <f>SUM(CU22:CV22)</f>
        <v>14.574999999999999</v>
      </c>
      <c r="CU22" s="120">
        <v>14.574999999999999</v>
      </c>
      <c r="CV22" s="120">
        <v>0</v>
      </c>
      <c r="CW22" s="25">
        <f>SUM(CX22:CY22)</f>
        <v>25.833333333333332</v>
      </c>
      <c r="CX22" s="17">
        <f t="shared" ref="CX22:CX23" si="238">SUM(GA22/12)</f>
        <v>25.833333333333332</v>
      </c>
      <c r="CY22" s="17">
        <f t="shared" ref="CY22:CY23" si="239">SUM(GB22/12)</f>
        <v>0</v>
      </c>
      <c r="CZ22" s="17">
        <f t="shared" ref="CZ22:CZ23" si="240">SUM(DA22:DB22)</f>
        <v>17.308</v>
      </c>
      <c r="DA22" s="113">
        <f>SUM('[20]ПОЛНАЯ СЕБЕСТОИМОСТЬ ВОДА 2023'!AV22)</f>
        <v>17.308</v>
      </c>
      <c r="DB22" s="113">
        <f>SUM('[20]ПОЛНАЯ СЕБЕСТОИМОСТЬ ВОДА 2023'!AW22)</f>
        <v>0</v>
      </c>
      <c r="DC22" s="27">
        <f>SUM(DD22:DE22)</f>
        <v>18.492000000000001</v>
      </c>
      <c r="DD22" s="120">
        <v>18.492000000000001</v>
      </c>
      <c r="DE22" s="120">
        <v>0</v>
      </c>
      <c r="DF22" s="25">
        <f>SUM(DG22:DH22)</f>
        <v>25.833333333333332</v>
      </c>
      <c r="DG22" s="17">
        <f t="shared" si="143"/>
        <v>25.833333333333332</v>
      </c>
      <c r="DH22" s="17">
        <f t="shared" ref="DH22:DH23" si="241">SUM(GS22/12)</f>
        <v>0</v>
      </c>
      <c r="DI22" s="17">
        <f t="shared" ref="DI22:DI23" si="242">SUM(DJ22:DK22)</f>
        <v>22.012</v>
      </c>
      <c r="DJ22" s="113">
        <f>SUM('[20]ПОЛНАЯ СЕБЕСТОИМОСТЬ ВОДА 2023'!AY22)</f>
        <v>22.012</v>
      </c>
      <c r="DK22" s="113">
        <f>SUM('[20]ПОЛНАЯ СЕБЕСТОИМОСТЬ ВОДА 2023'!AZ22)</f>
        <v>0</v>
      </c>
      <c r="DL22" s="27">
        <f>SUM(DM22:DN22)</f>
        <v>21.777999999999999</v>
      </c>
      <c r="DM22" s="120">
        <v>21.777999999999999</v>
      </c>
      <c r="DN22" s="120">
        <v>0</v>
      </c>
      <c r="DO22" s="29">
        <f>SUM(DP22:DQ22)</f>
        <v>77.5</v>
      </c>
      <c r="DP22" s="21">
        <f t="shared" ref="DP22:DQ23" si="243">SUM(CO22+CX22+DG22)</f>
        <v>77.5</v>
      </c>
      <c r="DQ22" s="21">
        <f t="shared" si="243"/>
        <v>0</v>
      </c>
      <c r="DR22" s="29">
        <f>SUM(DS22:DT22)</f>
        <v>51.534999999999997</v>
      </c>
      <c r="DS22" s="21">
        <f t="shared" ref="DS22:DW23" si="244">SUM(CR22+DA22+DJ22)</f>
        <v>51.534999999999997</v>
      </c>
      <c r="DT22" s="21">
        <f t="shared" si="244"/>
        <v>0</v>
      </c>
      <c r="DU22" s="30">
        <f t="shared" si="244"/>
        <v>54.844999999999999</v>
      </c>
      <c r="DV22" s="21">
        <f t="shared" si="244"/>
        <v>54.844999999999999</v>
      </c>
      <c r="DW22" s="21">
        <f t="shared" si="244"/>
        <v>0</v>
      </c>
      <c r="DX22" s="29">
        <f>SUM(DY22:DZ22)</f>
        <v>-25.965000000000003</v>
      </c>
      <c r="DY22" s="31">
        <f t="shared" si="5"/>
        <v>-25.965000000000003</v>
      </c>
      <c r="DZ22" s="31">
        <f t="shared" si="5"/>
        <v>0</v>
      </c>
      <c r="EA22" s="29">
        <f>SUM(EB22:EC22)</f>
        <v>232.5</v>
      </c>
      <c r="EB22" s="21">
        <f t="shared" ref="EB22:EC23" si="245">SUM(CC22+DP22)</f>
        <v>232.5</v>
      </c>
      <c r="EC22" s="21">
        <f t="shared" si="245"/>
        <v>0</v>
      </c>
      <c r="ED22" s="29">
        <f>SUM(EE22:EF22)</f>
        <v>201.24699999999999</v>
      </c>
      <c r="EE22" s="21">
        <f t="shared" ref="EE22:EI23" si="246">SUM(CF22+DS22)</f>
        <v>201.24699999999999</v>
      </c>
      <c r="EF22" s="21">
        <f t="shared" si="246"/>
        <v>0</v>
      </c>
      <c r="EG22" s="21">
        <f t="shared" si="246"/>
        <v>193.232</v>
      </c>
      <c r="EH22" s="21">
        <f t="shared" si="246"/>
        <v>193.232</v>
      </c>
      <c r="EI22" s="21">
        <f t="shared" si="246"/>
        <v>0</v>
      </c>
      <c r="EJ22" s="29">
        <f>SUM(EK22:EL22)</f>
        <v>-31.253000000000014</v>
      </c>
      <c r="EK22" s="31">
        <f t="shared" si="7"/>
        <v>-31.253000000000014</v>
      </c>
      <c r="EL22" s="31">
        <f t="shared" si="7"/>
        <v>0</v>
      </c>
      <c r="EM22" s="25">
        <f>SUM(EN22:EO22)</f>
        <v>25.833333333333332</v>
      </c>
      <c r="EN22" s="17">
        <f t="shared" ref="EN22:EN23" si="247">SUM(GA22/12)</f>
        <v>25.833333333333332</v>
      </c>
      <c r="EO22" s="17">
        <f t="shared" ref="EO22:EO23" si="248">SUM(GB22/12)</f>
        <v>0</v>
      </c>
      <c r="EP22" s="17">
        <f t="shared" ref="EP22:EP23" si="249">SUM(EQ22:ER22)</f>
        <v>25.077000000000002</v>
      </c>
      <c r="EQ22" s="113">
        <f>SUM('[20]ПОЛНАЯ СЕБЕСТОИМОСТЬ ВОДА 2023'!BQ22)</f>
        <v>25.077000000000002</v>
      </c>
      <c r="ER22" s="113">
        <f>SUM('[20]ПОЛНАЯ СЕБЕСТОИМОСТЬ ВОДА 2023'!BR22)</f>
        <v>0</v>
      </c>
      <c r="ES22" s="27">
        <f>SUM(ET22:EU22)</f>
        <v>21.501000000000001</v>
      </c>
      <c r="ET22" s="120">
        <v>21.501000000000001</v>
      </c>
      <c r="EU22" s="120">
        <v>0</v>
      </c>
      <c r="EV22" s="25">
        <f>SUM(EW22:EX22)</f>
        <v>25.833333333333332</v>
      </c>
      <c r="EW22" s="17">
        <f t="shared" ref="EW22:EW23" si="250">SUM(GA22/12)</f>
        <v>25.833333333333332</v>
      </c>
      <c r="EX22" s="17">
        <f t="shared" ref="EX22:EX23" si="251">SUM(GB22/12)</f>
        <v>0</v>
      </c>
      <c r="EY22" s="17">
        <f t="shared" ref="EY22:EY23" si="252">SUM(EZ22:FA22)</f>
        <v>0</v>
      </c>
      <c r="EZ22" s="113">
        <f>SUM('[20]ПОЛНАЯ СЕБЕСТОИМОСТЬ ВОДА 2023'!BT22)</f>
        <v>0</v>
      </c>
      <c r="FA22" s="113">
        <f>SUM('[20]ПОЛНАЯ СЕБЕСТОИМОСТЬ ВОДА 2023'!BU22)</f>
        <v>0</v>
      </c>
      <c r="FB22" s="27">
        <f>SUM(FC22:FD22)</f>
        <v>25.986000000000001</v>
      </c>
      <c r="FC22" s="28">
        <v>25.986000000000001</v>
      </c>
      <c r="FD22" s="120">
        <v>0</v>
      </c>
      <c r="FE22" s="25">
        <f>SUM(FF22:FG22)</f>
        <v>25.833333333333332</v>
      </c>
      <c r="FF22" s="17">
        <f t="shared" ref="FF22:FF23" si="253">SUM(GA22/12)</f>
        <v>25.833333333333332</v>
      </c>
      <c r="FG22" s="17">
        <f t="shared" ref="FG22:FG23" si="254">SUM(GB22/12)</f>
        <v>0</v>
      </c>
      <c r="FH22" s="17">
        <f t="shared" ref="FH22:FH23" si="255">SUM(FI22:FJ22)</f>
        <v>0</v>
      </c>
      <c r="FI22" s="113">
        <f>SUM('[20]ПОЛНАЯ СЕБЕСТОИМОСТЬ ВОДА 2023'!BW22)</f>
        <v>0</v>
      </c>
      <c r="FJ22" s="113">
        <f>SUM('[20]ПОЛНАЯ СЕБЕСТОИМОСТЬ ВОДА 2023'!BX22)</f>
        <v>0</v>
      </c>
      <c r="FK22" s="27">
        <f>SUM(FL22:FM22)</f>
        <v>27.722000000000001</v>
      </c>
      <c r="FL22" s="28">
        <v>27.722000000000001</v>
      </c>
      <c r="FM22" s="120">
        <v>0</v>
      </c>
      <c r="FN22" s="29">
        <f>SUM(FO22:FP22)</f>
        <v>77.5</v>
      </c>
      <c r="FO22" s="21">
        <f t="shared" ref="FO22:FP23" si="256">SUM(EN22+EW22+FF22)</f>
        <v>77.5</v>
      </c>
      <c r="FP22" s="21">
        <f t="shared" si="256"/>
        <v>0</v>
      </c>
      <c r="FQ22" s="29">
        <f>SUM(FR22:FS22)</f>
        <v>25.077000000000002</v>
      </c>
      <c r="FR22" s="21">
        <f t="shared" ref="FR22:FV23" si="257">SUM(EQ22+EZ22+FI22)</f>
        <v>25.077000000000002</v>
      </c>
      <c r="FS22" s="21">
        <f t="shared" si="257"/>
        <v>0</v>
      </c>
      <c r="FT22" s="30">
        <f t="shared" si="257"/>
        <v>75.209000000000003</v>
      </c>
      <c r="FU22" s="30">
        <f t="shared" si="257"/>
        <v>75.209000000000003</v>
      </c>
      <c r="FV22" s="30">
        <f t="shared" si="257"/>
        <v>0</v>
      </c>
      <c r="FW22" s="29">
        <f>SUM(FX22:FY22)</f>
        <v>-52.423000000000002</v>
      </c>
      <c r="FX22" s="31">
        <f t="shared" si="9"/>
        <v>-52.423000000000002</v>
      </c>
      <c r="FY22" s="31">
        <f t="shared" si="9"/>
        <v>0</v>
      </c>
      <c r="FZ22" s="29">
        <f>SUM(GA22:GB22)</f>
        <v>310</v>
      </c>
      <c r="GA22" s="29">
        <f>SUM('[20]ПОЛНАЯ СЕБЕСТОИМОСТЬ ВОДА 2023'!CC22)</f>
        <v>310</v>
      </c>
      <c r="GB22" s="29">
        <f>SUM('[20]ПОЛНАЯ СЕБЕСТОИМОСТЬ ВОДА 2023'!CD22)</f>
        <v>0</v>
      </c>
      <c r="GC22" s="29">
        <f>SUM(GD22:GE22)</f>
        <v>226.32399999999998</v>
      </c>
      <c r="GD22" s="30">
        <f t="shared" ref="GD22:GE23" si="258">SUM(EE22+FR22)</f>
        <v>226.32399999999998</v>
      </c>
      <c r="GE22" s="30">
        <f t="shared" si="258"/>
        <v>0</v>
      </c>
      <c r="GF22" s="30">
        <f>SUM(EG22+FT22)</f>
        <v>268.44100000000003</v>
      </c>
      <c r="GG22" s="30">
        <f t="shared" ref="GG22:GH23" si="259">SUM(EH22+FU22)</f>
        <v>268.44100000000003</v>
      </c>
      <c r="GH22" s="30">
        <f t="shared" si="259"/>
        <v>0</v>
      </c>
      <c r="GI22" s="29">
        <f>SUM(GJ22:GK22)</f>
        <v>-83.676000000000016</v>
      </c>
      <c r="GJ22" s="31">
        <f t="shared" si="12"/>
        <v>-83.676000000000016</v>
      </c>
      <c r="GK22" s="31">
        <f t="shared" si="12"/>
        <v>0</v>
      </c>
      <c r="GL22" s="108"/>
      <c r="GM22" s="13">
        <f t="shared" si="13"/>
        <v>310</v>
      </c>
    </row>
    <row r="23" spans="1:195" ht="18.75" x14ac:dyDescent="0.3">
      <c r="A23" s="24" t="s">
        <v>107</v>
      </c>
      <c r="B23" s="25">
        <f>SUM(C23:D23)</f>
        <v>0</v>
      </c>
      <c r="C23" s="25">
        <f t="shared" si="92"/>
        <v>0</v>
      </c>
      <c r="D23" s="25">
        <f t="shared" si="92"/>
        <v>0</v>
      </c>
      <c r="E23" s="17">
        <f t="shared" si="220"/>
        <v>0</v>
      </c>
      <c r="F23" s="113">
        <f>SUM('[20]ПОЛНАЯ СЕБЕСТОИМОСТЬ ВОДА 2023'!F23)</f>
        <v>0</v>
      </c>
      <c r="G23" s="113">
        <f>SUM('[20]ПОЛНАЯ СЕБЕСТОИМОСТЬ ВОДА 2023'!G23)</f>
        <v>0</v>
      </c>
      <c r="H23" s="27">
        <f>SUM(I23:J23)</f>
        <v>0</v>
      </c>
      <c r="I23" s="120">
        <v>0</v>
      </c>
      <c r="J23" s="120">
        <v>0</v>
      </c>
      <c r="K23" s="25">
        <f>SUM(L23:M23)</f>
        <v>0</v>
      </c>
      <c r="L23" s="25">
        <f>SUM(GA23/12)</f>
        <v>0</v>
      </c>
      <c r="M23" s="25">
        <f>SUM(GB23/12)</f>
        <v>0</v>
      </c>
      <c r="N23" s="17">
        <f t="shared" si="221"/>
        <v>0</v>
      </c>
      <c r="O23" s="113">
        <f>SUM('[20]ПОЛНАЯ СЕБЕСТОИМОСТЬ ВОДА 2023'!I23)</f>
        <v>0</v>
      </c>
      <c r="P23" s="113">
        <f>SUM('[20]ПОЛНАЯ СЕБЕСТОИМОСТЬ ВОДА 2023'!J23)</f>
        <v>0</v>
      </c>
      <c r="Q23" s="27">
        <f>SUM(R23:S23)</f>
        <v>0</v>
      </c>
      <c r="R23" s="120">
        <v>0</v>
      </c>
      <c r="S23" s="120">
        <v>0</v>
      </c>
      <c r="T23" s="25">
        <f>SUM(U23:V23)</f>
        <v>0</v>
      </c>
      <c r="U23" s="25">
        <f>SUM(GA23/12)</f>
        <v>0</v>
      </c>
      <c r="V23" s="25">
        <f>SUM(GB23/12)</f>
        <v>0</v>
      </c>
      <c r="W23" s="17">
        <f t="shared" si="222"/>
        <v>0</v>
      </c>
      <c r="X23" s="113">
        <f>SUM('[20]ПОЛНАЯ СЕБЕСТОИМОСТЬ ВОДА 2023'!L23)</f>
        <v>0</v>
      </c>
      <c r="Y23" s="113">
        <f>SUM('[20]ПОЛНАЯ СЕБЕСТОИМОСТЬ ВОДА 2023'!M23)</f>
        <v>0</v>
      </c>
      <c r="Z23" s="27">
        <f>SUM(AA23:AB23)</f>
        <v>0</v>
      </c>
      <c r="AA23" s="120">
        <v>0</v>
      </c>
      <c r="AB23" s="120">
        <v>0</v>
      </c>
      <c r="AC23" s="29">
        <f>SUM(AD23:AE23)</f>
        <v>0</v>
      </c>
      <c r="AD23" s="21">
        <f t="shared" si="223"/>
        <v>0</v>
      </c>
      <c r="AE23" s="21">
        <f t="shared" si="223"/>
        <v>0</v>
      </c>
      <c r="AF23" s="29">
        <f>SUM(AG23:AH23)</f>
        <v>0</v>
      </c>
      <c r="AG23" s="21">
        <f t="shared" si="224"/>
        <v>0</v>
      </c>
      <c r="AH23" s="21">
        <f t="shared" si="224"/>
        <v>0</v>
      </c>
      <c r="AI23" s="30">
        <f t="shared" si="224"/>
        <v>0</v>
      </c>
      <c r="AJ23" s="30">
        <f t="shared" si="224"/>
        <v>0</v>
      </c>
      <c r="AK23" s="30">
        <f t="shared" si="224"/>
        <v>0</v>
      </c>
      <c r="AL23" s="29">
        <f>SUM(AM23:AN23)</f>
        <v>0</v>
      </c>
      <c r="AM23" s="21">
        <f t="shared" si="225"/>
        <v>0</v>
      </c>
      <c r="AN23" s="21">
        <f t="shared" si="225"/>
        <v>0</v>
      </c>
      <c r="AO23" s="25">
        <f>SUM(AP23:AQ23)</f>
        <v>0</v>
      </c>
      <c r="AP23" s="25">
        <f>SUM(GA23/12)</f>
        <v>0</v>
      </c>
      <c r="AQ23" s="25">
        <f>SUM(GB23/12)</f>
        <v>0</v>
      </c>
      <c r="AR23" s="17">
        <f t="shared" si="226"/>
        <v>0</v>
      </c>
      <c r="AS23" s="113">
        <f>SUM('[20]ПОЛНАЯ СЕБЕСТОИМОСТЬ ВОДА 2023'!U23)</f>
        <v>0</v>
      </c>
      <c r="AT23" s="113">
        <f>SUM('[20]ПОЛНАЯ СЕБЕСТОИМОСТЬ ВОДА 2023'!V23)</f>
        <v>0</v>
      </c>
      <c r="AU23" s="27">
        <f>SUM(AV23:AW23)</f>
        <v>0</v>
      </c>
      <c r="AV23" s="120">
        <v>0</v>
      </c>
      <c r="AW23" s="120">
        <v>0</v>
      </c>
      <c r="AX23" s="25">
        <f>SUM(AY23:AZ23)</f>
        <v>0</v>
      </c>
      <c r="AY23" s="25">
        <f>SUM(GA23/12)</f>
        <v>0</v>
      </c>
      <c r="AZ23" s="25">
        <f>SUM(GB23/12)</f>
        <v>0</v>
      </c>
      <c r="BA23" s="17">
        <f t="shared" si="227"/>
        <v>0</v>
      </c>
      <c r="BB23" s="113">
        <f>SUM('[20]ПОЛНАЯ СЕБЕСТОИМОСТЬ ВОДА 2023'!X23)</f>
        <v>0</v>
      </c>
      <c r="BC23" s="113">
        <f>SUM('[20]ПОЛНАЯ СЕБЕСТОИМОСТЬ ВОДА 2023'!Y23)</f>
        <v>0</v>
      </c>
      <c r="BD23" s="27">
        <f>SUM(BE23:BF23)</f>
        <v>0</v>
      </c>
      <c r="BE23" s="120">
        <v>0</v>
      </c>
      <c r="BF23" s="120">
        <v>0</v>
      </c>
      <c r="BG23" s="25">
        <f>SUM(BH23:BI23)</f>
        <v>0</v>
      </c>
      <c r="BH23" s="25">
        <f>SUM(GA23/12)</f>
        <v>0</v>
      </c>
      <c r="BI23" s="25">
        <f>SUM(GB23/12)</f>
        <v>0</v>
      </c>
      <c r="BJ23" s="17">
        <f t="shared" si="228"/>
        <v>0</v>
      </c>
      <c r="BK23" s="113">
        <f>SUM('[20]ПОЛНАЯ СЕБЕСТОИМОСТЬ ВОДА 2023'!AA23)</f>
        <v>0</v>
      </c>
      <c r="BL23" s="113">
        <f>SUM('[20]ПОЛНАЯ СЕБЕСТОИМОСТЬ ВОДА 2023'!AB23)</f>
        <v>0</v>
      </c>
      <c r="BM23" s="27">
        <f>SUM(BN23:BO23)</f>
        <v>0</v>
      </c>
      <c r="BN23" s="120">
        <v>0</v>
      </c>
      <c r="BO23" s="120">
        <v>0</v>
      </c>
      <c r="BP23" s="29">
        <f>SUM(BQ23:BR23)</f>
        <v>0</v>
      </c>
      <c r="BQ23" s="21">
        <f t="shared" si="229"/>
        <v>0</v>
      </c>
      <c r="BR23" s="21">
        <f t="shared" si="229"/>
        <v>0</v>
      </c>
      <c r="BS23" s="29">
        <f>SUM(BT23:BU23)</f>
        <v>0</v>
      </c>
      <c r="BT23" s="21">
        <f t="shared" si="230"/>
        <v>0</v>
      </c>
      <c r="BU23" s="21">
        <f t="shared" si="230"/>
        <v>0</v>
      </c>
      <c r="BV23" s="30">
        <f t="shared" si="230"/>
        <v>0</v>
      </c>
      <c r="BW23" s="21">
        <f t="shared" si="230"/>
        <v>0</v>
      </c>
      <c r="BX23" s="21">
        <f t="shared" si="230"/>
        <v>0</v>
      </c>
      <c r="BY23" s="29">
        <f>SUM(BZ23:CA23)</f>
        <v>0</v>
      </c>
      <c r="BZ23" s="21">
        <f t="shared" si="231"/>
        <v>0</v>
      </c>
      <c r="CA23" s="21">
        <f t="shared" si="231"/>
        <v>0</v>
      </c>
      <c r="CB23" s="29">
        <f>SUM(CC23:CD23)</f>
        <v>0</v>
      </c>
      <c r="CC23" s="21">
        <f t="shared" si="232"/>
        <v>0</v>
      </c>
      <c r="CD23" s="21">
        <f t="shared" si="232"/>
        <v>0</v>
      </c>
      <c r="CE23" s="29">
        <f>SUM(CF23:CG23)</f>
        <v>0</v>
      </c>
      <c r="CF23" s="21">
        <f t="shared" si="233"/>
        <v>0</v>
      </c>
      <c r="CG23" s="21">
        <f t="shared" si="233"/>
        <v>0</v>
      </c>
      <c r="CH23" s="30">
        <f>SUM(AI23+BV23)</f>
        <v>0</v>
      </c>
      <c r="CI23" s="30">
        <f t="shared" si="234"/>
        <v>0</v>
      </c>
      <c r="CJ23" s="30">
        <f t="shared" si="234"/>
        <v>0</v>
      </c>
      <c r="CK23" s="29">
        <f>SUM(CL23:CM23)</f>
        <v>0</v>
      </c>
      <c r="CL23" s="31">
        <f t="shared" si="3"/>
        <v>0</v>
      </c>
      <c r="CM23" s="31">
        <f t="shared" si="3"/>
        <v>0</v>
      </c>
      <c r="CN23" s="25">
        <f>SUM(CO23:CP23)</f>
        <v>0</v>
      </c>
      <c r="CO23" s="17">
        <f t="shared" si="235"/>
        <v>0</v>
      </c>
      <c r="CP23" s="17">
        <f t="shared" si="236"/>
        <v>0</v>
      </c>
      <c r="CQ23" s="17">
        <f t="shared" si="237"/>
        <v>0</v>
      </c>
      <c r="CR23" s="113">
        <f>SUM('[20]ПОЛНАЯ СЕБЕСТОИМОСТЬ ВОДА 2023'!AS23)</f>
        <v>0</v>
      </c>
      <c r="CS23" s="113">
        <f>SUM('[20]ПОЛНАЯ СЕБЕСТОИМОСТЬ ВОДА 2023'!AT23)</f>
        <v>0</v>
      </c>
      <c r="CT23" s="27">
        <f>SUM(CU23:CV23)</f>
        <v>0</v>
      </c>
      <c r="CU23" s="120">
        <v>0</v>
      </c>
      <c r="CV23" s="120">
        <v>0</v>
      </c>
      <c r="CW23" s="25">
        <f>SUM(CX23:CY23)</f>
        <v>0</v>
      </c>
      <c r="CX23" s="17">
        <f t="shared" si="238"/>
        <v>0</v>
      </c>
      <c r="CY23" s="17">
        <f t="shared" si="239"/>
        <v>0</v>
      </c>
      <c r="CZ23" s="17">
        <f t="shared" si="240"/>
        <v>0</v>
      </c>
      <c r="DA23" s="113">
        <f>SUM('[20]ПОЛНАЯ СЕБЕСТОИМОСТЬ ВОДА 2023'!AV23)</f>
        <v>0</v>
      </c>
      <c r="DB23" s="113">
        <f>SUM('[20]ПОЛНАЯ СЕБЕСТОИМОСТЬ ВОДА 2023'!AW23)</f>
        <v>0</v>
      </c>
      <c r="DC23" s="27">
        <f>SUM(DD23:DE23)</f>
        <v>0</v>
      </c>
      <c r="DD23" s="120">
        <v>0</v>
      </c>
      <c r="DE23" s="120">
        <v>0</v>
      </c>
      <c r="DF23" s="25">
        <f>SUM(DG23:DH23)</f>
        <v>0</v>
      </c>
      <c r="DG23" s="17">
        <f t="shared" si="143"/>
        <v>0</v>
      </c>
      <c r="DH23" s="17">
        <f t="shared" si="241"/>
        <v>0</v>
      </c>
      <c r="DI23" s="17">
        <f t="shared" si="242"/>
        <v>0</v>
      </c>
      <c r="DJ23" s="113">
        <f>SUM('[20]ПОЛНАЯ СЕБЕСТОИМОСТЬ ВОДА 2023'!AY23)</f>
        <v>0</v>
      </c>
      <c r="DK23" s="113">
        <f>SUM('[20]ПОЛНАЯ СЕБЕСТОИМОСТЬ ВОДА 2023'!AZ23)</f>
        <v>0</v>
      </c>
      <c r="DL23" s="27">
        <f>SUM(DM23:DN23)</f>
        <v>0</v>
      </c>
      <c r="DM23" s="120">
        <v>0</v>
      </c>
      <c r="DN23" s="120">
        <v>0</v>
      </c>
      <c r="DO23" s="29">
        <f>SUM(DP23:DQ23)</f>
        <v>0</v>
      </c>
      <c r="DP23" s="21">
        <f t="shared" si="243"/>
        <v>0</v>
      </c>
      <c r="DQ23" s="21">
        <f t="shared" si="243"/>
        <v>0</v>
      </c>
      <c r="DR23" s="29">
        <f>SUM(DS23:DT23)</f>
        <v>0</v>
      </c>
      <c r="DS23" s="21">
        <f t="shared" si="244"/>
        <v>0</v>
      </c>
      <c r="DT23" s="21">
        <f t="shared" si="244"/>
        <v>0</v>
      </c>
      <c r="DU23" s="30">
        <f t="shared" si="244"/>
        <v>0</v>
      </c>
      <c r="DV23" s="21">
        <f t="shared" si="244"/>
        <v>0</v>
      </c>
      <c r="DW23" s="21">
        <f t="shared" si="244"/>
        <v>0</v>
      </c>
      <c r="DX23" s="29">
        <f>SUM(DY23:DZ23)</f>
        <v>0</v>
      </c>
      <c r="DY23" s="31">
        <f t="shared" si="5"/>
        <v>0</v>
      </c>
      <c r="DZ23" s="31">
        <f t="shared" si="5"/>
        <v>0</v>
      </c>
      <c r="EA23" s="29">
        <f>SUM(EB23:EC23)</f>
        <v>0</v>
      </c>
      <c r="EB23" s="21">
        <f t="shared" si="245"/>
        <v>0</v>
      </c>
      <c r="EC23" s="21">
        <f t="shared" si="245"/>
        <v>0</v>
      </c>
      <c r="ED23" s="29">
        <f>SUM(EE23:EF23)</f>
        <v>0</v>
      </c>
      <c r="EE23" s="21">
        <f t="shared" si="246"/>
        <v>0</v>
      </c>
      <c r="EF23" s="21">
        <f t="shared" si="246"/>
        <v>0</v>
      </c>
      <c r="EG23" s="21">
        <f t="shared" si="246"/>
        <v>0</v>
      </c>
      <c r="EH23" s="21">
        <f t="shared" si="246"/>
        <v>0</v>
      </c>
      <c r="EI23" s="21">
        <f t="shared" si="246"/>
        <v>0</v>
      </c>
      <c r="EJ23" s="29">
        <f>SUM(EK23:EL23)</f>
        <v>0</v>
      </c>
      <c r="EK23" s="31">
        <f t="shared" si="7"/>
        <v>0</v>
      </c>
      <c r="EL23" s="31">
        <f t="shared" si="7"/>
        <v>0</v>
      </c>
      <c r="EM23" s="25">
        <f>SUM(EN23:EO23)</f>
        <v>0</v>
      </c>
      <c r="EN23" s="17">
        <f t="shared" si="247"/>
        <v>0</v>
      </c>
      <c r="EO23" s="17">
        <f t="shared" si="248"/>
        <v>0</v>
      </c>
      <c r="EP23" s="17">
        <f t="shared" si="249"/>
        <v>0</v>
      </c>
      <c r="EQ23" s="113">
        <f>SUM('[20]ПОЛНАЯ СЕБЕСТОИМОСТЬ ВОДА 2023'!BQ23)</f>
        <v>0</v>
      </c>
      <c r="ER23" s="113">
        <f>SUM('[20]ПОЛНАЯ СЕБЕСТОИМОСТЬ ВОДА 2023'!BR23)</f>
        <v>0</v>
      </c>
      <c r="ES23" s="27">
        <f>SUM(ET23:EU23)</f>
        <v>0</v>
      </c>
      <c r="ET23" s="120">
        <v>0</v>
      </c>
      <c r="EU23" s="120">
        <v>0</v>
      </c>
      <c r="EV23" s="25">
        <f>SUM(EW23:EX23)</f>
        <v>0</v>
      </c>
      <c r="EW23" s="17">
        <f t="shared" si="250"/>
        <v>0</v>
      </c>
      <c r="EX23" s="17">
        <f t="shared" si="251"/>
        <v>0</v>
      </c>
      <c r="EY23" s="17">
        <f t="shared" si="252"/>
        <v>0</v>
      </c>
      <c r="EZ23" s="113">
        <f>SUM('[20]ПОЛНАЯ СЕБЕСТОИМОСТЬ ВОДА 2023'!BT23)</f>
        <v>0</v>
      </c>
      <c r="FA23" s="113">
        <f>SUM('[20]ПОЛНАЯ СЕБЕСТОИМОСТЬ ВОДА 2023'!BU23)</f>
        <v>0</v>
      </c>
      <c r="FB23" s="27">
        <f>SUM(FC23:FD23)</f>
        <v>0</v>
      </c>
      <c r="FC23" s="28">
        <v>0</v>
      </c>
      <c r="FD23" s="120">
        <v>0</v>
      </c>
      <c r="FE23" s="25">
        <f>SUM(FF23:FG23)</f>
        <v>0</v>
      </c>
      <c r="FF23" s="17">
        <f t="shared" si="253"/>
        <v>0</v>
      </c>
      <c r="FG23" s="17">
        <f t="shared" si="254"/>
        <v>0</v>
      </c>
      <c r="FH23" s="17">
        <f t="shared" si="255"/>
        <v>0</v>
      </c>
      <c r="FI23" s="113">
        <f>SUM('[20]ПОЛНАЯ СЕБЕСТОИМОСТЬ ВОДА 2023'!BW23)</f>
        <v>0</v>
      </c>
      <c r="FJ23" s="113">
        <f>SUM('[20]ПОЛНАЯ СЕБЕСТОИМОСТЬ ВОДА 2023'!BX23)</f>
        <v>0</v>
      </c>
      <c r="FK23" s="27">
        <f>SUM(FL23:FM23)</f>
        <v>0</v>
      </c>
      <c r="FL23" s="28">
        <v>0</v>
      </c>
      <c r="FM23" s="120">
        <v>0</v>
      </c>
      <c r="FN23" s="29">
        <f>SUM(FO23:FP23)</f>
        <v>0</v>
      </c>
      <c r="FO23" s="21">
        <f t="shared" si="256"/>
        <v>0</v>
      </c>
      <c r="FP23" s="21">
        <f t="shared" si="256"/>
        <v>0</v>
      </c>
      <c r="FQ23" s="29">
        <f>SUM(FR23:FS23)</f>
        <v>0</v>
      </c>
      <c r="FR23" s="21">
        <f t="shared" si="257"/>
        <v>0</v>
      </c>
      <c r="FS23" s="21">
        <f t="shared" si="257"/>
        <v>0</v>
      </c>
      <c r="FT23" s="30">
        <f t="shared" si="257"/>
        <v>0</v>
      </c>
      <c r="FU23" s="30">
        <f t="shared" si="257"/>
        <v>0</v>
      </c>
      <c r="FV23" s="30">
        <f t="shared" si="257"/>
        <v>0</v>
      </c>
      <c r="FW23" s="29">
        <f>SUM(FX23:FY23)</f>
        <v>0</v>
      </c>
      <c r="FX23" s="31">
        <f t="shared" si="9"/>
        <v>0</v>
      </c>
      <c r="FY23" s="31">
        <f t="shared" si="9"/>
        <v>0</v>
      </c>
      <c r="FZ23" s="29">
        <f>SUM(GA23:GB23)</f>
        <v>0</v>
      </c>
      <c r="GA23" s="29">
        <f>SUM('[20]ПОЛНАЯ СЕБЕСТОИМОСТЬ ВОДА 2023'!CC23)</f>
        <v>0</v>
      </c>
      <c r="GB23" s="29">
        <f>SUM('[20]ПОЛНАЯ СЕБЕСТОИМОСТЬ ВОДА 2023'!CD23)</f>
        <v>0</v>
      </c>
      <c r="GC23" s="29">
        <f>SUM(GD23:GE23)</f>
        <v>0</v>
      </c>
      <c r="GD23" s="30">
        <f t="shared" si="258"/>
        <v>0</v>
      </c>
      <c r="GE23" s="30">
        <f t="shared" si="258"/>
        <v>0</v>
      </c>
      <c r="GF23" s="121">
        <f>SUM(EG23+FT23)</f>
        <v>0</v>
      </c>
      <c r="GG23" s="121">
        <f t="shared" si="259"/>
        <v>0</v>
      </c>
      <c r="GH23" s="121">
        <f t="shared" si="259"/>
        <v>0</v>
      </c>
      <c r="GI23" s="29">
        <f>SUM(GJ23:GK23)</f>
        <v>0</v>
      </c>
      <c r="GJ23" s="31">
        <f t="shared" si="12"/>
        <v>0</v>
      </c>
      <c r="GK23" s="31">
        <f t="shared" si="12"/>
        <v>0</v>
      </c>
      <c r="GL23" s="108"/>
      <c r="GM23" s="13">
        <f t="shared" si="13"/>
        <v>0</v>
      </c>
    </row>
    <row r="24" spans="1:195" ht="18.75" x14ac:dyDescent="0.3">
      <c r="A24" s="61" t="s">
        <v>39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1"/>
      <c r="GL24" s="108"/>
    </row>
    <row r="25" spans="1:195" ht="20.25" customHeight="1" x14ac:dyDescent="0.2">
      <c r="A25" s="207" t="s">
        <v>3</v>
      </c>
      <c r="B25" s="204" t="s">
        <v>4</v>
      </c>
      <c r="C25" s="205"/>
      <c r="D25" s="205"/>
      <c r="E25" s="205"/>
      <c r="F25" s="205"/>
      <c r="G25" s="205"/>
      <c r="H25" s="205"/>
      <c r="I25" s="205"/>
      <c r="J25" s="206"/>
      <c r="K25" s="204" t="s">
        <v>5</v>
      </c>
      <c r="L25" s="205"/>
      <c r="M25" s="205"/>
      <c r="N25" s="205"/>
      <c r="O25" s="205"/>
      <c r="P25" s="205"/>
      <c r="Q25" s="205"/>
      <c r="R25" s="205"/>
      <c r="S25" s="206"/>
      <c r="T25" s="204" t="s">
        <v>6</v>
      </c>
      <c r="U25" s="205"/>
      <c r="V25" s="205"/>
      <c r="W25" s="205"/>
      <c r="X25" s="205"/>
      <c r="Y25" s="205"/>
      <c r="Z25" s="205"/>
      <c r="AA25" s="205"/>
      <c r="AB25" s="206"/>
      <c r="AC25" s="201" t="s">
        <v>7</v>
      </c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3"/>
      <c r="AO25" s="204" t="s">
        <v>8</v>
      </c>
      <c r="AP25" s="205"/>
      <c r="AQ25" s="205"/>
      <c r="AR25" s="205"/>
      <c r="AS25" s="205"/>
      <c r="AT25" s="205"/>
      <c r="AU25" s="205"/>
      <c r="AV25" s="205"/>
      <c r="AW25" s="206"/>
      <c r="AX25" s="204" t="s">
        <v>9</v>
      </c>
      <c r="AY25" s="205"/>
      <c r="AZ25" s="205"/>
      <c r="BA25" s="205"/>
      <c r="BB25" s="205"/>
      <c r="BC25" s="205"/>
      <c r="BD25" s="205"/>
      <c r="BE25" s="205"/>
      <c r="BF25" s="206"/>
      <c r="BG25" s="204" t="s">
        <v>10</v>
      </c>
      <c r="BH25" s="205"/>
      <c r="BI25" s="205"/>
      <c r="BJ25" s="205"/>
      <c r="BK25" s="205"/>
      <c r="BL25" s="205"/>
      <c r="BM25" s="205"/>
      <c r="BN25" s="205"/>
      <c r="BO25" s="206"/>
      <c r="BP25" s="201" t="s">
        <v>11</v>
      </c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3"/>
      <c r="CB25" s="201" t="s">
        <v>12</v>
      </c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3"/>
      <c r="CN25" s="204" t="s">
        <v>13</v>
      </c>
      <c r="CO25" s="205"/>
      <c r="CP25" s="205"/>
      <c r="CQ25" s="205"/>
      <c r="CR25" s="205"/>
      <c r="CS25" s="205"/>
      <c r="CT25" s="205"/>
      <c r="CU25" s="205"/>
      <c r="CV25" s="206"/>
      <c r="CW25" s="204" t="s">
        <v>14</v>
      </c>
      <c r="CX25" s="205"/>
      <c r="CY25" s="205"/>
      <c r="CZ25" s="205"/>
      <c r="DA25" s="205"/>
      <c r="DB25" s="205"/>
      <c r="DC25" s="205"/>
      <c r="DD25" s="205"/>
      <c r="DE25" s="206"/>
      <c r="DF25" s="204" t="s">
        <v>15</v>
      </c>
      <c r="DG25" s="205"/>
      <c r="DH25" s="205"/>
      <c r="DI25" s="205"/>
      <c r="DJ25" s="205"/>
      <c r="DK25" s="205"/>
      <c r="DL25" s="205"/>
      <c r="DM25" s="205"/>
      <c r="DN25" s="206"/>
      <c r="DO25" s="201" t="s">
        <v>16</v>
      </c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3"/>
      <c r="EA25" s="201" t="s">
        <v>17</v>
      </c>
      <c r="EB25" s="202"/>
      <c r="EC25" s="202"/>
      <c r="ED25" s="202"/>
      <c r="EE25" s="202"/>
      <c r="EF25" s="202"/>
      <c r="EG25" s="202"/>
      <c r="EH25" s="202"/>
      <c r="EI25" s="202"/>
      <c r="EJ25" s="202"/>
      <c r="EK25" s="202"/>
      <c r="EL25" s="203"/>
      <c r="EM25" s="204" t="s">
        <v>18</v>
      </c>
      <c r="EN25" s="205"/>
      <c r="EO25" s="205"/>
      <c r="EP25" s="205"/>
      <c r="EQ25" s="205"/>
      <c r="ER25" s="205"/>
      <c r="ES25" s="205"/>
      <c r="ET25" s="205"/>
      <c r="EU25" s="206"/>
      <c r="EV25" s="204" t="s">
        <v>19</v>
      </c>
      <c r="EW25" s="205"/>
      <c r="EX25" s="205"/>
      <c r="EY25" s="205"/>
      <c r="EZ25" s="205"/>
      <c r="FA25" s="205"/>
      <c r="FB25" s="205"/>
      <c r="FC25" s="205"/>
      <c r="FD25" s="206"/>
      <c r="FE25" s="204" t="s">
        <v>20</v>
      </c>
      <c r="FF25" s="205"/>
      <c r="FG25" s="205"/>
      <c r="FH25" s="205"/>
      <c r="FI25" s="205"/>
      <c r="FJ25" s="205"/>
      <c r="FK25" s="205"/>
      <c r="FL25" s="205"/>
      <c r="FM25" s="206"/>
      <c r="FN25" s="201" t="s">
        <v>21</v>
      </c>
      <c r="FO25" s="202"/>
      <c r="FP25" s="202"/>
      <c r="FQ25" s="202"/>
      <c r="FR25" s="202"/>
      <c r="FS25" s="202"/>
      <c r="FT25" s="202"/>
      <c r="FU25" s="202"/>
      <c r="FV25" s="202"/>
      <c r="FW25" s="202"/>
      <c r="FX25" s="202"/>
      <c r="FY25" s="203"/>
      <c r="FZ25" s="201" t="s">
        <v>22</v>
      </c>
      <c r="GA25" s="202"/>
      <c r="GB25" s="202"/>
      <c r="GC25" s="202"/>
      <c r="GD25" s="202"/>
      <c r="GE25" s="202"/>
      <c r="GF25" s="202"/>
      <c r="GG25" s="202"/>
      <c r="GH25" s="202"/>
      <c r="GI25" s="202"/>
      <c r="GJ25" s="202"/>
      <c r="GK25" s="203"/>
      <c r="GL25" s="108"/>
    </row>
    <row r="26" spans="1:195" ht="20.25" customHeight="1" x14ac:dyDescent="0.2">
      <c r="A26" s="208"/>
      <c r="B26" s="195" t="s">
        <v>23</v>
      </c>
      <c r="C26" s="196"/>
      <c r="D26" s="197"/>
      <c r="E26" s="195" t="s">
        <v>24</v>
      </c>
      <c r="F26" s="196"/>
      <c r="G26" s="197"/>
      <c r="H26" s="195" t="s">
        <v>25</v>
      </c>
      <c r="I26" s="196"/>
      <c r="J26" s="197"/>
      <c r="K26" s="195" t="s">
        <v>23</v>
      </c>
      <c r="L26" s="196"/>
      <c r="M26" s="197"/>
      <c r="N26" s="195" t="s">
        <v>24</v>
      </c>
      <c r="O26" s="196"/>
      <c r="P26" s="197"/>
      <c r="Q26" s="195" t="s">
        <v>25</v>
      </c>
      <c r="R26" s="196"/>
      <c r="S26" s="197"/>
      <c r="T26" s="195" t="s">
        <v>23</v>
      </c>
      <c r="U26" s="196"/>
      <c r="V26" s="197"/>
      <c r="W26" s="195" t="s">
        <v>24</v>
      </c>
      <c r="X26" s="196"/>
      <c r="Y26" s="197"/>
      <c r="Z26" s="195" t="s">
        <v>25</v>
      </c>
      <c r="AA26" s="196"/>
      <c r="AB26" s="197"/>
      <c r="AC26" s="192" t="s">
        <v>23</v>
      </c>
      <c r="AD26" s="193"/>
      <c r="AE26" s="194"/>
      <c r="AF26" s="192" t="s">
        <v>24</v>
      </c>
      <c r="AG26" s="193"/>
      <c r="AH26" s="194"/>
      <c r="AI26" s="192" t="s">
        <v>25</v>
      </c>
      <c r="AJ26" s="193"/>
      <c r="AK26" s="194"/>
      <c r="AL26" s="192" t="s">
        <v>26</v>
      </c>
      <c r="AM26" s="193"/>
      <c r="AN26" s="194"/>
      <c r="AO26" s="195" t="s">
        <v>23</v>
      </c>
      <c r="AP26" s="196"/>
      <c r="AQ26" s="197"/>
      <c r="AR26" s="195" t="s">
        <v>24</v>
      </c>
      <c r="AS26" s="196"/>
      <c r="AT26" s="197"/>
      <c r="AU26" s="195" t="s">
        <v>25</v>
      </c>
      <c r="AV26" s="196"/>
      <c r="AW26" s="197"/>
      <c r="AX26" s="195" t="s">
        <v>23</v>
      </c>
      <c r="AY26" s="196"/>
      <c r="AZ26" s="197"/>
      <c r="BA26" s="195" t="s">
        <v>24</v>
      </c>
      <c r="BB26" s="196"/>
      <c r="BC26" s="197"/>
      <c r="BD26" s="195" t="s">
        <v>25</v>
      </c>
      <c r="BE26" s="196"/>
      <c r="BF26" s="197"/>
      <c r="BG26" s="195" t="s">
        <v>23</v>
      </c>
      <c r="BH26" s="196"/>
      <c r="BI26" s="197"/>
      <c r="BJ26" s="195" t="s">
        <v>24</v>
      </c>
      <c r="BK26" s="196"/>
      <c r="BL26" s="197"/>
      <c r="BM26" s="195" t="s">
        <v>25</v>
      </c>
      <c r="BN26" s="196"/>
      <c r="BO26" s="197"/>
      <c r="BP26" s="192" t="s">
        <v>23</v>
      </c>
      <c r="BQ26" s="193"/>
      <c r="BR26" s="194"/>
      <c r="BS26" s="192" t="s">
        <v>24</v>
      </c>
      <c r="BT26" s="193"/>
      <c r="BU26" s="194"/>
      <c r="BV26" s="192" t="s">
        <v>25</v>
      </c>
      <c r="BW26" s="193"/>
      <c r="BX26" s="194"/>
      <c r="BY26" s="192" t="s">
        <v>26</v>
      </c>
      <c r="BZ26" s="193"/>
      <c r="CA26" s="194"/>
      <c r="CB26" s="192" t="s">
        <v>23</v>
      </c>
      <c r="CC26" s="193"/>
      <c r="CD26" s="194"/>
      <c r="CE26" s="192" t="s">
        <v>24</v>
      </c>
      <c r="CF26" s="193"/>
      <c r="CG26" s="194"/>
      <c r="CH26" s="192" t="s">
        <v>25</v>
      </c>
      <c r="CI26" s="193"/>
      <c r="CJ26" s="194"/>
      <c r="CK26" s="192" t="s">
        <v>26</v>
      </c>
      <c r="CL26" s="193"/>
      <c r="CM26" s="194"/>
      <c r="CN26" s="195" t="s">
        <v>23</v>
      </c>
      <c r="CO26" s="196"/>
      <c r="CP26" s="197"/>
      <c r="CQ26" s="195" t="s">
        <v>24</v>
      </c>
      <c r="CR26" s="196"/>
      <c r="CS26" s="197"/>
      <c r="CT26" s="195" t="s">
        <v>25</v>
      </c>
      <c r="CU26" s="196"/>
      <c r="CV26" s="197"/>
      <c r="CW26" s="195" t="s">
        <v>23</v>
      </c>
      <c r="CX26" s="196"/>
      <c r="CY26" s="197"/>
      <c r="CZ26" s="195" t="s">
        <v>24</v>
      </c>
      <c r="DA26" s="196"/>
      <c r="DB26" s="197"/>
      <c r="DC26" s="195" t="s">
        <v>25</v>
      </c>
      <c r="DD26" s="196"/>
      <c r="DE26" s="197"/>
      <c r="DF26" s="195" t="s">
        <v>23</v>
      </c>
      <c r="DG26" s="196"/>
      <c r="DH26" s="197"/>
      <c r="DI26" s="195" t="s">
        <v>24</v>
      </c>
      <c r="DJ26" s="196"/>
      <c r="DK26" s="197"/>
      <c r="DL26" s="195" t="s">
        <v>25</v>
      </c>
      <c r="DM26" s="196"/>
      <c r="DN26" s="197"/>
      <c r="DO26" s="192" t="s">
        <v>23</v>
      </c>
      <c r="DP26" s="193"/>
      <c r="DQ26" s="194"/>
      <c r="DR26" s="192" t="s">
        <v>24</v>
      </c>
      <c r="DS26" s="193"/>
      <c r="DT26" s="194"/>
      <c r="DU26" s="192" t="s">
        <v>25</v>
      </c>
      <c r="DV26" s="193"/>
      <c r="DW26" s="194"/>
      <c r="DX26" s="192" t="s">
        <v>26</v>
      </c>
      <c r="DY26" s="193"/>
      <c r="DZ26" s="194"/>
      <c r="EA26" s="192" t="s">
        <v>23</v>
      </c>
      <c r="EB26" s="193"/>
      <c r="EC26" s="194"/>
      <c r="ED26" s="192" t="s">
        <v>24</v>
      </c>
      <c r="EE26" s="193"/>
      <c r="EF26" s="194"/>
      <c r="EG26" s="192" t="s">
        <v>25</v>
      </c>
      <c r="EH26" s="193"/>
      <c r="EI26" s="194"/>
      <c r="EJ26" s="192" t="s">
        <v>26</v>
      </c>
      <c r="EK26" s="193"/>
      <c r="EL26" s="194"/>
      <c r="EM26" s="195" t="s">
        <v>23</v>
      </c>
      <c r="EN26" s="196"/>
      <c r="EO26" s="197"/>
      <c r="EP26" s="195" t="s">
        <v>24</v>
      </c>
      <c r="EQ26" s="196"/>
      <c r="ER26" s="197"/>
      <c r="ES26" s="195" t="s">
        <v>25</v>
      </c>
      <c r="ET26" s="196"/>
      <c r="EU26" s="197"/>
      <c r="EV26" s="195" t="s">
        <v>23</v>
      </c>
      <c r="EW26" s="196"/>
      <c r="EX26" s="197"/>
      <c r="EY26" s="195" t="s">
        <v>24</v>
      </c>
      <c r="EZ26" s="196"/>
      <c r="FA26" s="197"/>
      <c r="FB26" s="195" t="s">
        <v>25</v>
      </c>
      <c r="FC26" s="196"/>
      <c r="FD26" s="197"/>
      <c r="FE26" s="195" t="s">
        <v>23</v>
      </c>
      <c r="FF26" s="196"/>
      <c r="FG26" s="197"/>
      <c r="FH26" s="195" t="s">
        <v>24</v>
      </c>
      <c r="FI26" s="196"/>
      <c r="FJ26" s="197"/>
      <c r="FK26" s="195" t="s">
        <v>25</v>
      </c>
      <c r="FL26" s="196"/>
      <c r="FM26" s="197"/>
      <c r="FN26" s="192" t="s">
        <v>23</v>
      </c>
      <c r="FO26" s="193"/>
      <c r="FP26" s="194"/>
      <c r="FQ26" s="192" t="s">
        <v>24</v>
      </c>
      <c r="FR26" s="193"/>
      <c r="FS26" s="194"/>
      <c r="FT26" s="192" t="s">
        <v>25</v>
      </c>
      <c r="FU26" s="193"/>
      <c r="FV26" s="194"/>
      <c r="FW26" s="192" t="s">
        <v>26</v>
      </c>
      <c r="FX26" s="193"/>
      <c r="FY26" s="194"/>
      <c r="FZ26" s="192" t="s">
        <v>23</v>
      </c>
      <c r="GA26" s="193"/>
      <c r="GB26" s="194"/>
      <c r="GC26" s="192" t="s">
        <v>24</v>
      </c>
      <c r="GD26" s="193"/>
      <c r="GE26" s="194"/>
      <c r="GF26" s="192" t="s">
        <v>25</v>
      </c>
      <c r="GG26" s="193"/>
      <c r="GH26" s="194"/>
      <c r="GI26" s="192" t="s">
        <v>26</v>
      </c>
      <c r="GJ26" s="193"/>
      <c r="GK26" s="194"/>
      <c r="GL26" s="108"/>
    </row>
    <row r="27" spans="1:195" ht="25.5" customHeight="1" x14ac:dyDescent="0.2">
      <c r="A27" s="209"/>
      <c r="B27" s="4" t="s">
        <v>27</v>
      </c>
      <c r="C27" s="4" t="s">
        <v>94</v>
      </c>
      <c r="D27" s="4" t="s">
        <v>95</v>
      </c>
      <c r="E27" s="4" t="s">
        <v>27</v>
      </c>
      <c r="F27" s="4" t="s">
        <v>94</v>
      </c>
      <c r="G27" s="4" t="s">
        <v>95</v>
      </c>
      <c r="H27" s="4" t="s">
        <v>27</v>
      </c>
      <c r="I27" s="4" t="s">
        <v>94</v>
      </c>
      <c r="J27" s="4" t="s">
        <v>95</v>
      </c>
      <c r="K27" s="4" t="s">
        <v>27</v>
      </c>
      <c r="L27" s="4" t="s">
        <v>94</v>
      </c>
      <c r="M27" s="4" t="s">
        <v>95</v>
      </c>
      <c r="N27" s="4" t="s">
        <v>27</v>
      </c>
      <c r="O27" s="4" t="s">
        <v>94</v>
      </c>
      <c r="P27" s="4" t="s">
        <v>95</v>
      </c>
      <c r="Q27" s="4" t="s">
        <v>27</v>
      </c>
      <c r="R27" s="4" t="s">
        <v>94</v>
      </c>
      <c r="S27" s="4" t="s">
        <v>95</v>
      </c>
      <c r="T27" s="4" t="s">
        <v>27</v>
      </c>
      <c r="U27" s="4" t="s">
        <v>94</v>
      </c>
      <c r="V27" s="4" t="s">
        <v>95</v>
      </c>
      <c r="W27" s="4" t="s">
        <v>27</v>
      </c>
      <c r="X27" s="4" t="s">
        <v>94</v>
      </c>
      <c r="Y27" s="4" t="s">
        <v>95</v>
      </c>
      <c r="Z27" s="4" t="s">
        <v>27</v>
      </c>
      <c r="AA27" s="4" t="s">
        <v>94</v>
      </c>
      <c r="AB27" s="4" t="s">
        <v>95</v>
      </c>
      <c r="AC27" s="5" t="s">
        <v>27</v>
      </c>
      <c r="AD27" s="5" t="s">
        <v>94</v>
      </c>
      <c r="AE27" s="5" t="s">
        <v>95</v>
      </c>
      <c r="AF27" s="5" t="s">
        <v>27</v>
      </c>
      <c r="AG27" s="5" t="s">
        <v>94</v>
      </c>
      <c r="AH27" s="5" t="s">
        <v>95</v>
      </c>
      <c r="AI27" s="5" t="s">
        <v>27</v>
      </c>
      <c r="AJ27" s="5" t="s">
        <v>94</v>
      </c>
      <c r="AK27" s="5" t="s">
        <v>95</v>
      </c>
      <c r="AL27" s="5" t="s">
        <v>27</v>
      </c>
      <c r="AM27" s="5" t="s">
        <v>94</v>
      </c>
      <c r="AN27" s="5" t="s">
        <v>95</v>
      </c>
      <c r="AO27" s="4" t="s">
        <v>27</v>
      </c>
      <c r="AP27" s="4" t="s">
        <v>94</v>
      </c>
      <c r="AQ27" s="4" t="s">
        <v>95</v>
      </c>
      <c r="AR27" s="4" t="s">
        <v>27</v>
      </c>
      <c r="AS27" s="4" t="s">
        <v>94</v>
      </c>
      <c r="AT27" s="4" t="s">
        <v>95</v>
      </c>
      <c r="AU27" s="4" t="s">
        <v>27</v>
      </c>
      <c r="AV27" s="4" t="s">
        <v>94</v>
      </c>
      <c r="AW27" s="4" t="s">
        <v>95</v>
      </c>
      <c r="AX27" s="4" t="s">
        <v>27</v>
      </c>
      <c r="AY27" s="4" t="s">
        <v>94</v>
      </c>
      <c r="AZ27" s="4" t="s">
        <v>95</v>
      </c>
      <c r="BA27" s="4" t="s">
        <v>27</v>
      </c>
      <c r="BB27" s="4" t="s">
        <v>94</v>
      </c>
      <c r="BC27" s="4" t="s">
        <v>95</v>
      </c>
      <c r="BD27" s="4" t="s">
        <v>27</v>
      </c>
      <c r="BE27" s="4" t="s">
        <v>94</v>
      </c>
      <c r="BF27" s="4" t="s">
        <v>95</v>
      </c>
      <c r="BG27" s="4" t="s">
        <v>27</v>
      </c>
      <c r="BH27" s="4" t="s">
        <v>94</v>
      </c>
      <c r="BI27" s="4" t="s">
        <v>95</v>
      </c>
      <c r="BJ27" s="4" t="s">
        <v>27</v>
      </c>
      <c r="BK27" s="4" t="s">
        <v>94</v>
      </c>
      <c r="BL27" s="4" t="s">
        <v>95</v>
      </c>
      <c r="BM27" s="4" t="s">
        <v>27</v>
      </c>
      <c r="BN27" s="4" t="s">
        <v>94</v>
      </c>
      <c r="BO27" s="4" t="s">
        <v>95</v>
      </c>
      <c r="BP27" s="5" t="s">
        <v>27</v>
      </c>
      <c r="BQ27" s="5" t="s">
        <v>94</v>
      </c>
      <c r="BR27" s="5" t="s">
        <v>95</v>
      </c>
      <c r="BS27" s="5" t="s">
        <v>27</v>
      </c>
      <c r="BT27" s="5" t="s">
        <v>94</v>
      </c>
      <c r="BU27" s="5" t="s">
        <v>95</v>
      </c>
      <c r="BV27" s="5" t="s">
        <v>27</v>
      </c>
      <c r="BW27" s="5" t="s">
        <v>94</v>
      </c>
      <c r="BX27" s="5" t="s">
        <v>95</v>
      </c>
      <c r="BY27" s="5" t="s">
        <v>27</v>
      </c>
      <c r="BZ27" s="5" t="s">
        <v>94</v>
      </c>
      <c r="CA27" s="5" t="s">
        <v>95</v>
      </c>
      <c r="CB27" s="5" t="s">
        <v>27</v>
      </c>
      <c r="CC27" s="5" t="s">
        <v>94</v>
      </c>
      <c r="CD27" s="5" t="s">
        <v>95</v>
      </c>
      <c r="CE27" s="5" t="s">
        <v>27</v>
      </c>
      <c r="CF27" s="5" t="s">
        <v>94</v>
      </c>
      <c r="CG27" s="5" t="s">
        <v>95</v>
      </c>
      <c r="CH27" s="5" t="s">
        <v>27</v>
      </c>
      <c r="CI27" s="5" t="s">
        <v>94</v>
      </c>
      <c r="CJ27" s="5" t="s">
        <v>95</v>
      </c>
      <c r="CK27" s="5" t="s">
        <v>27</v>
      </c>
      <c r="CL27" s="5" t="s">
        <v>94</v>
      </c>
      <c r="CM27" s="5" t="s">
        <v>95</v>
      </c>
      <c r="CN27" s="4" t="s">
        <v>27</v>
      </c>
      <c r="CO27" s="4" t="s">
        <v>94</v>
      </c>
      <c r="CP27" s="4" t="s">
        <v>95</v>
      </c>
      <c r="CQ27" s="4" t="s">
        <v>27</v>
      </c>
      <c r="CR27" s="4" t="s">
        <v>94</v>
      </c>
      <c r="CS27" s="4" t="s">
        <v>95</v>
      </c>
      <c r="CT27" s="4" t="s">
        <v>27</v>
      </c>
      <c r="CU27" s="4" t="s">
        <v>94</v>
      </c>
      <c r="CV27" s="4" t="s">
        <v>95</v>
      </c>
      <c r="CW27" s="4" t="s">
        <v>27</v>
      </c>
      <c r="CX27" s="4" t="s">
        <v>94</v>
      </c>
      <c r="CY27" s="4" t="s">
        <v>95</v>
      </c>
      <c r="CZ27" s="4" t="s">
        <v>27</v>
      </c>
      <c r="DA27" s="4" t="s">
        <v>94</v>
      </c>
      <c r="DB27" s="4" t="s">
        <v>95</v>
      </c>
      <c r="DC27" s="4" t="s">
        <v>27</v>
      </c>
      <c r="DD27" s="4" t="s">
        <v>94</v>
      </c>
      <c r="DE27" s="4" t="s">
        <v>95</v>
      </c>
      <c r="DF27" s="4" t="s">
        <v>27</v>
      </c>
      <c r="DG27" s="4" t="s">
        <v>94</v>
      </c>
      <c r="DH27" s="4" t="s">
        <v>95</v>
      </c>
      <c r="DI27" s="4" t="s">
        <v>27</v>
      </c>
      <c r="DJ27" s="4" t="s">
        <v>94</v>
      </c>
      <c r="DK27" s="4" t="s">
        <v>95</v>
      </c>
      <c r="DL27" s="4" t="s">
        <v>27</v>
      </c>
      <c r="DM27" s="4" t="s">
        <v>94</v>
      </c>
      <c r="DN27" s="4" t="s">
        <v>95</v>
      </c>
      <c r="DO27" s="5" t="s">
        <v>27</v>
      </c>
      <c r="DP27" s="5" t="s">
        <v>94</v>
      </c>
      <c r="DQ27" s="5" t="s">
        <v>95</v>
      </c>
      <c r="DR27" s="5" t="s">
        <v>27</v>
      </c>
      <c r="DS27" s="5" t="s">
        <v>94</v>
      </c>
      <c r="DT27" s="5" t="s">
        <v>95</v>
      </c>
      <c r="DU27" s="5" t="s">
        <v>27</v>
      </c>
      <c r="DV27" s="5" t="s">
        <v>94</v>
      </c>
      <c r="DW27" s="5" t="s">
        <v>95</v>
      </c>
      <c r="DX27" s="5" t="s">
        <v>27</v>
      </c>
      <c r="DY27" s="5" t="s">
        <v>94</v>
      </c>
      <c r="DZ27" s="5" t="s">
        <v>95</v>
      </c>
      <c r="EA27" s="5" t="s">
        <v>27</v>
      </c>
      <c r="EB27" s="5" t="s">
        <v>94</v>
      </c>
      <c r="EC27" s="5" t="s">
        <v>95</v>
      </c>
      <c r="ED27" s="5" t="s">
        <v>27</v>
      </c>
      <c r="EE27" s="5" t="s">
        <v>94</v>
      </c>
      <c r="EF27" s="5" t="s">
        <v>95</v>
      </c>
      <c r="EG27" s="5" t="s">
        <v>27</v>
      </c>
      <c r="EH27" s="5" t="s">
        <v>94</v>
      </c>
      <c r="EI27" s="5" t="s">
        <v>95</v>
      </c>
      <c r="EJ27" s="5" t="s">
        <v>27</v>
      </c>
      <c r="EK27" s="5" t="s">
        <v>94</v>
      </c>
      <c r="EL27" s="5" t="s">
        <v>95</v>
      </c>
      <c r="EM27" s="4" t="s">
        <v>27</v>
      </c>
      <c r="EN27" s="4" t="s">
        <v>94</v>
      </c>
      <c r="EO27" s="4" t="s">
        <v>95</v>
      </c>
      <c r="EP27" s="4" t="s">
        <v>27</v>
      </c>
      <c r="EQ27" s="4" t="s">
        <v>94</v>
      </c>
      <c r="ER27" s="4" t="s">
        <v>95</v>
      </c>
      <c r="ES27" s="4" t="s">
        <v>27</v>
      </c>
      <c r="ET27" s="4" t="s">
        <v>94</v>
      </c>
      <c r="EU27" s="4" t="s">
        <v>95</v>
      </c>
      <c r="EV27" s="4" t="s">
        <v>27</v>
      </c>
      <c r="EW27" s="4" t="s">
        <v>94</v>
      </c>
      <c r="EX27" s="4" t="s">
        <v>95</v>
      </c>
      <c r="EY27" s="4" t="s">
        <v>27</v>
      </c>
      <c r="EZ27" s="4" t="s">
        <v>94</v>
      </c>
      <c r="FA27" s="4" t="s">
        <v>95</v>
      </c>
      <c r="FB27" s="4" t="s">
        <v>27</v>
      </c>
      <c r="FC27" s="4" t="s">
        <v>94</v>
      </c>
      <c r="FD27" s="4" t="s">
        <v>95</v>
      </c>
      <c r="FE27" s="4" t="s">
        <v>27</v>
      </c>
      <c r="FF27" s="4" t="s">
        <v>94</v>
      </c>
      <c r="FG27" s="4" t="s">
        <v>95</v>
      </c>
      <c r="FH27" s="4" t="s">
        <v>27</v>
      </c>
      <c r="FI27" s="4" t="s">
        <v>94</v>
      </c>
      <c r="FJ27" s="4" t="s">
        <v>95</v>
      </c>
      <c r="FK27" s="4" t="s">
        <v>27</v>
      </c>
      <c r="FL27" s="4" t="s">
        <v>94</v>
      </c>
      <c r="FM27" s="4" t="s">
        <v>95</v>
      </c>
      <c r="FN27" s="5" t="s">
        <v>27</v>
      </c>
      <c r="FO27" s="5" t="s">
        <v>94</v>
      </c>
      <c r="FP27" s="5" t="s">
        <v>95</v>
      </c>
      <c r="FQ27" s="5" t="s">
        <v>27</v>
      </c>
      <c r="FR27" s="5" t="s">
        <v>94</v>
      </c>
      <c r="FS27" s="5" t="s">
        <v>95</v>
      </c>
      <c r="FT27" s="5" t="s">
        <v>27</v>
      </c>
      <c r="FU27" s="5" t="s">
        <v>94</v>
      </c>
      <c r="FV27" s="5" t="s">
        <v>95</v>
      </c>
      <c r="FW27" s="5" t="s">
        <v>27</v>
      </c>
      <c r="FX27" s="5" t="s">
        <v>94</v>
      </c>
      <c r="FY27" s="5" t="s">
        <v>95</v>
      </c>
      <c r="FZ27" s="5" t="s">
        <v>27</v>
      </c>
      <c r="GA27" s="5" t="s">
        <v>94</v>
      </c>
      <c r="GB27" s="5" t="s">
        <v>95</v>
      </c>
      <c r="GC27" s="5" t="s">
        <v>27</v>
      </c>
      <c r="GD27" s="5" t="s">
        <v>94</v>
      </c>
      <c r="GE27" s="5" t="s">
        <v>95</v>
      </c>
      <c r="GF27" s="5" t="s">
        <v>27</v>
      </c>
      <c r="GG27" s="5" t="s">
        <v>94</v>
      </c>
      <c r="GH27" s="5" t="s">
        <v>95</v>
      </c>
      <c r="GI27" s="5" t="s">
        <v>27</v>
      </c>
      <c r="GJ27" s="5" t="s">
        <v>94</v>
      </c>
      <c r="GK27" s="5" t="s">
        <v>95</v>
      </c>
      <c r="GL27" s="108"/>
    </row>
    <row r="28" spans="1:195" ht="18.75" x14ac:dyDescent="0.3">
      <c r="A28" s="65" t="s">
        <v>40</v>
      </c>
      <c r="B28" s="19">
        <f t="shared" ref="B28:B35" si="260">SUM(C28:D28)</f>
        <v>7617.4890442736014</v>
      </c>
      <c r="C28" s="122">
        <f>SUM(C15*C37)</f>
        <v>7617.4890442736014</v>
      </c>
      <c r="D28" s="122"/>
      <c r="E28" s="19">
        <f t="shared" ref="E28:E35" si="261">SUM(F28:G28)</f>
        <v>7677.4166830000004</v>
      </c>
      <c r="F28" s="123">
        <v>7677.4166830000004</v>
      </c>
      <c r="G28" s="123"/>
      <c r="H28" s="124">
        <f>SUM(I28:J28)</f>
        <v>7073.0230000000001</v>
      </c>
      <c r="I28" s="123">
        <v>7073.0230000000001</v>
      </c>
      <c r="J28" s="123"/>
      <c r="K28" s="19">
        <f t="shared" ref="K28:K35" si="262">SUM(L28:M28)</f>
        <v>7617.4890442736014</v>
      </c>
      <c r="L28" s="122">
        <f>SUM(L15*L37)</f>
        <v>7617.4890442736014</v>
      </c>
      <c r="M28" s="122"/>
      <c r="N28" s="19">
        <f t="shared" ref="N28:N35" si="263">SUM(O28:P28)</f>
        <v>7651.6519420000004</v>
      </c>
      <c r="O28" s="123">
        <v>7651.6519420000004</v>
      </c>
      <c r="P28" s="123"/>
      <c r="Q28" s="124">
        <f>SUM(R28:S28)</f>
        <v>7001.598</v>
      </c>
      <c r="R28" s="123">
        <v>7001.598</v>
      </c>
      <c r="S28" s="123"/>
      <c r="T28" s="19">
        <f t="shared" ref="T28:T35" si="264">SUM(U28:V28)</f>
        <v>7617.4890442736014</v>
      </c>
      <c r="U28" s="122">
        <f>SUM(U15*U37)</f>
        <v>7617.4890442736014</v>
      </c>
      <c r="V28" s="122"/>
      <c r="W28" s="19">
        <f t="shared" ref="W28:W35" si="265">SUM(X28:Y28)</f>
        <v>7421.6629000000003</v>
      </c>
      <c r="X28" s="123">
        <v>7421.6629000000003</v>
      </c>
      <c r="Y28" s="123"/>
      <c r="Z28" s="114">
        <f t="shared" ref="Z28:Z35" si="266">SUM(AA28:AB28)</f>
        <v>6601.982</v>
      </c>
      <c r="AA28" s="123">
        <v>6601.982</v>
      </c>
      <c r="AB28" s="123"/>
      <c r="AC28" s="125">
        <f t="shared" ref="AC28:AK35" si="267">SUM(B28+K28+T28)</f>
        <v>22852.467132820806</v>
      </c>
      <c r="AD28" s="125">
        <f t="shared" si="267"/>
        <v>22852.467132820806</v>
      </c>
      <c r="AE28" s="125">
        <f t="shared" si="267"/>
        <v>0</v>
      </c>
      <c r="AF28" s="125">
        <f t="shared" si="267"/>
        <v>22750.731524999999</v>
      </c>
      <c r="AG28" s="125">
        <f t="shared" si="267"/>
        <v>22750.731524999999</v>
      </c>
      <c r="AH28" s="125">
        <f t="shared" si="267"/>
        <v>0</v>
      </c>
      <c r="AI28" s="125">
        <f t="shared" si="267"/>
        <v>20676.602999999999</v>
      </c>
      <c r="AJ28" s="125">
        <f t="shared" si="267"/>
        <v>20676.602999999999</v>
      </c>
      <c r="AK28" s="125">
        <f t="shared" si="267"/>
        <v>0</v>
      </c>
      <c r="AL28" s="94">
        <f t="shared" ref="AL28:AN42" si="268">SUM(AF28-AC28)</f>
        <v>-101.73560782080676</v>
      </c>
      <c r="AM28" s="94">
        <f t="shared" si="268"/>
        <v>-101.73560782080676</v>
      </c>
      <c r="AN28" s="94">
        <f t="shared" si="268"/>
        <v>0</v>
      </c>
      <c r="AO28" s="19">
        <f t="shared" ref="AO28:AO35" si="269">SUM(AP28:AQ28)</f>
        <v>7617.4890442736014</v>
      </c>
      <c r="AP28" s="122">
        <f>SUM(AP15*AP37)</f>
        <v>7617.4890442736014</v>
      </c>
      <c r="AQ28" s="122"/>
      <c r="AR28" s="19">
        <f t="shared" ref="AR28:AR35" si="270">SUM(AS28:AT28)</f>
        <v>7503.1756169999999</v>
      </c>
      <c r="AS28" s="123">
        <v>7503.1756169999999</v>
      </c>
      <c r="AT28" s="123"/>
      <c r="AU28" s="124">
        <f>SUM(AV28:AW28)</f>
        <v>7608.18</v>
      </c>
      <c r="AV28" s="123">
        <v>7608.18</v>
      </c>
      <c r="AW28" s="123"/>
      <c r="AX28" s="19">
        <f t="shared" ref="AX28:AX35" si="271">SUM(AY28:AZ28)</f>
        <v>7617.4890442736014</v>
      </c>
      <c r="AY28" s="122">
        <f>SUM(AY15*AY37)</f>
        <v>7617.4890442736014</v>
      </c>
      <c r="AZ28" s="122"/>
      <c r="BA28" s="19">
        <f t="shared" ref="BA28:BA34" si="272">SUM(BB28:BC28)</f>
        <v>7878.2493830000003</v>
      </c>
      <c r="BB28" s="123">
        <v>7878.2493830000003</v>
      </c>
      <c r="BC28" s="123"/>
      <c r="BD28" s="124">
        <f>SUM(BE28:BF28)</f>
        <v>6909.527</v>
      </c>
      <c r="BE28" s="123">
        <v>6909.527</v>
      </c>
      <c r="BF28" s="123"/>
      <c r="BG28" s="19">
        <f t="shared" ref="BG28:BG35" si="273">SUM(BH28:BI28)</f>
        <v>7617.4890442736014</v>
      </c>
      <c r="BH28" s="122">
        <f>SUM(BH15*BH37)</f>
        <v>7617.4890442736014</v>
      </c>
      <c r="BI28" s="122"/>
      <c r="BJ28" s="19">
        <f t="shared" ref="BJ28:BJ35" si="274">SUM(BK28:BL28)</f>
        <v>7557.4174999999996</v>
      </c>
      <c r="BK28" s="123">
        <v>7557.4174999999996</v>
      </c>
      <c r="BL28" s="123"/>
      <c r="BM28" s="124">
        <f>SUM(BN28:BO28)</f>
        <v>6419.7539999999999</v>
      </c>
      <c r="BN28" s="123">
        <v>6419.7539999999999</v>
      </c>
      <c r="BO28" s="123"/>
      <c r="BP28" s="125">
        <f t="shared" ref="BP28:BX35" si="275">SUM(AO28+AX28+BG28)</f>
        <v>22852.467132820806</v>
      </c>
      <c r="BQ28" s="125">
        <f t="shared" si="275"/>
        <v>22852.467132820806</v>
      </c>
      <c r="BR28" s="125">
        <f t="shared" si="275"/>
        <v>0</v>
      </c>
      <c r="BS28" s="125">
        <f t="shared" si="275"/>
        <v>22938.842499999999</v>
      </c>
      <c r="BT28" s="125">
        <f t="shared" si="275"/>
        <v>22938.842499999999</v>
      </c>
      <c r="BU28" s="125">
        <f t="shared" si="275"/>
        <v>0</v>
      </c>
      <c r="BV28" s="125">
        <f t="shared" si="275"/>
        <v>20937.460999999999</v>
      </c>
      <c r="BW28" s="125">
        <f t="shared" si="275"/>
        <v>20937.460999999999</v>
      </c>
      <c r="BX28" s="125">
        <f t="shared" si="275"/>
        <v>0</v>
      </c>
      <c r="BY28" s="94">
        <f t="shared" ref="BY28:CA42" si="276">SUM(BS28-BP28)</f>
        <v>86.375367179192835</v>
      </c>
      <c r="BZ28" s="94">
        <f t="shared" si="276"/>
        <v>86.375367179192835</v>
      </c>
      <c r="CA28" s="94">
        <f t="shared" si="276"/>
        <v>0</v>
      </c>
      <c r="CB28" s="125">
        <f t="shared" ref="CB28:CJ35" si="277">SUM(AC28+BP28)</f>
        <v>45704.934265641612</v>
      </c>
      <c r="CC28" s="125">
        <f t="shared" si="277"/>
        <v>45704.934265641612</v>
      </c>
      <c r="CD28" s="125">
        <f t="shared" si="277"/>
        <v>0</v>
      </c>
      <c r="CE28" s="125">
        <f t="shared" si="277"/>
        <v>45689.574024999994</v>
      </c>
      <c r="CF28" s="125">
        <f t="shared" si="277"/>
        <v>45689.574024999994</v>
      </c>
      <c r="CG28" s="125">
        <f t="shared" si="277"/>
        <v>0</v>
      </c>
      <c r="CH28" s="125">
        <f t="shared" si="277"/>
        <v>41614.063999999998</v>
      </c>
      <c r="CI28" s="125">
        <f t="shared" si="277"/>
        <v>41614.063999999998</v>
      </c>
      <c r="CJ28" s="125">
        <f t="shared" si="277"/>
        <v>0</v>
      </c>
      <c r="CK28" s="94">
        <f t="shared" ref="CK28:CM42" si="278">SUM(CE28-CB28)</f>
        <v>-15.360240641617565</v>
      </c>
      <c r="CL28" s="94">
        <f t="shared" si="278"/>
        <v>-15.360240641617565</v>
      </c>
      <c r="CM28" s="94">
        <f t="shared" si="278"/>
        <v>0</v>
      </c>
      <c r="CN28" s="19">
        <f t="shared" ref="CN28:CN35" si="279">SUM(CO28:CP28)</f>
        <v>7617.4890442736014</v>
      </c>
      <c r="CO28" s="122">
        <f>SUM(CO15*CO37)</f>
        <v>7617.4890442736014</v>
      </c>
      <c r="CP28" s="122"/>
      <c r="CQ28" s="17">
        <f t="shared" ref="CQ28:CQ35" si="280">SUM(CR28:CS28)</f>
        <v>7116.6114669999997</v>
      </c>
      <c r="CR28" s="126">
        <v>7116.6114669999997</v>
      </c>
      <c r="CS28" s="126"/>
      <c r="CT28" s="124">
        <f>SUM(CU28:CV28)</f>
        <v>6453.6660000000002</v>
      </c>
      <c r="CU28" s="123">
        <v>6453.6660000000002</v>
      </c>
      <c r="CV28" s="123"/>
      <c r="CW28" s="19">
        <f t="shared" ref="CW28:CW35" si="281">SUM(CX28:CY28)</f>
        <v>7617.4890442736014</v>
      </c>
      <c r="CX28" s="122">
        <f>SUM(CX15*CX37)</f>
        <v>7617.4890442736014</v>
      </c>
      <c r="CY28" s="122"/>
      <c r="CZ28" s="17">
        <f t="shared" ref="CZ28:CZ35" si="282">SUM(DA28:DB28)</f>
        <v>7388.4797580000004</v>
      </c>
      <c r="DA28" s="126">
        <v>7388.4797580000004</v>
      </c>
      <c r="DB28" s="126"/>
      <c r="DC28" s="124">
        <f>SUM(DD28:DE28)</f>
        <v>6927.0829999999996</v>
      </c>
      <c r="DD28" s="123">
        <v>6927.0829999999996</v>
      </c>
      <c r="DE28" s="123"/>
      <c r="DF28" s="19">
        <f t="shared" ref="DF28:DF35" si="283">SUM(DG28:DH28)</f>
        <v>7617.4890442736014</v>
      </c>
      <c r="DG28" s="122">
        <f>SUM(DG15*DG37)</f>
        <v>7617.4890442736014</v>
      </c>
      <c r="DH28" s="122"/>
      <c r="DI28" s="19">
        <f t="shared" ref="DI28:DI35" si="284">SUM(DJ28:DK28)</f>
        <v>7321.631617</v>
      </c>
      <c r="DJ28" s="123">
        <v>7321.631617</v>
      </c>
      <c r="DK28" s="123"/>
      <c r="DL28" s="124">
        <f>SUM(DM28:DN28)</f>
        <v>6833.4950829999998</v>
      </c>
      <c r="DM28" s="123">
        <v>6833.4950829999998</v>
      </c>
      <c r="DN28" s="123"/>
      <c r="DO28" s="125">
        <f t="shared" ref="DO28:DW35" si="285">SUM(CN28+CW28+DF28)</f>
        <v>22852.467132820806</v>
      </c>
      <c r="DP28" s="125">
        <f t="shared" si="285"/>
        <v>22852.467132820806</v>
      </c>
      <c r="DQ28" s="125">
        <f t="shared" si="285"/>
        <v>0</v>
      </c>
      <c r="DR28" s="125">
        <f t="shared" si="285"/>
        <v>21826.722841999999</v>
      </c>
      <c r="DS28" s="125">
        <f t="shared" si="285"/>
        <v>21826.722841999999</v>
      </c>
      <c r="DT28" s="125">
        <f t="shared" si="285"/>
        <v>0</v>
      </c>
      <c r="DU28" s="125">
        <f t="shared" si="285"/>
        <v>20214.244082999998</v>
      </c>
      <c r="DV28" s="125">
        <f t="shared" si="285"/>
        <v>20214.244082999998</v>
      </c>
      <c r="DW28" s="125">
        <f t="shared" si="285"/>
        <v>0</v>
      </c>
      <c r="DX28" s="94">
        <f t="shared" ref="DX28:DZ42" si="286">SUM(DR28-DO28)</f>
        <v>-1025.7442908208068</v>
      </c>
      <c r="DY28" s="94">
        <f t="shared" si="286"/>
        <v>-1025.7442908208068</v>
      </c>
      <c r="DZ28" s="94">
        <f t="shared" si="286"/>
        <v>0</v>
      </c>
      <c r="EA28" s="125">
        <f t="shared" ref="EA28:EI35" si="287">SUM(CB28+DO28)</f>
        <v>68557.401398462418</v>
      </c>
      <c r="EB28" s="125">
        <f t="shared" si="287"/>
        <v>68557.401398462418</v>
      </c>
      <c r="EC28" s="125">
        <f t="shared" si="287"/>
        <v>0</v>
      </c>
      <c r="ED28" s="22">
        <f t="shared" si="287"/>
        <v>67516.296866999997</v>
      </c>
      <c r="EE28" s="22">
        <f t="shared" si="287"/>
        <v>67516.296866999997</v>
      </c>
      <c r="EF28" s="22">
        <f t="shared" si="287"/>
        <v>0</v>
      </c>
      <c r="EG28" s="125">
        <f t="shared" si="287"/>
        <v>61828.308082999996</v>
      </c>
      <c r="EH28" s="125">
        <f t="shared" si="287"/>
        <v>61828.308082999996</v>
      </c>
      <c r="EI28" s="125">
        <f t="shared" si="287"/>
        <v>0</v>
      </c>
      <c r="EJ28" s="94">
        <f t="shared" ref="EJ28:EL42" si="288">SUM(ED28-EA28)</f>
        <v>-1041.1045314624207</v>
      </c>
      <c r="EK28" s="94">
        <f t="shared" si="288"/>
        <v>-1041.1045314624207</v>
      </c>
      <c r="EL28" s="94">
        <f t="shared" si="288"/>
        <v>0</v>
      </c>
      <c r="EM28" s="19">
        <f t="shared" ref="EM28:EM35" si="289">SUM(EN28:EO28)</f>
        <v>7617.4890442736014</v>
      </c>
      <c r="EN28" s="122">
        <f>SUM(EN15*EN37)</f>
        <v>7617.4890442736014</v>
      </c>
      <c r="EO28" s="122"/>
      <c r="EP28" s="19">
        <f t="shared" ref="EP28:EP35" si="290">SUM(EQ28:ER28)</f>
        <v>7541.585975</v>
      </c>
      <c r="EQ28" s="123">
        <v>7541.585975</v>
      </c>
      <c r="ER28" s="123"/>
      <c r="ES28" s="124">
        <f>SUM(ET28:EU28)</f>
        <v>6854.8509999999997</v>
      </c>
      <c r="ET28" s="124">
        <v>6854.8509999999997</v>
      </c>
      <c r="EU28" s="124"/>
      <c r="EV28" s="19">
        <f t="shared" ref="EV28:EV35" si="291">SUM(EW28:EX28)</f>
        <v>7617.4890442736014</v>
      </c>
      <c r="EW28" s="122">
        <f>SUM(EW15*EW37)</f>
        <v>7617.4890442736014</v>
      </c>
      <c r="EX28" s="122"/>
      <c r="EY28" s="19">
        <f t="shared" ref="EY28:EY35" si="292">SUM(EZ28:FA28)</f>
        <v>0</v>
      </c>
      <c r="EZ28" s="123"/>
      <c r="FA28" s="123"/>
      <c r="FB28" s="124">
        <f>SUM(FC28:FD28)</f>
        <v>7012.5426580000003</v>
      </c>
      <c r="FC28" s="124">
        <v>7012.5426580000003</v>
      </c>
      <c r="FD28" s="124"/>
      <c r="FE28" s="19">
        <f t="shared" ref="FE28:FE35" si="293">SUM(FF28:FG28)</f>
        <v>7617.4890442736014</v>
      </c>
      <c r="FF28" s="122">
        <f>SUM(FF15*FF37)</f>
        <v>7617.4890442736014</v>
      </c>
      <c r="FG28" s="122"/>
      <c r="FH28" s="19">
        <f t="shared" ref="FH28:FH34" si="294">SUM(FI28:FJ28)</f>
        <v>0</v>
      </c>
      <c r="FI28" s="123"/>
      <c r="FJ28" s="123"/>
      <c r="FK28" s="124">
        <f>SUM(FL28:FM28)</f>
        <v>7500.8569829999997</v>
      </c>
      <c r="FL28" s="124">
        <v>7500.8569829999997</v>
      </c>
      <c r="FM28" s="124"/>
      <c r="FN28" s="125">
        <f t="shared" ref="FN28:FV35" si="295">SUM(EM28+EV28+FE28)</f>
        <v>22852.467132820806</v>
      </c>
      <c r="FO28" s="125">
        <f t="shared" si="295"/>
        <v>22852.467132820806</v>
      </c>
      <c r="FP28" s="125">
        <f t="shared" si="295"/>
        <v>0</v>
      </c>
      <c r="FQ28" s="125">
        <f t="shared" si="295"/>
        <v>7541.585975</v>
      </c>
      <c r="FR28" s="125">
        <f t="shared" si="295"/>
        <v>7541.585975</v>
      </c>
      <c r="FS28" s="125">
        <f t="shared" si="295"/>
        <v>0</v>
      </c>
      <c r="FT28" s="125">
        <f t="shared" si="295"/>
        <v>21368.250640999999</v>
      </c>
      <c r="FU28" s="125">
        <f t="shared" si="295"/>
        <v>21368.250640999999</v>
      </c>
      <c r="FV28" s="125">
        <f t="shared" si="295"/>
        <v>0</v>
      </c>
      <c r="FW28" s="94">
        <f t="shared" ref="FW28:FY42" si="296">SUM(FQ28-FN28)</f>
        <v>-15310.881157820806</v>
      </c>
      <c r="FX28" s="94">
        <f t="shared" si="296"/>
        <v>-15310.881157820806</v>
      </c>
      <c r="FY28" s="94">
        <f t="shared" si="296"/>
        <v>0</v>
      </c>
      <c r="FZ28" s="22">
        <f t="shared" ref="FZ28:GA35" si="297">SUM(EA28+FN28)</f>
        <v>91409.868531283224</v>
      </c>
      <c r="GA28" s="22">
        <f>SUM(EB28+FO28)</f>
        <v>91409.868531283224</v>
      </c>
      <c r="GB28" s="22">
        <f t="shared" ref="GB28:GH35" si="298">SUM(EC28+FP28)</f>
        <v>0</v>
      </c>
      <c r="GC28" s="125">
        <f t="shared" si="298"/>
        <v>75057.882841999992</v>
      </c>
      <c r="GD28" s="125">
        <f t="shared" si="298"/>
        <v>75057.882841999992</v>
      </c>
      <c r="GE28" s="125">
        <f t="shared" si="298"/>
        <v>0</v>
      </c>
      <c r="GF28" s="125">
        <f t="shared" si="298"/>
        <v>83196.558724000002</v>
      </c>
      <c r="GG28" s="125">
        <f t="shared" si="298"/>
        <v>83196.558724000002</v>
      </c>
      <c r="GH28" s="125">
        <f t="shared" si="298"/>
        <v>0</v>
      </c>
      <c r="GI28" s="94">
        <f t="shared" ref="GI28:GK42" si="299">SUM(GC28-FZ28)</f>
        <v>-16351.985689283232</v>
      </c>
      <c r="GJ28" s="94">
        <f t="shared" si="299"/>
        <v>-16351.985689283232</v>
      </c>
      <c r="GK28" s="94">
        <f t="shared" si="299"/>
        <v>0</v>
      </c>
      <c r="GL28" s="108"/>
      <c r="GM28" s="13">
        <f t="shared" ref="GM28:GM35" si="300">SUM(B28+K28+T28+AO28+AX28+BG28+CN28+CW28+DF28+EM28+EV28+FE28)</f>
        <v>91409.868531283224</v>
      </c>
    </row>
    <row r="29" spans="1:195" ht="18.75" x14ac:dyDescent="0.3">
      <c r="A29" s="65" t="s">
        <v>41</v>
      </c>
      <c r="B29" s="19">
        <f t="shared" si="260"/>
        <v>2976.5645089784157</v>
      </c>
      <c r="C29" s="122">
        <f>SUM(C15*C38)</f>
        <v>2976.5645089784157</v>
      </c>
      <c r="D29" s="122"/>
      <c r="E29" s="19">
        <f t="shared" si="261"/>
        <v>2993.8266699999999</v>
      </c>
      <c r="F29" s="123">
        <v>2993.8266699999999</v>
      </c>
      <c r="G29" s="123"/>
      <c r="H29" s="124">
        <f t="shared" ref="H29:H35" si="301">SUM(I29:J29)</f>
        <v>1817.0630000000001</v>
      </c>
      <c r="I29" s="123">
        <v>1817.0630000000001</v>
      </c>
      <c r="J29" s="123"/>
      <c r="K29" s="19">
        <f t="shared" si="262"/>
        <v>2976.5645089784157</v>
      </c>
      <c r="L29" s="122">
        <f>SUM(L15*L38)</f>
        <v>2976.5645089784157</v>
      </c>
      <c r="M29" s="122"/>
      <c r="N29" s="19">
        <f t="shared" si="263"/>
        <v>2988.40724</v>
      </c>
      <c r="O29" s="123">
        <v>2988.40724</v>
      </c>
      <c r="P29" s="123"/>
      <c r="Q29" s="124">
        <f t="shared" ref="Q29:Q31" si="302">SUM(R29:S29)</f>
        <v>1798.654</v>
      </c>
      <c r="R29" s="123">
        <v>1798.654</v>
      </c>
      <c r="S29" s="123"/>
      <c r="T29" s="19">
        <f t="shared" si="264"/>
        <v>2976.5645089784157</v>
      </c>
      <c r="U29" s="122">
        <f>SUM(U15*U38)</f>
        <v>2976.5645089784157</v>
      </c>
      <c r="V29" s="122"/>
      <c r="W29" s="19">
        <f t="shared" si="265"/>
        <v>2897.9882699999998</v>
      </c>
      <c r="X29" s="123">
        <v>2897.9882699999998</v>
      </c>
      <c r="Y29" s="123"/>
      <c r="Z29" s="114">
        <f t="shared" si="266"/>
        <v>1697.4690000000001</v>
      </c>
      <c r="AA29" s="123">
        <v>1697.4690000000001</v>
      </c>
      <c r="AB29" s="123"/>
      <c r="AC29" s="125">
        <f t="shared" si="267"/>
        <v>8929.6935269352471</v>
      </c>
      <c r="AD29" s="125">
        <f t="shared" si="267"/>
        <v>8929.6935269352471</v>
      </c>
      <c r="AE29" s="125">
        <f t="shared" si="267"/>
        <v>0</v>
      </c>
      <c r="AF29" s="125">
        <f t="shared" si="267"/>
        <v>8880.2221800000007</v>
      </c>
      <c r="AG29" s="125">
        <f t="shared" si="267"/>
        <v>8880.2221800000007</v>
      </c>
      <c r="AH29" s="125">
        <f t="shared" si="267"/>
        <v>0</v>
      </c>
      <c r="AI29" s="125">
        <f t="shared" si="267"/>
        <v>5313.1859999999997</v>
      </c>
      <c r="AJ29" s="125">
        <f t="shared" si="267"/>
        <v>5313.1859999999997</v>
      </c>
      <c r="AK29" s="125">
        <f t="shared" si="267"/>
        <v>0</v>
      </c>
      <c r="AL29" s="94">
        <f t="shared" si="268"/>
        <v>-49.471346935246402</v>
      </c>
      <c r="AM29" s="94">
        <f t="shared" si="268"/>
        <v>-49.471346935246402</v>
      </c>
      <c r="AN29" s="94">
        <f t="shared" si="268"/>
        <v>0</v>
      </c>
      <c r="AO29" s="19">
        <f t="shared" si="269"/>
        <v>2976.5645089784157</v>
      </c>
      <c r="AP29" s="122">
        <f>SUM(AP15*AP38)</f>
        <v>2976.5645089784157</v>
      </c>
      <c r="AQ29" s="122"/>
      <c r="AR29" s="19">
        <f t="shared" si="270"/>
        <v>2934.3703399999999</v>
      </c>
      <c r="AS29" s="123">
        <v>2934.3703399999999</v>
      </c>
      <c r="AT29" s="123"/>
      <c r="AU29" s="124">
        <f t="shared" ref="AU29:AU31" si="303">SUM(AV29:AW29)</f>
        <v>1957.452</v>
      </c>
      <c r="AV29" s="123">
        <v>1957.452</v>
      </c>
      <c r="AW29" s="123"/>
      <c r="AX29" s="19">
        <f t="shared" si="271"/>
        <v>2976.5645089784157</v>
      </c>
      <c r="AY29" s="122">
        <f>SUM(AY15*AY38)</f>
        <v>2976.5645089784157</v>
      </c>
      <c r="AZ29" s="122"/>
      <c r="BA29" s="19">
        <f t="shared" si="272"/>
        <v>3067.6094400000002</v>
      </c>
      <c r="BB29" s="123">
        <v>3067.6094400000002</v>
      </c>
      <c r="BC29" s="123"/>
      <c r="BD29" s="124">
        <f t="shared" ref="BD29:BD31" si="304">SUM(BE29:BF29)</f>
        <v>1777.3119999999999</v>
      </c>
      <c r="BE29" s="123">
        <v>1777.3119999999999</v>
      </c>
      <c r="BF29" s="123"/>
      <c r="BG29" s="19">
        <f t="shared" si="273"/>
        <v>2976.5645089784157</v>
      </c>
      <c r="BH29" s="122">
        <f>SUM(BH15*BH38)</f>
        <v>2976.5645089784157</v>
      </c>
      <c r="BI29" s="122"/>
      <c r="BJ29" s="19">
        <f t="shared" si="274"/>
        <v>2948.15146</v>
      </c>
      <c r="BK29" s="123">
        <v>2948.15146</v>
      </c>
      <c r="BL29" s="123"/>
      <c r="BM29" s="124">
        <f t="shared" ref="BM29:BM31" si="305">SUM(BN29:BO29)</f>
        <v>1650.779</v>
      </c>
      <c r="BN29" s="123">
        <v>1650.779</v>
      </c>
      <c r="BO29" s="123"/>
      <c r="BP29" s="125">
        <f t="shared" si="275"/>
        <v>8929.6935269352471</v>
      </c>
      <c r="BQ29" s="125">
        <f t="shared" si="275"/>
        <v>8929.6935269352471</v>
      </c>
      <c r="BR29" s="125">
        <f t="shared" si="275"/>
        <v>0</v>
      </c>
      <c r="BS29" s="125">
        <f t="shared" si="275"/>
        <v>8950.1312399999988</v>
      </c>
      <c r="BT29" s="125">
        <f t="shared" si="275"/>
        <v>8950.1312399999988</v>
      </c>
      <c r="BU29" s="125">
        <f t="shared" si="275"/>
        <v>0</v>
      </c>
      <c r="BV29" s="125">
        <f t="shared" si="275"/>
        <v>5385.5429999999997</v>
      </c>
      <c r="BW29" s="125">
        <f t="shared" si="275"/>
        <v>5385.5429999999997</v>
      </c>
      <c r="BX29" s="125">
        <f t="shared" si="275"/>
        <v>0</v>
      </c>
      <c r="BY29" s="94">
        <f t="shared" si="276"/>
        <v>20.437713064751733</v>
      </c>
      <c r="BZ29" s="94">
        <f t="shared" si="276"/>
        <v>20.437713064751733</v>
      </c>
      <c r="CA29" s="94">
        <f t="shared" si="276"/>
        <v>0</v>
      </c>
      <c r="CB29" s="125">
        <f t="shared" si="277"/>
        <v>17859.387053870494</v>
      </c>
      <c r="CC29" s="125">
        <f t="shared" si="277"/>
        <v>17859.387053870494</v>
      </c>
      <c r="CD29" s="125">
        <f t="shared" si="277"/>
        <v>0</v>
      </c>
      <c r="CE29" s="125">
        <f t="shared" si="277"/>
        <v>17830.353419999999</v>
      </c>
      <c r="CF29" s="22">
        <f t="shared" si="277"/>
        <v>17830.353419999999</v>
      </c>
      <c r="CG29" s="125">
        <f t="shared" si="277"/>
        <v>0</v>
      </c>
      <c r="CH29" s="125">
        <f t="shared" si="277"/>
        <v>10698.728999999999</v>
      </c>
      <c r="CI29" s="125">
        <f t="shared" si="277"/>
        <v>10698.728999999999</v>
      </c>
      <c r="CJ29" s="125">
        <f t="shared" si="277"/>
        <v>0</v>
      </c>
      <c r="CK29" s="94">
        <f t="shared" si="278"/>
        <v>-29.033633870494668</v>
      </c>
      <c r="CL29" s="94">
        <f t="shared" si="278"/>
        <v>-29.033633870494668</v>
      </c>
      <c r="CM29" s="94">
        <f t="shared" si="278"/>
        <v>0</v>
      </c>
      <c r="CN29" s="19">
        <f t="shared" si="279"/>
        <v>2976.5645089784157</v>
      </c>
      <c r="CO29" s="122">
        <f>SUM(CO15*CO38)</f>
        <v>2976.5645089784157</v>
      </c>
      <c r="CP29" s="122"/>
      <c r="CQ29" s="17">
        <f t="shared" si="280"/>
        <v>2775.4072999999999</v>
      </c>
      <c r="CR29" s="126">
        <v>2775.4072999999999</v>
      </c>
      <c r="CS29" s="126"/>
      <c r="CT29" s="124">
        <f t="shared" ref="CT29:CT31" si="306">SUM(CU29:CV29)</f>
        <v>2589.7139999999999</v>
      </c>
      <c r="CU29" s="123">
        <v>2589.7139999999999</v>
      </c>
      <c r="CV29" s="123"/>
      <c r="CW29" s="19">
        <f t="shared" si="281"/>
        <v>2976.5645089784157</v>
      </c>
      <c r="CX29" s="122">
        <f>SUM(CX15*CX38)</f>
        <v>2976.5645089784157</v>
      </c>
      <c r="CY29" s="122"/>
      <c r="CZ29" s="17">
        <f t="shared" si="282"/>
        <v>2882.13787</v>
      </c>
      <c r="DA29" s="126">
        <v>2882.13787</v>
      </c>
      <c r="DB29" s="126"/>
      <c r="DC29" s="124">
        <f t="shared" ref="DC29:DC31" si="307">SUM(DD29:DE29)</f>
        <v>2777.2359999999999</v>
      </c>
      <c r="DD29" s="123">
        <v>2777.2359999999999</v>
      </c>
      <c r="DE29" s="123"/>
      <c r="DF29" s="19">
        <f t="shared" si="283"/>
        <v>2976.5645089784157</v>
      </c>
      <c r="DG29" s="122">
        <f>SUM(DG15*DG38)</f>
        <v>2976.5645089784157</v>
      </c>
      <c r="DH29" s="122"/>
      <c r="DI29" s="19">
        <f t="shared" si="284"/>
        <v>2856.25378</v>
      </c>
      <c r="DJ29" s="123">
        <v>2856.25378</v>
      </c>
      <c r="DK29" s="123"/>
      <c r="DL29" s="124">
        <f t="shared" ref="DL29:DL31" si="308">SUM(DM29:DN29)</f>
        <v>2734.9920000000002</v>
      </c>
      <c r="DM29" s="123">
        <v>2734.9920000000002</v>
      </c>
      <c r="DN29" s="123"/>
      <c r="DO29" s="125">
        <f t="shared" si="285"/>
        <v>8929.6935269352471</v>
      </c>
      <c r="DP29" s="125">
        <f t="shared" si="285"/>
        <v>8929.6935269352471</v>
      </c>
      <c r="DQ29" s="125">
        <f t="shared" si="285"/>
        <v>0</v>
      </c>
      <c r="DR29" s="125">
        <f t="shared" si="285"/>
        <v>8513.7989500000003</v>
      </c>
      <c r="DS29" s="125">
        <f t="shared" si="285"/>
        <v>8513.7989500000003</v>
      </c>
      <c r="DT29" s="125">
        <f t="shared" si="285"/>
        <v>0</v>
      </c>
      <c r="DU29" s="125">
        <f t="shared" si="285"/>
        <v>8101.942</v>
      </c>
      <c r="DV29" s="125">
        <f t="shared" si="285"/>
        <v>8101.942</v>
      </c>
      <c r="DW29" s="125">
        <f t="shared" si="285"/>
        <v>0</v>
      </c>
      <c r="DX29" s="94">
        <f t="shared" si="286"/>
        <v>-415.89457693524673</v>
      </c>
      <c r="DY29" s="94">
        <f t="shared" si="286"/>
        <v>-415.89457693524673</v>
      </c>
      <c r="DZ29" s="94">
        <f t="shared" si="286"/>
        <v>0</v>
      </c>
      <c r="EA29" s="125">
        <f t="shared" si="287"/>
        <v>26789.080580805741</v>
      </c>
      <c r="EB29" s="125">
        <f t="shared" si="287"/>
        <v>26789.080580805741</v>
      </c>
      <c r="EC29" s="125">
        <f t="shared" si="287"/>
        <v>0</v>
      </c>
      <c r="ED29" s="22">
        <f t="shared" si="287"/>
        <v>26344.15237</v>
      </c>
      <c r="EE29" s="22">
        <f t="shared" si="287"/>
        <v>26344.15237</v>
      </c>
      <c r="EF29" s="22">
        <f t="shared" si="287"/>
        <v>0</v>
      </c>
      <c r="EG29" s="125">
        <f t="shared" si="287"/>
        <v>18800.670999999998</v>
      </c>
      <c r="EH29" s="125">
        <f t="shared" si="287"/>
        <v>18800.670999999998</v>
      </c>
      <c r="EI29" s="125">
        <f t="shared" si="287"/>
        <v>0</v>
      </c>
      <c r="EJ29" s="94">
        <f t="shared" si="288"/>
        <v>-444.9282108057414</v>
      </c>
      <c r="EK29" s="94">
        <f t="shared" si="288"/>
        <v>-444.9282108057414</v>
      </c>
      <c r="EL29" s="94">
        <f t="shared" si="288"/>
        <v>0</v>
      </c>
      <c r="EM29" s="19">
        <f t="shared" si="289"/>
        <v>2976.5645089784157</v>
      </c>
      <c r="EN29" s="122">
        <f>SUM(EN15*EN38)</f>
        <v>2976.5645089784157</v>
      </c>
      <c r="EO29" s="122"/>
      <c r="EP29" s="19">
        <f t="shared" si="290"/>
        <v>2939.7023600000002</v>
      </c>
      <c r="EQ29" s="123">
        <v>2939.7023600000002</v>
      </c>
      <c r="ER29" s="123"/>
      <c r="ES29" s="124">
        <f t="shared" ref="ES29:ES31" si="309">SUM(ET29:EU29)</f>
        <v>2740.482</v>
      </c>
      <c r="ET29" s="124">
        <v>2740.482</v>
      </c>
      <c r="EU29" s="124"/>
      <c r="EV29" s="19">
        <f t="shared" si="291"/>
        <v>2976.5645089784157</v>
      </c>
      <c r="EW29" s="122">
        <f>SUM(EW15*EW38)</f>
        <v>2976.5645089784157</v>
      </c>
      <c r="EX29" s="122"/>
      <c r="EY29" s="19">
        <f t="shared" si="292"/>
        <v>0</v>
      </c>
      <c r="EZ29" s="123"/>
      <c r="FA29" s="123"/>
      <c r="FB29" s="124">
        <f t="shared" ref="FB29:FB31" si="310">SUM(FC29:FD29)</f>
        <v>2806.4659799999999</v>
      </c>
      <c r="FC29" s="124">
        <v>2806.4659799999999</v>
      </c>
      <c r="FD29" s="124"/>
      <c r="FE29" s="19">
        <f t="shared" si="293"/>
        <v>2976.5645089784157</v>
      </c>
      <c r="FF29" s="122">
        <f>SUM(FF15*FF38)</f>
        <v>2976.5645089784157</v>
      </c>
      <c r="FG29" s="122"/>
      <c r="FH29" s="19">
        <f t="shared" si="294"/>
        <v>0</v>
      </c>
      <c r="FI29" s="123"/>
      <c r="FJ29" s="123"/>
      <c r="FK29" s="124">
        <f t="shared" ref="FK29:FK31" si="311">SUM(FL29:FM29)</f>
        <v>2928.6987800000002</v>
      </c>
      <c r="FL29" s="124">
        <v>2928.6987800000002</v>
      </c>
      <c r="FM29" s="124"/>
      <c r="FN29" s="125">
        <f t="shared" si="295"/>
        <v>8929.6935269352471</v>
      </c>
      <c r="FO29" s="125">
        <f t="shared" si="295"/>
        <v>8929.6935269352471</v>
      </c>
      <c r="FP29" s="125">
        <f t="shared" si="295"/>
        <v>0</v>
      </c>
      <c r="FQ29" s="125">
        <f t="shared" si="295"/>
        <v>2939.7023600000002</v>
      </c>
      <c r="FR29" s="125">
        <f t="shared" si="295"/>
        <v>2939.7023600000002</v>
      </c>
      <c r="FS29" s="125">
        <f t="shared" si="295"/>
        <v>0</v>
      </c>
      <c r="FT29" s="125">
        <f t="shared" si="295"/>
        <v>8475.6467599999996</v>
      </c>
      <c r="FU29" s="125">
        <f t="shared" si="295"/>
        <v>8475.6467599999996</v>
      </c>
      <c r="FV29" s="125">
        <f t="shared" si="295"/>
        <v>0</v>
      </c>
      <c r="FW29" s="94">
        <f t="shared" si="296"/>
        <v>-5989.9911669352468</v>
      </c>
      <c r="FX29" s="94">
        <f t="shared" si="296"/>
        <v>-5989.9911669352468</v>
      </c>
      <c r="FY29" s="94">
        <f t="shared" si="296"/>
        <v>0</v>
      </c>
      <c r="FZ29" s="22">
        <f t="shared" si="297"/>
        <v>35718.774107740988</v>
      </c>
      <c r="GA29" s="22">
        <f t="shared" si="297"/>
        <v>35718.774107740988</v>
      </c>
      <c r="GB29" s="22">
        <f t="shared" si="298"/>
        <v>0</v>
      </c>
      <c r="GC29" s="125">
        <f t="shared" si="298"/>
        <v>29283.854729999999</v>
      </c>
      <c r="GD29" s="22">
        <f t="shared" si="298"/>
        <v>29283.854729999999</v>
      </c>
      <c r="GE29" s="125">
        <f t="shared" si="298"/>
        <v>0</v>
      </c>
      <c r="GF29" s="125">
        <f t="shared" si="298"/>
        <v>27276.317759999998</v>
      </c>
      <c r="GG29" s="125">
        <f t="shared" si="298"/>
        <v>27276.317759999998</v>
      </c>
      <c r="GH29" s="125">
        <f t="shared" si="298"/>
        <v>0</v>
      </c>
      <c r="GI29" s="94">
        <f t="shared" si="299"/>
        <v>-6434.9193777409891</v>
      </c>
      <c r="GJ29" s="94">
        <f t="shared" si="299"/>
        <v>-6434.9193777409891</v>
      </c>
      <c r="GK29" s="94">
        <f t="shared" si="299"/>
        <v>0</v>
      </c>
      <c r="GL29" s="108"/>
      <c r="GM29" s="13">
        <f t="shared" si="300"/>
        <v>35718.774107740988</v>
      </c>
    </row>
    <row r="30" spans="1:195" ht="18.75" x14ac:dyDescent="0.3">
      <c r="A30" s="65" t="s">
        <v>43</v>
      </c>
      <c r="B30" s="19">
        <f t="shared" si="260"/>
        <v>3647.9915087423001</v>
      </c>
      <c r="C30" s="122">
        <f>SUM(C16*C39)</f>
        <v>3647.9915087423001</v>
      </c>
      <c r="D30" s="122"/>
      <c r="E30" s="19">
        <f t="shared" si="261"/>
        <v>3628.3589080000002</v>
      </c>
      <c r="F30" s="123">
        <v>3628.3589080000002</v>
      </c>
      <c r="G30" s="123"/>
      <c r="H30" s="124">
        <f t="shared" si="301"/>
        <v>2990.9090000000001</v>
      </c>
      <c r="I30" s="123">
        <v>2990.9090000000001</v>
      </c>
      <c r="J30" s="123"/>
      <c r="K30" s="19">
        <f t="shared" si="262"/>
        <v>3647.9915087423001</v>
      </c>
      <c r="L30" s="122">
        <f>SUM(L16*L39)</f>
        <v>3647.9915087423001</v>
      </c>
      <c r="M30" s="122"/>
      <c r="N30" s="19">
        <f t="shared" si="263"/>
        <v>3716.6760669999999</v>
      </c>
      <c r="O30" s="123">
        <v>3716.6760669999999</v>
      </c>
      <c r="P30" s="123"/>
      <c r="Q30" s="124">
        <f t="shared" si="302"/>
        <v>3036.9949999999999</v>
      </c>
      <c r="R30" s="123">
        <v>3036.9949999999999</v>
      </c>
      <c r="S30" s="123"/>
      <c r="T30" s="19">
        <f t="shared" si="264"/>
        <v>3647.9915087423001</v>
      </c>
      <c r="U30" s="122">
        <f>SUM(U16*U39)</f>
        <v>3647.9915087423001</v>
      </c>
      <c r="V30" s="122"/>
      <c r="W30" s="19">
        <f t="shared" si="265"/>
        <v>3562.8007419999999</v>
      </c>
      <c r="X30" s="123">
        <v>3562.8007419999999</v>
      </c>
      <c r="Y30" s="123"/>
      <c r="Z30" s="114">
        <f t="shared" si="266"/>
        <v>2841.8919999999998</v>
      </c>
      <c r="AA30" s="123">
        <v>2841.8919999999998</v>
      </c>
      <c r="AB30" s="123"/>
      <c r="AC30" s="125">
        <f t="shared" si="267"/>
        <v>10943.974526226901</v>
      </c>
      <c r="AD30" s="125">
        <f t="shared" si="267"/>
        <v>10943.974526226901</v>
      </c>
      <c r="AE30" s="125">
        <f t="shared" si="267"/>
        <v>0</v>
      </c>
      <c r="AF30" s="125">
        <f t="shared" si="267"/>
        <v>10907.835717</v>
      </c>
      <c r="AG30" s="125">
        <f t="shared" si="267"/>
        <v>10907.835717</v>
      </c>
      <c r="AH30" s="125">
        <f t="shared" si="267"/>
        <v>0</v>
      </c>
      <c r="AI30" s="125">
        <f t="shared" si="267"/>
        <v>8869.7960000000003</v>
      </c>
      <c r="AJ30" s="125">
        <f t="shared" si="267"/>
        <v>8869.7960000000003</v>
      </c>
      <c r="AK30" s="125">
        <f t="shared" si="267"/>
        <v>0</v>
      </c>
      <c r="AL30" s="94">
        <f t="shared" si="268"/>
        <v>-36.138809226900776</v>
      </c>
      <c r="AM30" s="94">
        <f t="shared" si="268"/>
        <v>-36.138809226900776</v>
      </c>
      <c r="AN30" s="94">
        <f t="shared" si="268"/>
        <v>0</v>
      </c>
      <c r="AO30" s="19">
        <f t="shared" si="269"/>
        <v>3647.9915087423001</v>
      </c>
      <c r="AP30" s="122">
        <f>SUM(AP16*AP39)</f>
        <v>3647.9915087423001</v>
      </c>
      <c r="AQ30" s="122"/>
      <c r="AR30" s="17">
        <f t="shared" si="270"/>
        <v>3362.2951250000001</v>
      </c>
      <c r="AS30" s="126">
        <v>3362.2951250000001</v>
      </c>
      <c r="AT30" s="126"/>
      <c r="AU30" s="124">
        <f t="shared" si="303"/>
        <v>2924.6729999999998</v>
      </c>
      <c r="AV30" s="126">
        <v>2924.6729999999998</v>
      </c>
      <c r="AW30" s="126"/>
      <c r="AX30" s="19">
        <f t="shared" si="271"/>
        <v>3647.9915087423001</v>
      </c>
      <c r="AY30" s="122">
        <f>SUM(AY16*AY39)</f>
        <v>3647.9915087423001</v>
      </c>
      <c r="AZ30" s="122"/>
      <c r="BA30" s="19">
        <f t="shared" si="272"/>
        <v>3109.6752000000001</v>
      </c>
      <c r="BB30" s="123">
        <v>3109.6752000000001</v>
      </c>
      <c r="BC30" s="123"/>
      <c r="BD30" s="124">
        <f t="shared" si="304"/>
        <v>2854.857</v>
      </c>
      <c r="BE30" s="123">
        <v>2854.857</v>
      </c>
      <c r="BF30" s="123"/>
      <c r="BG30" s="19">
        <f t="shared" si="273"/>
        <v>3647.9915087423001</v>
      </c>
      <c r="BH30" s="122">
        <f>SUM(BH16*BH39)</f>
        <v>3647.9915087423001</v>
      </c>
      <c r="BI30" s="122"/>
      <c r="BJ30" s="19">
        <f t="shared" si="274"/>
        <v>3315.9549999999999</v>
      </c>
      <c r="BK30" s="123">
        <v>3315.9549999999999</v>
      </c>
      <c r="BL30" s="123"/>
      <c r="BM30" s="124">
        <f t="shared" si="305"/>
        <v>2844.7150000000001</v>
      </c>
      <c r="BN30" s="123">
        <v>2844.7150000000001</v>
      </c>
      <c r="BO30" s="123"/>
      <c r="BP30" s="125">
        <f t="shared" si="275"/>
        <v>10943.974526226901</v>
      </c>
      <c r="BQ30" s="125">
        <f t="shared" si="275"/>
        <v>10943.974526226901</v>
      </c>
      <c r="BR30" s="125">
        <f t="shared" si="275"/>
        <v>0</v>
      </c>
      <c r="BS30" s="125">
        <f t="shared" si="275"/>
        <v>9787.9253250000002</v>
      </c>
      <c r="BT30" s="125">
        <f t="shared" si="275"/>
        <v>9787.9253250000002</v>
      </c>
      <c r="BU30" s="125">
        <f t="shared" si="275"/>
        <v>0</v>
      </c>
      <c r="BV30" s="125">
        <f t="shared" si="275"/>
        <v>8624.244999999999</v>
      </c>
      <c r="BW30" s="125">
        <f t="shared" si="275"/>
        <v>8624.244999999999</v>
      </c>
      <c r="BX30" s="125">
        <f t="shared" si="275"/>
        <v>0</v>
      </c>
      <c r="BY30" s="94">
        <f t="shared" si="276"/>
        <v>-1156.0492012269005</v>
      </c>
      <c r="BZ30" s="94">
        <f t="shared" si="276"/>
        <v>-1156.0492012269005</v>
      </c>
      <c r="CA30" s="94">
        <f t="shared" si="276"/>
        <v>0</v>
      </c>
      <c r="CB30" s="125">
        <f t="shared" si="277"/>
        <v>21887.949052453801</v>
      </c>
      <c r="CC30" s="125">
        <f t="shared" si="277"/>
        <v>21887.949052453801</v>
      </c>
      <c r="CD30" s="125">
        <f t="shared" si="277"/>
        <v>0</v>
      </c>
      <c r="CE30" s="125">
        <f t="shared" si="277"/>
        <v>20695.761041999998</v>
      </c>
      <c r="CF30" s="125">
        <f t="shared" si="277"/>
        <v>20695.761041999998</v>
      </c>
      <c r="CG30" s="125">
        <f t="shared" si="277"/>
        <v>0</v>
      </c>
      <c r="CH30" s="125">
        <f t="shared" si="277"/>
        <v>17494.040999999997</v>
      </c>
      <c r="CI30" s="125">
        <f t="shared" si="277"/>
        <v>17494.040999999997</v>
      </c>
      <c r="CJ30" s="125">
        <f t="shared" si="277"/>
        <v>0</v>
      </c>
      <c r="CK30" s="94">
        <f t="shared" si="278"/>
        <v>-1192.1880104538031</v>
      </c>
      <c r="CL30" s="94">
        <f t="shared" si="278"/>
        <v>-1192.1880104538031</v>
      </c>
      <c r="CM30" s="94">
        <f t="shared" si="278"/>
        <v>0</v>
      </c>
      <c r="CN30" s="19">
        <f t="shared" si="279"/>
        <v>3647.9915087423001</v>
      </c>
      <c r="CO30" s="122">
        <f>SUM(CO16*CO39)</f>
        <v>3647.9915087423001</v>
      </c>
      <c r="CP30" s="122"/>
      <c r="CQ30" s="17">
        <f t="shared" si="280"/>
        <v>3034.0651079999998</v>
      </c>
      <c r="CR30" s="126">
        <v>3034.0651079999998</v>
      </c>
      <c r="CS30" s="126"/>
      <c r="CT30" s="124">
        <f t="shared" si="306"/>
        <v>2983.4140000000002</v>
      </c>
      <c r="CU30" s="123">
        <v>2983.4140000000002</v>
      </c>
      <c r="CV30" s="123"/>
      <c r="CW30" s="19">
        <f t="shared" si="281"/>
        <v>3647.9915087423001</v>
      </c>
      <c r="CX30" s="122">
        <f>SUM(CX16*CX39)</f>
        <v>3647.9915087423001</v>
      </c>
      <c r="CY30" s="122"/>
      <c r="CZ30" s="17">
        <f t="shared" si="282"/>
        <v>3272.2593999999999</v>
      </c>
      <c r="DA30" s="126">
        <v>3272.2593999999999</v>
      </c>
      <c r="DB30" s="126"/>
      <c r="DC30" s="124">
        <f t="shared" si="307"/>
        <v>2968.424</v>
      </c>
      <c r="DD30" s="123">
        <v>2968.424</v>
      </c>
      <c r="DE30" s="123"/>
      <c r="DF30" s="19">
        <f t="shared" si="283"/>
        <v>3647.9915087423001</v>
      </c>
      <c r="DG30" s="122">
        <f>SUM(DG16*DG39)</f>
        <v>3647.9915087423001</v>
      </c>
      <c r="DH30" s="122"/>
      <c r="DI30" s="19">
        <f t="shared" si="284"/>
        <v>3627.451192</v>
      </c>
      <c r="DJ30" s="123">
        <v>3627.451192</v>
      </c>
      <c r="DK30" s="123"/>
      <c r="DL30" s="124">
        <f t="shared" si="308"/>
        <v>3688.7741500000002</v>
      </c>
      <c r="DM30" s="123">
        <v>3688.7741500000002</v>
      </c>
      <c r="DN30" s="123"/>
      <c r="DO30" s="125">
        <f t="shared" si="285"/>
        <v>10943.974526226901</v>
      </c>
      <c r="DP30" s="125">
        <f t="shared" si="285"/>
        <v>10943.974526226901</v>
      </c>
      <c r="DQ30" s="125">
        <f t="shared" si="285"/>
        <v>0</v>
      </c>
      <c r="DR30" s="125">
        <f t="shared" si="285"/>
        <v>9933.7757000000001</v>
      </c>
      <c r="DS30" s="125">
        <f t="shared" si="285"/>
        <v>9933.7757000000001</v>
      </c>
      <c r="DT30" s="125">
        <f t="shared" si="285"/>
        <v>0</v>
      </c>
      <c r="DU30" s="125">
        <f t="shared" si="285"/>
        <v>9640.6121500000008</v>
      </c>
      <c r="DV30" s="125">
        <f t="shared" si="285"/>
        <v>9640.6121500000008</v>
      </c>
      <c r="DW30" s="125">
        <f t="shared" si="285"/>
        <v>0</v>
      </c>
      <c r="DX30" s="94">
        <f t="shared" si="286"/>
        <v>-1010.1988262269006</v>
      </c>
      <c r="DY30" s="94">
        <f t="shared" si="286"/>
        <v>-1010.1988262269006</v>
      </c>
      <c r="DZ30" s="94">
        <f t="shared" si="286"/>
        <v>0</v>
      </c>
      <c r="EA30" s="125">
        <f t="shared" si="287"/>
        <v>32831.923578680704</v>
      </c>
      <c r="EB30" s="125">
        <f t="shared" si="287"/>
        <v>32831.923578680704</v>
      </c>
      <c r="EC30" s="125">
        <f t="shared" si="287"/>
        <v>0</v>
      </c>
      <c r="ED30" s="22">
        <f t="shared" si="287"/>
        <v>30629.536741999997</v>
      </c>
      <c r="EE30" s="22">
        <f t="shared" si="287"/>
        <v>30629.536741999997</v>
      </c>
      <c r="EF30" s="22">
        <f t="shared" si="287"/>
        <v>0</v>
      </c>
      <c r="EG30" s="125">
        <f t="shared" si="287"/>
        <v>27134.653149999998</v>
      </c>
      <c r="EH30" s="125">
        <f t="shared" si="287"/>
        <v>27134.653149999998</v>
      </c>
      <c r="EI30" s="125">
        <f t="shared" si="287"/>
        <v>0</v>
      </c>
      <c r="EJ30" s="94">
        <f t="shared" si="288"/>
        <v>-2202.3868366807073</v>
      </c>
      <c r="EK30" s="94">
        <f t="shared" si="288"/>
        <v>-2202.3868366807073</v>
      </c>
      <c r="EL30" s="94">
        <f t="shared" si="288"/>
        <v>0</v>
      </c>
      <c r="EM30" s="19">
        <f t="shared" si="289"/>
        <v>3647.9915087423001</v>
      </c>
      <c r="EN30" s="122">
        <f>SUM(EN16*EN39)</f>
        <v>3647.9915087423001</v>
      </c>
      <c r="EO30" s="122"/>
      <c r="EP30" s="19">
        <f t="shared" si="290"/>
        <v>3592.8015249999999</v>
      </c>
      <c r="EQ30" s="123">
        <v>3592.8015249999999</v>
      </c>
      <c r="ER30" s="123"/>
      <c r="ES30" s="124">
        <f t="shared" si="309"/>
        <v>3587.7170000000001</v>
      </c>
      <c r="ET30" s="124">
        <v>3587.7170000000001</v>
      </c>
      <c r="EU30" s="124"/>
      <c r="EV30" s="19">
        <f t="shared" si="291"/>
        <v>3647.9915087423001</v>
      </c>
      <c r="EW30" s="122">
        <f>SUM(EW16*EW39)</f>
        <v>3647.9915087423001</v>
      </c>
      <c r="EX30" s="122"/>
      <c r="EY30" s="19">
        <f t="shared" si="292"/>
        <v>0</v>
      </c>
      <c r="EZ30" s="123"/>
      <c r="FA30" s="123"/>
      <c r="FB30" s="124">
        <f t="shared" si="310"/>
        <v>3512.7543500000002</v>
      </c>
      <c r="FC30" s="124">
        <v>3512.7543500000002</v>
      </c>
      <c r="FD30" s="124"/>
      <c r="FE30" s="19">
        <f t="shared" si="293"/>
        <v>3647.9915087423001</v>
      </c>
      <c r="FF30" s="122">
        <f>SUM(FF16*FF39)</f>
        <v>3647.9915087423001</v>
      </c>
      <c r="FG30" s="122"/>
      <c r="FH30" s="19">
        <f t="shared" si="294"/>
        <v>0</v>
      </c>
      <c r="FI30" s="123"/>
      <c r="FJ30" s="123"/>
      <c r="FK30" s="124">
        <f t="shared" si="311"/>
        <v>4008.0385919999999</v>
      </c>
      <c r="FL30" s="124">
        <v>4008.0385919999999</v>
      </c>
      <c r="FM30" s="124"/>
      <c r="FN30" s="125">
        <f t="shared" si="295"/>
        <v>10943.974526226901</v>
      </c>
      <c r="FO30" s="125">
        <f t="shared" si="295"/>
        <v>10943.974526226901</v>
      </c>
      <c r="FP30" s="125">
        <f t="shared" si="295"/>
        <v>0</v>
      </c>
      <c r="FQ30" s="125">
        <f t="shared" si="295"/>
        <v>3592.8015249999999</v>
      </c>
      <c r="FR30" s="125">
        <f t="shared" si="295"/>
        <v>3592.8015249999999</v>
      </c>
      <c r="FS30" s="125">
        <f t="shared" si="295"/>
        <v>0</v>
      </c>
      <c r="FT30" s="125">
        <f t="shared" si="295"/>
        <v>11108.509942000001</v>
      </c>
      <c r="FU30" s="125">
        <f t="shared" si="295"/>
        <v>11108.509942000001</v>
      </c>
      <c r="FV30" s="125">
        <f t="shared" si="295"/>
        <v>0</v>
      </c>
      <c r="FW30" s="94">
        <f t="shared" si="296"/>
        <v>-7351.1730012269009</v>
      </c>
      <c r="FX30" s="94">
        <f t="shared" si="296"/>
        <v>-7351.1730012269009</v>
      </c>
      <c r="FY30" s="94">
        <f t="shared" si="296"/>
        <v>0</v>
      </c>
      <c r="FZ30" s="22">
        <f t="shared" si="297"/>
        <v>43775.898104907603</v>
      </c>
      <c r="GA30" s="22">
        <f t="shared" si="297"/>
        <v>43775.898104907603</v>
      </c>
      <c r="GB30" s="22">
        <f t="shared" si="298"/>
        <v>0</v>
      </c>
      <c r="GC30" s="125">
        <f t="shared" si="298"/>
        <v>34222.338266999999</v>
      </c>
      <c r="GD30" s="125">
        <f t="shared" si="298"/>
        <v>34222.338266999999</v>
      </c>
      <c r="GE30" s="125">
        <f t="shared" si="298"/>
        <v>0</v>
      </c>
      <c r="GF30" s="125">
        <f t="shared" si="298"/>
        <v>38243.163092000003</v>
      </c>
      <c r="GG30" s="125">
        <f t="shared" si="298"/>
        <v>38243.163092000003</v>
      </c>
      <c r="GH30" s="125">
        <f t="shared" si="298"/>
        <v>0</v>
      </c>
      <c r="GI30" s="94">
        <f t="shared" si="299"/>
        <v>-9553.5598379076037</v>
      </c>
      <c r="GJ30" s="94">
        <f t="shared" si="299"/>
        <v>-9553.5598379076037</v>
      </c>
      <c r="GK30" s="94">
        <f t="shared" si="299"/>
        <v>0</v>
      </c>
      <c r="GL30" s="108"/>
      <c r="GM30" s="13">
        <f t="shared" si="300"/>
        <v>43775.898104907603</v>
      </c>
    </row>
    <row r="31" spans="1:195" ht="18.75" x14ac:dyDescent="0.3">
      <c r="A31" s="65" t="s">
        <v>108</v>
      </c>
      <c r="B31" s="19">
        <f t="shared" si="260"/>
        <v>2.929331021786147</v>
      </c>
      <c r="C31" s="122"/>
      <c r="D31" s="122">
        <f>SUM(D16*D40)</f>
        <v>2.929331021786147</v>
      </c>
      <c r="E31" s="19">
        <f t="shared" si="261"/>
        <v>0</v>
      </c>
      <c r="F31" s="123">
        <v>0</v>
      </c>
      <c r="G31" s="123">
        <v>0</v>
      </c>
      <c r="H31" s="124">
        <f t="shared" si="301"/>
        <v>1.7370000000000001</v>
      </c>
      <c r="I31" s="123"/>
      <c r="J31" s="123">
        <v>1.7370000000000001</v>
      </c>
      <c r="K31" s="19">
        <f t="shared" si="262"/>
        <v>2.929331021786147</v>
      </c>
      <c r="L31" s="122"/>
      <c r="M31" s="122">
        <f>SUM(M16*M40)</f>
        <v>2.929331021786147</v>
      </c>
      <c r="N31" s="19">
        <f t="shared" si="263"/>
        <v>0</v>
      </c>
      <c r="O31" s="123">
        <v>0</v>
      </c>
      <c r="P31" s="123">
        <v>0</v>
      </c>
      <c r="Q31" s="124">
        <f t="shared" si="302"/>
        <v>1.528</v>
      </c>
      <c r="R31" s="123"/>
      <c r="S31" s="123">
        <v>1.528</v>
      </c>
      <c r="T31" s="19">
        <f t="shared" si="264"/>
        <v>2.929331021786147</v>
      </c>
      <c r="U31" s="122"/>
      <c r="V31" s="122">
        <f>SUM(V16*V40)</f>
        <v>2.929331021786147</v>
      </c>
      <c r="W31" s="19">
        <f t="shared" si="265"/>
        <v>0</v>
      </c>
      <c r="X31" s="123">
        <v>0</v>
      </c>
      <c r="Y31" s="123">
        <v>0</v>
      </c>
      <c r="Z31" s="114">
        <f t="shared" si="266"/>
        <v>2.093</v>
      </c>
      <c r="AA31" s="123"/>
      <c r="AB31" s="123">
        <v>2.093</v>
      </c>
      <c r="AC31" s="125">
        <f t="shared" si="267"/>
        <v>8.7879930653584406</v>
      </c>
      <c r="AD31" s="125">
        <f t="shared" si="267"/>
        <v>0</v>
      </c>
      <c r="AE31" s="125">
        <f t="shared" si="267"/>
        <v>8.7879930653584406</v>
      </c>
      <c r="AF31" s="125">
        <f t="shared" si="267"/>
        <v>0</v>
      </c>
      <c r="AG31" s="125">
        <f t="shared" si="267"/>
        <v>0</v>
      </c>
      <c r="AH31" s="125">
        <f t="shared" si="267"/>
        <v>0</v>
      </c>
      <c r="AI31" s="125">
        <f t="shared" si="267"/>
        <v>5.3580000000000005</v>
      </c>
      <c r="AJ31" s="125">
        <f t="shared" si="267"/>
        <v>0</v>
      </c>
      <c r="AK31" s="125">
        <f t="shared" si="267"/>
        <v>5.3580000000000005</v>
      </c>
      <c r="AL31" s="94">
        <f t="shared" si="268"/>
        <v>-8.7879930653584406</v>
      </c>
      <c r="AM31" s="94">
        <f t="shared" si="268"/>
        <v>0</v>
      </c>
      <c r="AN31" s="94">
        <f t="shared" si="268"/>
        <v>-8.7879930653584406</v>
      </c>
      <c r="AO31" s="19">
        <f t="shared" si="269"/>
        <v>2.929331021786147</v>
      </c>
      <c r="AP31" s="122"/>
      <c r="AQ31" s="122">
        <f>SUM(AQ16*AQ40)</f>
        <v>2.929331021786147</v>
      </c>
      <c r="AR31" s="17">
        <f t="shared" si="270"/>
        <v>0</v>
      </c>
      <c r="AS31" s="126">
        <v>0</v>
      </c>
      <c r="AT31" s="126">
        <v>0</v>
      </c>
      <c r="AU31" s="124">
        <f t="shared" si="303"/>
        <v>10.465</v>
      </c>
      <c r="AV31" s="126">
        <v>0</v>
      </c>
      <c r="AW31" s="126">
        <v>10.465</v>
      </c>
      <c r="AX31" s="19">
        <f t="shared" si="271"/>
        <v>2.929331021786147</v>
      </c>
      <c r="AY31" s="122"/>
      <c r="AZ31" s="122">
        <f>SUM(AZ16*AZ40)</f>
        <v>2.929331021786147</v>
      </c>
      <c r="BA31" s="19">
        <f t="shared" si="272"/>
        <v>0</v>
      </c>
      <c r="BB31" s="123">
        <v>0</v>
      </c>
      <c r="BC31" s="123">
        <v>0</v>
      </c>
      <c r="BD31" s="124">
        <f t="shared" si="304"/>
        <v>0.73199999999999998</v>
      </c>
      <c r="BE31" s="123"/>
      <c r="BF31" s="123">
        <v>0.73199999999999998</v>
      </c>
      <c r="BG31" s="19">
        <f t="shared" si="273"/>
        <v>2.929331021786147</v>
      </c>
      <c r="BH31" s="122"/>
      <c r="BI31" s="122">
        <f>SUM(BI16*BI40)</f>
        <v>2.929331021786147</v>
      </c>
      <c r="BJ31" s="19">
        <f t="shared" si="274"/>
        <v>0</v>
      </c>
      <c r="BK31" s="123">
        <v>0</v>
      </c>
      <c r="BL31" s="123">
        <v>0</v>
      </c>
      <c r="BM31" s="124">
        <f t="shared" si="305"/>
        <v>0</v>
      </c>
      <c r="BN31" s="123"/>
      <c r="BO31" s="123">
        <v>0</v>
      </c>
      <c r="BP31" s="125">
        <f t="shared" si="275"/>
        <v>8.7879930653584406</v>
      </c>
      <c r="BQ31" s="125">
        <f t="shared" si="275"/>
        <v>0</v>
      </c>
      <c r="BR31" s="125">
        <f t="shared" si="275"/>
        <v>8.7879930653584406</v>
      </c>
      <c r="BS31" s="125">
        <f t="shared" si="275"/>
        <v>0</v>
      </c>
      <c r="BT31" s="125">
        <f t="shared" si="275"/>
        <v>0</v>
      </c>
      <c r="BU31" s="125">
        <f t="shared" si="275"/>
        <v>0</v>
      </c>
      <c r="BV31" s="125">
        <f t="shared" si="275"/>
        <v>11.196999999999999</v>
      </c>
      <c r="BW31" s="125">
        <f t="shared" si="275"/>
        <v>0</v>
      </c>
      <c r="BX31" s="125">
        <f t="shared" si="275"/>
        <v>11.196999999999999</v>
      </c>
      <c r="BY31" s="94">
        <f t="shared" si="276"/>
        <v>-8.7879930653584406</v>
      </c>
      <c r="BZ31" s="94">
        <f t="shared" si="276"/>
        <v>0</v>
      </c>
      <c r="CA31" s="94">
        <f t="shared" si="276"/>
        <v>-8.7879930653584406</v>
      </c>
      <c r="CB31" s="125">
        <f t="shared" si="277"/>
        <v>17.575986130716881</v>
      </c>
      <c r="CC31" s="125">
        <f t="shared" si="277"/>
        <v>0</v>
      </c>
      <c r="CD31" s="125">
        <f t="shared" si="277"/>
        <v>17.575986130716881</v>
      </c>
      <c r="CE31" s="125">
        <f t="shared" si="277"/>
        <v>0</v>
      </c>
      <c r="CF31" s="125">
        <f t="shared" si="277"/>
        <v>0</v>
      </c>
      <c r="CG31" s="125">
        <f t="shared" si="277"/>
        <v>0</v>
      </c>
      <c r="CH31" s="125">
        <f t="shared" si="277"/>
        <v>16.555</v>
      </c>
      <c r="CI31" s="125">
        <f t="shared" si="277"/>
        <v>0</v>
      </c>
      <c r="CJ31" s="125">
        <f t="shared" si="277"/>
        <v>16.555</v>
      </c>
      <c r="CK31" s="94">
        <f t="shared" si="278"/>
        <v>-17.575986130716881</v>
      </c>
      <c r="CL31" s="94">
        <f t="shared" si="278"/>
        <v>0</v>
      </c>
      <c r="CM31" s="94">
        <f t="shared" si="278"/>
        <v>-17.575986130716881</v>
      </c>
      <c r="CN31" s="19">
        <f t="shared" si="279"/>
        <v>2.929331021786147</v>
      </c>
      <c r="CO31" s="122"/>
      <c r="CP31" s="122">
        <f>SUM(CP16*CP40)</f>
        <v>2.929331021786147</v>
      </c>
      <c r="CQ31" s="17">
        <f t="shared" si="280"/>
        <v>0</v>
      </c>
      <c r="CR31" s="126">
        <v>0</v>
      </c>
      <c r="CS31" s="126">
        <v>0</v>
      </c>
      <c r="CT31" s="124">
        <f t="shared" si="306"/>
        <v>0</v>
      </c>
      <c r="CU31" s="123">
        <v>0</v>
      </c>
      <c r="CV31" s="123">
        <v>0</v>
      </c>
      <c r="CW31" s="19">
        <f t="shared" si="281"/>
        <v>2.929331021786147</v>
      </c>
      <c r="CX31" s="122"/>
      <c r="CY31" s="122">
        <f>SUM(CY16*CY40)</f>
        <v>2.929331021786147</v>
      </c>
      <c r="CZ31" s="17">
        <f t="shared" si="282"/>
        <v>0</v>
      </c>
      <c r="DA31" s="126">
        <v>0</v>
      </c>
      <c r="DB31" s="126">
        <v>0</v>
      </c>
      <c r="DC31" s="124">
        <f t="shared" si="307"/>
        <v>0</v>
      </c>
      <c r="DD31" s="123">
        <v>0</v>
      </c>
      <c r="DE31" s="123">
        <v>0</v>
      </c>
      <c r="DF31" s="19">
        <f t="shared" si="283"/>
        <v>2.929331021786147</v>
      </c>
      <c r="DG31" s="122"/>
      <c r="DH31" s="122">
        <f>SUM(DH16*DH40)</f>
        <v>2.929331021786147</v>
      </c>
      <c r="DI31" s="19">
        <f t="shared" si="284"/>
        <v>0</v>
      </c>
      <c r="DJ31" s="123">
        <v>0</v>
      </c>
      <c r="DK31" s="123"/>
      <c r="DL31" s="124">
        <f t="shared" si="308"/>
        <v>0</v>
      </c>
      <c r="DM31" s="123">
        <v>0</v>
      </c>
      <c r="DN31" s="123">
        <v>0</v>
      </c>
      <c r="DO31" s="125">
        <f t="shared" si="285"/>
        <v>8.7879930653584406</v>
      </c>
      <c r="DP31" s="125">
        <f t="shared" si="285"/>
        <v>0</v>
      </c>
      <c r="DQ31" s="125">
        <f t="shared" si="285"/>
        <v>8.7879930653584406</v>
      </c>
      <c r="DR31" s="125">
        <f t="shared" si="285"/>
        <v>0</v>
      </c>
      <c r="DS31" s="125">
        <f t="shared" si="285"/>
        <v>0</v>
      </c>
      <c r="DT31" s="125">
        <f t="shared" si="285"/>
        <v>0</v>
      </c>
      <c r="DU31" s="125">
        <f t="shared" si="285"/>
        <v>0</v>
      </c>
      <c r="DV31" s="125">
        <f t="shared" si="285"/>
        <v>0</v>
      </c>
      <c r="DW31" s="125">
        <f t="shared" si="285"/>
        <v>0</v>
      </c>
      <c r="DX31" s="94">
        <f t="shared" si="286"/>
        <v>-8.7879930653584406</v>
      </c>
      <c r="DY31" s="94">
        <f t="shared" si="286"/>
        <v>0</v>
      </c>
      <c r="DZ31" s="94">
        <f t="shared" si="286"/>
        <v>-8.7879930653584406</v>
      </c>
      <c r="EA31" s="125">
        <f t="shared" si="287"/>
        <v>26.36397919607532</v>
      </c>
      <c r="EB31" s="125">
        <f t="shared" si="287"/>
        <v>0</v>
      </c>
      <c r="EC31" s="125">
        <f t="shared" si="287"/>
        <v>26.36397919607532</v>
      </c>
      <c r="ED31" s="22">
        <f t="shared" si="287"/>
        <v>0</v>
      </c>
      <c r="EE31" s="22">
        <f t="shared" si="287"/>
        <v>0</v>
      </c>
      <c r="EF31" s="22">
        <f t="shared" si="287"/>
        <v>0</v>
      </c>
      <c r="EG31" s="125">
        <f t="shared" si="287"/>
        <v>16.555</v>
      </c>
      <c r="EH31" s="125">
        <f t="shared" si="287"/>
        <v>0</v>
      </c>
      <c r="EI31" s="125">
        <f t="shared" si="287"/>
        <v>16.555</v>
      </c>
      <c r="EJ31" s="94">
        <f t="shared" si="288"/>
        <v>-26.36397919607532</v>
      </c>
      <c r="EK31" s="94">
        <f t="shared" si="288"/>
        <v>0</v>
      </c>
      <c r="EL31" s="94">
        <f t="shared" si="288"/>
        <v>-26.36397919607532</v>
      </c>
      <c r="EM31" s="19">
        <f t="shared" si="289"/>
        <v>2.929331021786147</v>
      </c>
      <c r="EN31" s="122"/>
      <c r="EO31" s="122">
        <f>SUM(EO16*EO40)</f>
        <v>2.929331021786147</v>
      </c>
      <c r="EP31" s="19">
        <f t="shared" si="290"/>
        <v>0</v>
      </c>
      <c r="EQ31" s="123">
        <v>0</v>
      </c>
      <c r="ER31" s="123">
        <v>0</v>
      </c>
      <c r="ES31" s="124">
        <f t="shared" si="309"/>
        <v>0</v>
      </c>
      <c r="ET31" s="124">
        <v>0</v>
      </c>
      <c r="EU31" s="124">
        <v>0</v>
      </c>
      <c r="EV31" s="19">
        <f t="shared" si="291"/>
        <v>2.929331021786147</v>
      </c>
      <c r="EW31" s="122"/>
      <c r="EX31" s="122">
        <f>SUM(EX16*EX40)</f>
        <v>2.929331021786147</v>
      </c>
      <c r="EY31" s="19">
        <f t="shared" si="292"/>
        <v>0</v>
      </c>
      <c r="EZ31" s="123"/>
      <c r="FA31" s="123"/>
      <c r="FB31" s="124">
        <f t="shared" si="310"/>
        <v>0</v>
      </c>
      <c r="FC31" s="124">
        <v>0</v>
      </c>
      <c r="FD31" s="124">
        <v>0</v>
      </c>
      <c r="FE31" s="19">
        <f t="shared" si="293"/>
        <v>2.929331021786147</v>
      </c>
      <c r="FF31" s="122"/>
      <c r="FG31" s="122">
        <f>SUM(FG16*FG40)</f>
        <v>2.929331021786147</v>
      </c>
      <c r="FH31" s="19">
        <f t="shared" si="294"/>
        <v>0</v>
      </c>
      <c r="FI31" s="123"/>
      <c r="FJ31" s="123"/>
      <c r="FK31" s="124">
        <f t="shared" si="311"/>
        <v>0</v>
      </c>
      <c r="FL31" s="124"/>
      <c r="FM31" s="124">
        <v>0</v>
      </c>
      <c r="FN31" s="125">
        <f t="shared" si="295"/>
        <v>8.7879930653584406</v>
      </c>
      <c r="FO31" s="125">
        <f t="shared" si="295"/>
        <v>0</v>
      </c>
      <c r="FP31" s="125">
        <f t="shared" si="295"/>
        <v>8.7879930653584406</v>
      </c>
      <c r="FQ31" s="125">
        <f t="shared" si="295"/>
        <v>0</v>
      </c>
      <c r="FR31" s="125">
        <f t="shared" si="295"/>
        <v>0</v>
      </c>
      <c r="FS31" s="125">
        <f t="shared" si="295"/>
        <v>0</v>
      </c>
      <c r="FT31" s="125">
        <f t="shared" si="295"/>
        <v>0</v>
      </c>
      <c r="FU31" s="125">
        <f t="shared" si="295"/>
        <v>0</v>
      </c>
      <c r="FV31" s="125">
        <f t="shared" si="295"/>
        <v>0</v>
      </c>
      <c r="FW31" s="94">
        <f t="shared" si="296"/>
        <v>-8.7879930653584406</v>
      </c>
      <c r="FX31" s="94">
        <f t="shared" si="296"/>
        <v>0</v>
      </c>
      <c r="FY31" s="94">
        <f t="shared" si="296"/>
        <v>-8.7879930653584406</v>
      </c>
      <c r="FZ31" s="22">
        <f t="shared" si="297"/>
        <v>35.151972261433762</v>
      </c>
      <c r="GA31" s="22">
        <f t="shared" si="297"/>
        <v>0</v>
      </c>
      <c r="GB31" s="22">
        <f t="shared" si="298"/>
        <v>35.151972261433762</v>
      </c>
      <c r="GC31" s="125">
        <f t="shared" si="298"/>
        <v>0</v>
      </c>
      <c r="GD31" s="125">
        <f t="shared" si="298"/>
        <v>0</v>
      </c>
      <c r="GE31" s="125">
        <f t="shared" si="298"/>
        <v>0</v>
      </c>
      <c r="GF31" s="125">
        <f t="shared" si="298"/>
        <v>16.555</v>
      </c>
      <c r="GG31" s="125">
        <f t="shared" si="298"/>
        <v>0</v>
      </c>
      <c r="GH31" s="125">
        <f t="shared" si="298"/>
        <v>16.555</v>
      </c>
      <c r="GI31" s="94">
        <f t="shared" si="299"/>
        <v>-35.151972261433762</v>
      </c>
      <c r="GJ31" s="94">
        <f t="shared" si="299"/>
        <v>0</v>
      </c>
      <c r="GK31" s="94">
        <f t="shared" si="299"/>
        <v>-35.151972261433762</v>
      </c>
      <c r="GL31" s="108"/>
      <c r="GM31" s="13">
        <f t="shared" si="300"/>
        <v>35.151972261433762</v>
      </c>
    </row>
    <row r="32" spans="1:195" ht="18.75" x14ac:dyDescent="0.3">
      <c r="A32" s="65" t="s">
        <v>109</v>
      </c>
      <c r="B32" s="19">
        <f t="shared" si="260"/>
        <v>1360.9455309800937</v>
      </c>
      <c r="C32" s="122">
        <f>SUM(C33:C34)</f>
        <v>1360.9455309800937</v>
      </c>
      <c r="D32" s="122"/>
      <c r="E32" s="19">
        <f t="shared" si="261"/>
        <v>1588.1966420000001</v>
      </c>
      <c r="F32" s="122">
        <f>SUM(F33:F34)</f>
        <v>1588.1966420000001</v>
      </c>
      <c r="G32" s="122"/>
      <c r="H32" s="122">
        <f>SUM(H33:H34)</f>
        <v>1087.057</v>
      </c>
      <c r="I32" s="122">
        <v>1087.057</v>
      </c>
      <c r="J32" s="122"/>
      <c r="K32" s="19">
        <f t="shared" si="262"/>
        <v>1360.9455309800937</v>
      </c>
      <c r="L32" s="122">
        <f>SUM(L33:L34)</f>
        <v>1360.9455309800937</v>
      </c>
      <c r="M32" s="122"/>
      <c r="N32" s="19">
        <f t="shared" si="263"/>
        <v>1656.680642</v>
      </c>
      <c r="O32" s="122">
        <f>SUM(O33:O34)</f>
        <v>1656.680642</v>
      </c>
      <c r="P32" s="122"/>
      <c r="Q32" s="122">
        <f>SUM(Q33:Q34)</f>
        <v>953.39200000000005</v>
      </c>
      <c r="R32" s="122">
        <v>953.39200000000005</v>
      </c>
      <c r="S32" s="122"/>
      <c r="T32" s="19">
        <f t="shared" si="264"/>
        <v>1360.9455309800937</v>
      </c>
      <c r="U32" s="122">
        <f>SUM(U33:U34)</f>
        <v>1360.9455309800937</v>
      </c>
      <c r="V32" s="122"/>
      <c r="W32" s="19">
        <f t="shared" si="265"/>
        <v>1274.276517</v>
      </c>
      <c r="X32" s="122">
        <f>SUM(X33:X34)</f>
        <v>1274.276517</v>
      </c>
      <c r="Y32" s="122"/>
      <c r="Z32" s="19">
        <f t="shared" si="266"/>
        <v>1096.05</v>
      </c>
      <c r="AA32" s="122">
        <v>1096.05</v>
      </c>
      <c r="AB32" s="122"/>
      <c r="AC32" s="125">
        <f t="shared" si="267"/>
        <v>4082.8365929402812</v>
      </c>
      <c r="AD32" s="125">
        <f t="shared" si="267"/>
        <v>4082.8365929402812</v>
      </c>
      <c r="AE32" s="125">
        <f t="shared" si="267"/>
        <v>0</v>
      </c>
      <c r="AF32" s="125">
        <f t="shared" si="267"/>
        <v>4519.1538010000004</v>
      </c>
      <c r="AG32" s="125">
        <f t="shared" si="267"/>
        <v>4519.1538010000004</v>
      </c>
      <c r="AH32" s="125">
        <f t="shared" si="267"/>
        <v>0</v>
      </c>
      <c r="AI32" s="125">
        <f t="shared" si="267"/>
        <v>3136.4989999999998</v>
      </c>
      <c r="AJ32" s="125">
        <f t="shared" si="267"/>
        <v>3136.4989999999998</v>
      </c>
      <c r="AK32" s="125">
        <f t="shared" si="267"/>
        <v>0</v>
      </c>
      <c r="AL32" s="94">
        <f t="shared" si="268"/>
        <v>436.31720805971918</v>
      </c>
      <c r="AM32" s="94">
        <f t="shared" si="268"/>
        <v>436.31720805971918</v>
      </c>
      <c r="AN32" s="94">
        <f t="shared" si="268"/>
        <v>0</v>
      </c>
      <c r="AO32" s="19">
        <f t="shared" si="269"/>
        <v>1360.9455309800937</v>
      </c>
      <c r="AP32" s="122">
        <f>SUM(AP33:AP34)</f>
        <v>1360.9455309800937</v>
      </c>
      <c r="AQ32" s="122"/>
      <c r="AR32" s="17">
        <f t="shared" si="270"/>
        <v>1171.497842</v>
      </c>
      <c r="AS32" s="113">
        <f>SUM(AS33:AS34)</f>
        <v>1171.497842</v>
      </c>
      <c r="AT32" s="113"/>
      <c r="AU32" s="122">
        <f>SUM(AU33:AU34)</f>
        <v>957.25800000000004</v>
      </c>
      <c r="AV32" s="113">
        <v>957.25800000000004</v>
      </c>
      <c r="AW32" s="113"/>
      <c r="AX32" s="19">
        <f t="shared" si="271"/>
        <v>1360.9455309800937</v>
      </c>
      <c r="AY32" s="122">
        <f>SUM(AY33:AY34)</f>
        <v>1360.9455309800937</v>
      </c>
      <c r="AZ32" s="122"/>
      <c r="BA32" s="19">
        <f t="shared" si="272"/>
        <v>1172.3933999999999</v>
      </c>
      <c r="BB32" s="122">
        <f>SUM(BB33:BB34)</f>
        <v>1172.3933999999999</v>
      </c>
      <c r="BC32" s="122"/>
      <c r="BD32" s="122">
        <f>SUM(BD33:BD34)</f>
        <v>956.79499999999996</v>
      </c>
      <c r="BE32" s="122">
        <v>956.79499999999996</v>
      </c>
      <c r="BF32" s="122"/>
      <c r="BG32" s="19">
        <f t="shared" si="273"/>
        <v>1360.9455309800937</v>
      </c>
      <c r="BH32" s="122">
        <f>SUM(BH33:BH34)</f>
        <v>1360.9455309800937</v>
      </c>
      <c r="BI32" s="122"/>
      <c r="BJ32" s="19">
        <f t="shared" si="274"/>
        <v>1023.783</v>
      </c>
      <c r="BK32" s="122">
        <f>SUM(BK33:BK34)</f>
        <v>1023.783</v>
      </c>
      <c r="BL32" s="122"/>
      <c r="BM32" s="122">
        <f>SUM(BM33:BM34)</f>
        <v>764.47</v>
      </c>
      <c r="BN32" s="122">
        <v>764.47</v>
      </c>
      <c r="BO32" s="122"/>
      <c r="BP32" s="125">
        <f t="shared" si="275"/>
        <v>4082.8365929402812</v>
      </c>
      <c r="BQ32" s="125">
        <f t="shared" si="275"/>
        <v>4082.8365929402812</v>
      </c>
      <c r="BR32" s="125">
        <f t="shared" si="275"/>
        <v>0</v>
      </c>
      <c r="BS32" s="125">
        <f t="shared" si="275"/>
        <v>3367.6742419999996</v>
      </c>
      <c r="BT32" s="125">
        <f t="shared" si="275"/>
        <v>3367.6742419999996</v>
      </c>
      <c r="BU32" s="125">
        <f t="shared" si="275"/>
        <v>0</v>
      </c>
      <c r="BV32" s="125">
        <f t="shared" si="275"/>
        <v>2678.5230000000001</v>
      </c>
      <c r="BW32" s="125">
        <f t="shared" si="275"/>
        <v>2678.5230000000001</v>
      </c>
      <c r="BX32" s="125">
        <f t="shared" si="275"/>
        <v>0</v>
      </c>
      <c r="BY32" s="94">
        <f t="shared" si="276"/>
        <v>-715.16235094028161</v>
      </c>
      <c r="BZ32" s="94">
        <f t="shared" si="276"/>
        <v>-715.16235094028161</v>
      </c>
      <c r="CA32" s="94">
        <f t="shared" si="276"/>
        <v>0</v>
      </c>
      <c r="CB32" s="125">
        <f t="shared" si="277"/>
        <v>8165.6731858805624</v>
      </c>
      <c r="CC32" s="125">
        <f t="shared" si="277"/>
        <v>8165.6731858805624</v>
      </c>
      <c r="CD32" s="125">
        <f t="shared" si="277"/>
        <v>0</v>
      </c>
      <c r="CE32" s="125">
        <f t="shared" si="277"/>
        <v>7886.8280429999995</v>
      </c>
      <c r="CF32" s="125">
        <f t="shared" si="277"/>
        <v>7886.8280429999995</v>
      </c>
      <c r="CG32" s="125">
        <f t="shared" si="277"/>
        <v>0</v>
      </c>
      <c r="CH32" s="125">
        <f t="shared" si="277"/>
        <v>5815.0219999999999</v>
      </c>
      <c r="CI32" s="125">
        <f t="shared" si="277"/>
        <v>5815.0219999999999</v>
      </c>
      <c r="CJ32" s="125">
        <f t="shared" si="277"/>
        <v>0</v>
      </c>
      <c r="CK32" s="94">
        <f t="shared" si="278"/>
        <v>-278.84514288056289</v>
      </c>
      <c r="CL32" s="94">
        <f t="shared" si="278"/>
        <v>-278.84514288056289</v>
      </c>
      <c r="CM32" s="94">
        <f t="shared" si="278"/>
        <v>0</v>
      </c>
      <c r="CN32" s="19">
        <f t="shared" si="279"/>
        <v>1360.9455309800937</v>
      </c>
      <c r="CO32" s="122">
        <f>SUM(CO33:CO34)</f>
        <v>1360.9455309800937</v>
      </c>
      <c r="CP32" s="122"/>
      <c r="CQ32" s="17">
        <f t="shared" si="280"/>
        <v>643.48620000000005</v>
      </c>
      <c r="CR32" s="113">
        <f>SUM(CR33:CR34)</f>
        <v>643.48620000000005</v>
      </c>
      <c r="CS32" s="113"/>
      <c r="CT32" s="122">
        <f>SUM(CT33:CT34)</f>
        <v>709.51099999999997</v>
      </c>
      <c r="CU32" s="122">
        <v>709.51099999999997</v>
      </c>
      <c r="CV32" s="122"/>
      <c r="CW32" s="19">
        <f t="shared" si="281"/>
        <v>1360.9455309800937</v>
      </c>
      <c r="CX32" s="122">
        <f>SUM(CX33:CX34)</f>
        <v>1360.9455309800937</v>
      </c>
      <c r="CY32" s="122"/>
      <c r="CZ32" s="17">
        <f t="shared" si="282"/>
        <v>911.78544199999999</v>
      </c>
      <c r="DA32" s="113">
        <f>SUM(DA33:DA34)</f>
        <v>911.78544199999999</v>
      </c>
      <c r="DB32" s="113"/>
      <c r="DC32" s="122">
        <f>SUM(DC33:DC34)</f>
        <v>900.19100000000003</v>
      </c>
      <c r="DD32" s="122">
        <v>900.19100000000003</v>
      </c>
      <c r="DE32" s="122"/>
      <c r="DF32" s="19">
        <f t="shared" si="283"/>
        <v>1360.9455309800937</v>
      </c>
      <c r="DG32" s="122">
        <f>SUM(DG33:DG34)</f>
        <v>1360.9455309800937</v>
      </c>
      <c r="DH32" s="122"/>
      <c r="DI32" s="19">
        <f t="shared" si="284"/>
        <v>1159.5921579999999</v>
      </c>
      <c r="DJ32" s="122">
        <f>SUM(DJ33:DJ34)</f>
        <v>1159.5921579999999</v>
      </c>
      <c r="DK32" s="122"/>
      <c r="DL32" s="122">
        <f>SUM(DL33:DL34)</f>
        <v>1060.1530419999999</v>
      </c>
      <c r="DM32" s="122">
        <v>1060.1530419999999</v>
      </c>
      <c r="DN32" s="122"/>
      <c r="DO32" s="125">
        <f t="shared" si="285"/>
        <v>4082.8365929402812</v>
      </c>
      <c r="DP32" s="125">
        <f t="shared" si="285"/>
        <v>4082.8365929402812</v>
      </c>
      <c r="DQ32" s="125">
        <f t="shared" si="285"/>
        <v>0</v>
      </c>
      <c r="DR32" s="125">
        <f t="shared" si="285"/>
        <v>2714.8638000000001</v>
      </c>
      <c r="DS32" s="125">
        <f t="shared" si="285"/>
        <v>2714.8638000000001</v>
      </c>
      <c r="DT32" s="125">
        <f t="shared" si="285"/>
        <v>0</v>
      </c>
      <c r="DU32" s="125">
        <f t="shared" si="285"/>
        <v>2669.8550420000001</v>
      </c>
      <c r="DV32" s="125">
        <f t="shared" si="285"/>
        <v>2669.8550420000001</v>
      </c>
      <c r="DW32" s="125">
        <f t="shared" si="285"/>
        <v>0</v>
      </c>
      <c r="DX32" s="94">
        <f t="shared" si="286"/>
        <v>-1367.9727929402811</v>
      </c>
      <c r="DY32" s="94">
        <f t="shared" si="286"/>
        <v>-1367.9727929402811</v>
      </c>
      <c r="DZ32" s="94">
        <f t="shared" si="286"/>
        <v>0</v>
      </c>
      <c r="EA32" s="125">
        <f t="shared" si="287"/>
        <v>12248.509778820844</v>
      </c>
      <c r="EB32" s="125">
        <f t="shared" si="287"/>
        <v>12248.509778820844</v>
      </c>
      <c r="EC32" s="125">
        <f t="shared" si="287"/>
        <v>0</v>
      </c>
      <c r="ED32" s="22">
        <f t="shared" si="287"/>
        <v>10601.691843000001</v>
      </c>
      <c r="EE32" s="22">
        <f t="shared" si="287"/>
        <v>10601.691843000001</v>
      </c>
      <c r="EF32" s="22">
        <f t="shared" si="287"/>
        <v>0</v>
      </c>
      <c r="EG32" s="125">
        <f t="shared" si="287"/>
        <v>8484.8770420000001</v>
      </c>
      <c r="EH32" s="125">
        <f t="shared" si="287"/>
        <v>8484.8770420000001</v>
      </c>
      <c r="EI32" s="125">
        <f t="shared" si="287"/>
        <v>0</v>
      </c>
      <c r="EJ32" s="94">
        <f t="shared" si="288"/>
        <v>-1646.8179358208436</v>
      </c>
      <c r="EK32" s="94">
        <f t="shared" si="288"/>
        <v>-1646.8179358208436</v>
      </c>
      <c r="EL32" s="94">
        <f t="shared" si="288"/>
        <v>0</v>
      </c>
      <c r="EM32" s="19">
        <f t="shared" si="289"/>
        <v>1360.9455309800937</v>
      </c>
      <c r="EN32" s="122">
        <f>SUM(EN33:EN34)</f>
        <v>1360.9455309800937</v>
      </c>
      <c r="EO32" s="122"/>
      <c r="EP32" s="19">
        <f t="shared" si="290"/>
        <v>1321.056358</v>
      </c>
      <c r="EQ32" s="122">
        <f>SUM(EQ33:EQ34)</f>
        <v>1321.056358</v>
      </c>
      <c r="ER32" s="122"/>
      <c r="ES32" s="122">
        <f>SUM(ES33:ES34)</f>
        <v>1046.6690000000001</v>
      </c>
      <c r="ET32" s="122">
        <v>1046.6690000000001</v>
      </c>
      <c r="EU32" s="122"/>
      <c r="EV32" s="19">
        <f t="shared" si="291"/>
        <v>1360.9455309800937</v>
      </c>
      <c r="EW32" s="122">
        <f>SUM(EW33:EW34)</f>
        <v>1360.9455309800937</v>
      </c>
      <c r="EX32" s="122"/>
      <c r="EY32" s="19">
        <f t="shared" si="292"/>
        <v>0</v>
      </c>
      <c r="EZ32" s="122">
        <f>SUM(EZ33:EZ34)</f>
        <v>0</v>
      </c>
      <c r="FA32" s="122"/>
      <c r="FB32" s="122">
        <f>SUM(FB33:FB34)</f>
        <v>1264.9984830000001</v>
      </c>
      <c r="FC32" s="122">
        <v>1264.9984830000001</v>
      </c>
      <c r="FD32" s="122"/>
      <c r="FE32" s="19">
        <f t="shared" si="293"/>
        <v>1360.9455309800937</v>
      </c>
      <c r="FF32" s="122">
        <f>SUM(FF33:FF34)</f>
        <v>1360.9455309800937</v>
      </c>
      <c r="FG32" s="122"/>
      <c r="FH32" s="19">
        <f t="shared" si="294"/>
        <v>0</v>
      </c>
      <c r="FI32" s="122">
        <f>SUM(FI33:FI34)</f>
        <v>0</v>
      </c>
      <c r="FJ32" s="122"/>
      <c r="FK32" s="122">
        <f>SUM(FK33:FK34)</f>
        <v>1460.3949580000001</v>
      </c>
      <c r="FL32" s="122">
        <v>1460.3949580000001</v>
      </c>
      <c r="FM32" s="122"/>
      <c r="FN32" s="125">
        <f t="shared" si="295"/>
        <v>4082.8365929402812</v>
      </c>
      <c r="FO32" s="125">
        <f t="shared" si="295"/>
        <v>4082.8365929402812</v>
      </c>
      <c r="FP32" s="125">
        <f t="shared" si="295"/>
        <v>0</v>
      </c>
      <c r="FQ32" s="125">
        <f t="shared" si="295"/>
        <v>1321.056358</v>
      </c>
      <c r="FR32" s="125">
        <f t="shared" si="295"/>
        <v>1321.056358</v>
      </c>
      <c r="FS32" s="125">
        <f t="shared" si="295"/>
        <v>0</v>
      </c>
      <c r="FT32" s="125">
        <f t="shared" si="295"/>
        <v>3772.062441</v>
      </c>
      <c r="FU32" s="125">
        <f t="shared" si="295"/>
        <v>3772.062441</v>
      </c>
      <c r="FV32" s="125">
        <f t="shared" si="295"/>
        <v>0</v>
      </c>
      <c r="FW32" s="94">
        <f t="shared" si="296"/>
        <v>-2761.7802349402809</v>
      </c>
      <c r="FX32" s="94">
        <f t="shared" si="296"/>
        <v>-2761.7802349402809</v>
      </c>
      <c r="FY32" s="94">
        <f t="shared" si="296"/>
        <v>0</v>
      </c>
      <c r="FZ32" s="22">
        <f t="shared" si="297"/>
        <v>16331.346371761125</v>
      </c>
      <c r="GA32" s="22">
        <f t="shared" si="297"/>
        <v>16331.346371761125</v>
      </c>
      <c r="GB32" s="22">
        <f t="shared" si="298"/>
        <v>0</v>
      </c>
      <c r="GC32" s="125">
        <f t="shared" si="298"/>
        <v>11922.748201</v>
      </c>
      <c r="GD32" s="125">
        <f t="shared" si="298"/>
        <v>11922.748201</v>
      </c>
      <c r="GE32" s="125">
        <f t="shared" si="298"/>
        <v>0</v>
      </c>
      <c r="GF32" s="125">
        <f t="shared" si="298"/>
        <v>12256.939483</v>
      </c>
      <c r="GG32" s="125">
        <f t="shared" si="298"/>
        <v>12256.939483</v>
      </c>
      <c r="GH32" s="125">
        <f t="shared" si="298"/>
        <v>0</v>
      </c>
      <c r="GI32" s="94">
        <f t="shared" si="299"/>
        <v>-4408.5981707611245</v>
      </c>
      <c r="GJ32" s="94">
        <f t="shared" si="299"/>
        <v>-4408.5981707611245</v>
      </c>
      <c r="GK32" s="94">
        <f t="shared" si="299"/>
        <v>0</v>
      </c>
      <c r="GL32" s="108"/>
      <c r="GM32" s="13">
        <f t="shared" si="300"/>
        <v>16331.346371761128</v>
      </c>
    </row>
    <row r="33" spans="1:195" ht="18.75" x14ac:dyDescent="0.3">
      <c r="A33" s="54" t="s">
        <v>106</v>
      </c>
      <c r="B33" s="27">
        <f t="shared" si="260"/>
        <v>1360.9455309800937</v>
      </c>
      <c r="C33" s="56">
        <f>SUM(C22*C39)</f>
        <v>1360.9455309800937</v>
      </c>
      <c r="D33" s="56"/>
      <c r="E33" s="27">
        <f t="shared" si="261"/>
        <v>1588.1966420000001</v>
      </c>
      <c r="F33" s="127">
        <v>1588.1966420000001</v>
      </c>
      <c r="G33" s="127"/>
      <c r="H33" s="83">
        <f t="shared" si="301"/>
        <v>1087.057</v>
      </c>
      <c r="I33" s="127">
        <v>1087.057</v>
      </c>
      <c r="J33" s="127"/>
      <c r="K33" s="27">
        <f t="shared" si="262"/>
        <v>1360.9455309800937</v>
      </c>
      <c r="L33" s="56">
        <f>SUM(L22*L39)</f>
        <v>1360.9455309800937</v>
      </c>
      <c r="M33" s="56"/>
      <c r="N33" s="27">
        <f t="shared" si="263"/>
        <v>1656.680642</v>
      </c>
      <c r="O33" s="127">
        <v>1656.680642</v>
      </c>
      <c r="P33" s="127"/>
      <c r="Q33" s="83">
        <f t="shared" ref="Q33:Q35" si="312">SUM(R33:S33)</f>
        <v>953.39200000000005</v>
      </c>
      <c r="R33" s="127">
        <v>953.39200000000005</v>
      </c>
      <c r="S33" s="127"/>
      <c r="T33" s="27">
        <f t="shared" si="264"/>
        <v>1360.9455309800937</v>
      </c>
      <c r="U33" s="56">
        <f>SUM(U22*U39)</f>
        <v>1360.9455309800937</v>
      </c>
      <c r="V33" s="56"/>
      <c r="W33" s="27">
        <f t="shared" si="265"/>
        <v>1274.276517</v>
      </c>
      <c r="X33" s="127">
        <v>1274.276517</v>
      </c>
      <c r="Y33" s="127"/>
      <c r="Z33" s="120">
        <f t="shared" si="266"/>
        <v>1096.05</v>
      </c>
      <c r="AA33" s="127">
        <v>1096.05</v>
      </c>
      <c r="AB33" s="127"/>
      <c r="AC33" s="84">
        <f t="shared" si="267"/>
        <v>4082.8365929402812</v>
      </c>
      <c r="AD33" s="84">
        <f t="shared" si="267"/>
        <v>4082.8365929402812</v>
      </c>
      <c r="AE33" s="84">
        <f t="shared" si="267"/>
        <v>0</v>
      </c>
      <c r="AF33" s="84">
        <f>SUM(E33+N33+W33)</f>
        <v>4519.1538010000004</v>
      </c>
      <c r="AG33" s="84">
        <f t="shared" si="267"/>
        <v>4519.1538010000004</v>
      </c>
      <c r="AH33" s="84">
        <f t="shared" si="267"/>
        <v>0</v>
      </c>
      <c r="AI33" s="84">
        <f t="shared" si="267"/>
        <v>3136.4989999999998</v>
      </c>
      <c r="AJ33" s="84">
        <f t="shared" si="267"/>
        <v>3136.4989999999998</v>
      </c>
      <c r="AK33" s="84">
        <f t="shared" si="267"/>
        <v>0</v>
      </c>
      <c r="AL33" s="97">
        <f t="shared" si="268"/>
        <v>436.31720805971918</v>
      </c>
      <c r="AM33" s="97">
        <f t="shared" si="268"/>
        <v>436.31720805971918</v>
      </c>
      <c r="AN33" s="97">
        <f t="shared" si="268"/>
        <v>0</v>
      </c>
      <c r="AO33" s="27">
        <f t="shared" si="269"/>
        <v>1360.9455309800937</v>
      </c>
      <c r="AP33" s="56">
        <f>SUM(AP22*AP39)</f>
        <v>1360.9455309800937</v>
      </c>
      <c r="AQ33" s="56"/>
      <c r="AR33" s="25">
        <f t="shared" si="270"/>
        <v>1171.497842</v>
      </c>
      <c r="AS33" s="128">
        <v>1171.497842</v>
      </c>
      <c r="AT33" s="128"/>
      <c r="AU33" s="83">
        <f t="shared" ref="AU33:AU35" si="313">SUM(AV33:AW33)</f>
        <v>957.25800000000004</v>
      </c>
      <c r="AV33" s="128">
        <v>957.25800000000004</v>
      </c>
      <c r="AW33" s="128"/>
      <c r="AX33" s="27">
        <f t="shared" si="271"/>
        <v>1360.9455309800937</v>
      </c>
      <c r="AY33" s="56">
        <f>SUM(AY22*AY39)</f>
        <v>1360.9455309800937</v>
      </c>
      <c r="AZ33" s="56"/>
      <c r="BA33" s="27">
        <f t="shared" si="272"/>
        <v>1172.3933999999999</v>
      </c>
      <c r="BB33" s="127">
        <v>1172.3933999999999</v>
      </c>
      <c r="BC33" s="127"/>
      <c r="BD33" s="83">
        <f t="shared" ref="BD33:BD34" si="314">SUM(BE33:BF33)</f>
        <v>956.79499999999996</v>
      </c>
      <c r="BE33" s="127">
        <v>956.79499999999996</v>
      </c>
      <c r="BF33" s="127"/>
      <c r="BG33" s="27">
        <f t="shared" si="273"/>
        <v>1360.9455309800937</v>
      </c>
      <c r="BH33" s="56">
        <f>SUM(BH22*BH39)</f>
        <v>1360.9455309800937</v>
      </c>
      <c r="BI33" s="56"/>
      <c r="BJ33" s="27">
        <f t="shared" si="274"/>
        <v>1023.783</v>
      </c>
      <c r="BK33" s="127">
        <v>1023.783</v>
      </c>
      <c r="BL33" s="127"/>
      <c r="BM33" s="83">
        <f t="shared" ref="BM33:BM35" si="315">SUM(BN33:BO33)</f>
        <v>764.47</v>
      </c>
      <c r="BN33" s="127">
        <v>764.47</v>
      </c>
      <c r="BO33" s="127"/>
      <c r="BP33" s="84">
        <f t="shared" si="275"/>
        <v>4082.8365929402812</v>
      </c>
      <c r="BQ33" s="84">
        <f t="shared" si="275"/>
        <v>4082.8365929402812</v>
      </c>
      <c r="BR33" s="84">
        <f t="shared" si="275"/>
        <v>0</v>
      </c>
      <c r="BS33" s="84">
        <f t="shared" si="275"/>
        <v>3367.6742419999996</v>
      </c>
      <c r="BT33" s="84">
        <f t="shared" si="275"/>
        <v>3367.6742419999996</v>
      </c>
      <c r="BU33" s="84">
        <f t="shared" si="275"/>
        <v>0</v>
      </c>
      <c r="BV33" s="84">
        <f t="shared" si="275"/>
        <v>2678.5230000000001</v>
      </c>
      <c r="BW33" s="84">
        <f t="shared" si="275"/>
        <v>2678.5230000000001</v>
      </c>
      <c r="BX33" s="84">
        <f t="shared" si="275"/>
        <v>0</v>
      </c>
      <c r="BY33" s="97">
        <f t="shared" si="276"/>
        <v>-715.16235094028161</v>
      </c>
      <c r="BZ33" s="97">
        <f t="shared" si="276"/>
        <v>-715.16235094028161</v>
      </c>
      <c r="CA33" s="97">
        <f t="shared" si="276"/>
        <v>0</v>
      </c>
      <c r="CB33" s="84">
        <f t="shared" si="277"/>
        <v>8165.6731858805624</v>
      </c>
      <c r="CC33" s="84">
        <f t="shared" si="277"/>
        <v>8165.6731858805624</v>
      </c>
      <c r="CD33" s="84">
        <f t="shared" si="277"/>
        <v>0</v>
      </c>
      <c r="CE33" s="84">
        <f t="shared" si="277"/>
        <v>7886.8280429999995</v>
      </c>
      <c r="CF33" s="84">
        <f t="shared" si="277"/>
        <v>7886.8280429999995</v>
      </c>
      <c r="CG33" s="84">
        <f t="shared" si="277"/>
        <v>0</v>
      </c>
      <c r="CH33" s="84">
        <f t="shared" si="277"/>
        <v>5815.0219999999999</v>
      </c>
      <c r="CI33" s="84">
        <f t="shared" si="277"/>
        <v>5815.0219999999999</v>
      </c>
      <c r="CJ33" s="84">
        <f t="shared" si="277"/>
        <v>0</v>
      </c>
      <c r="CK33" s="97">
        <f t="shared" si="278"/>
        <v>-278.84514288056289</v>
      </c>
      <c r="CL33" s="97">
        <f t="shared" si="278"/>
        <v>-278.84514288056289</v>
      </c>
      <c r="CM33" s="97">
        <f t="shared" si="278"/>
        <v>0</v>
      </c>
      <c r="CN33" s="27">
        <f t="shared" si="279"/>
        <v>1360.9455309800937</v>
      </c>
      <c r="CO33" s="56">
        <f>SUM(CO22*CO39)</f>
        <v>1360.9455309800937</v>
      </c>
      <c r="CP33" s="56"/>
      <c r="CQ33" s="25">
        <f t="shared" si="280"/>
        <v>643.48620000000005</v>
      </c>
      <c r="CR33" s="128">
        <v>643.48620000000005</v>
      </c>
      <c r="CS33" s="128"/>
      <c r="CT33" s="83">
        <f t="shared" ref="CT33:CT35" si="316">SUM(CU33:CV33)</f>
        <v>709.51099999999997</v>
      </c>
      <c r="CU33" s="127">
        <v>709.51099999999997</v>
      </c>
      <c r="CV33" s="127"/>
      <c r="CW33" s="27">
        <f t="shared" si="281"/>
        <v>1360.9455309800937</v>
      </c>
      <c r="CX33" s="56">
        <f>SUM(CX22*CX39)</f>
        <v>1360.9455309800937</v>
      </c>
      <c r="CY33" s="56"/>
      <c r="CZ33" s="25">
        <f t="shared" si="282"/>
        <v>911.78544199999999</v>
      </c>
      <c r="DA33" s="128">
        <v>911.78544199999999</v>
      </c>
      <c r="DB33" s="128"/>
      <c r="DC33" s="83">
        <f t="shared" ref="DC33:DC35" si="317">SUM(DD33:DE33)</f>
        <v>900.19100000000003</v>
      </c>
      <c r="DD33" s="127">
        <v>900.19100000000003</v>
      </c>
      <c r="DE33" s="127"/>
      <c r="DF33" s="27">
        <f t="shared" si="283"/>
        <v>1360.9455309800937</v>
      </c>
      <c r="DG33" s="56">
        <f>SUM(DG22*DG39)</f>
        <v>1360.9455309800937</v>
      </c>
      <c r="DH33" s="56"/>
      <c r="DI33" s="27">
        <f t="shared" si="284"/>
        <v>1159.5921579999999</v>
      </c>
      <c r="DJ33" s="127">
        <v>1159.5921579999999</v>
      </c>
      <c r="DK33" s="127"/>
      <c r="DL33" s="83">
        <f t="shared" ref="DL33:DL35" si="318">SUM(DM33:DN33)</f>
        <v>1060.1530419999999</v>
      </c>
      <c r="DM33" s="127">
        <v>1060.1530419999999</v>
      </c>
      <c r="DN33" s="127"/>
      <c r="DO33" s="84">
        <f t="shared" si="285"/>
        <v>4082.8365929402812</v>
      </c>
      <c r="DP33" s="84">
        <f t="shared" si="285"/>
        <v>4082.8365929402812</v>
      </c>
      <c r="DQ33" s="84">
        <f t="shared" si="285"/>
        <v>0</v>
      </c>
      <c r="DR33" s="84">
        <f t="shared" si="285"/>
        <v>2714.8638000000001</v>
      </c>
      <c r="DS33" s="84">
        <f t="shared" si="285"/>
        <v>2714.8638000000001</v>
      </c>
      <c r="DT33" s="84">
        <f t="shared" si="285"/>
        <v>0</v>
      </c>
      <c r="DU33" s="84">
        <f t="shared" si="285"/>
        <v>2669.8550420000001</v>
      </c>
      <c r="DV33" s="84">
        <f t="shared" si="285"/>
        <v>2669.8550420000001</v>
      </c>
      <c r="DW33" s="84">
        <f t="shared" si="285"/>
        <v>0</v>
      </c>
      <c r="DX33" s="97">
        <f t="shared" si="286"/>
        <v>-1367.9727929402811</v>
      </c>
      <c r="DY33" s="97">
        <f t="shared" si="286"/>
        <v>-1367.9727929402811</v>
      </c>
      <c r="DZ33" s="97">
        <f t="shared" si="286"/>
        <v>0</v>
      </c>
      <c r="EA33" s="84">
        <f t="shared" si="287"/>
        <v>12248.509778820844</v>
      </c>
      <c r="EB33" s="84">
        <f t="shared" si="287"/>
        <v>12248.509778820844</v>
      </c>
      <c r="EC33" s="84">
        <f t="shared" si="287"/>
        <v>0</v>
      </c>
      <c r="ED33" s="30">
        <f t="shared" si="287"/>
        <v>10601.691843000001</v>
      </c>
      <c r="EE33" s="30">
        <f t="shared" si="287"/>
        <v>10601.691843000001</v>
      </c>
      <c r="EF33" s="30">
        <f t="shared" si="287"/>
        <v>0</v>
      </c>
      <c r="EG33" s="84">
        <f t="shared" si="287"/>
        <v>8484.8770420000001</v>
      </c>
      <c r="EH33" s="84">
        <f t="shared" si="287"/>
        <v>8484.8770420000001</v>
      </c>
      <c r="EI33" s="84">
        <f t="shared" si="287"/>
        <v>0</v>
      </c>
      <c r="EJ33" s="97">
        <f t="shared" si="288"/>
        <v>-1646.8179358208436</v>
      </c>
      <c r="EK33" s="97">
        <f t="shared" si="288"/>
        <v>-1646.8179358208436</v>
      </c>
      <c r="EL33" s="97">
        <f t="shared" si="288"/>
        <v>0</v>
      </c>
      <c r="EM33" s="27">
        <f t="shared" si="289"/>
        <v>1360.9455309800937</v>
      </c>
      <c r="EN33" s="56">
        <f>SUM(EN22*EN39)</f>
        <v>1360.9455309800937</v>
      </c>
      <c r="EO33" s="56"/>
      <c r="EP33" s="27">
        <f t="shared" si="290"/>
        <v>1321.056358</v>
      </c>
      <c r="EQ33" s="127">
        <v>1321.056358</v>
      </c>
      <c r="ER33" s="127"/>
      <c r="ES33" s="83">
        <f t="shared" ref="ES33:ES35" si="319">SUM(ET33:EU33)</f>
        <v>1046.6690000000001</v>
      </c>
      <c r="ET33" s="83">
        <v>1046.6690000000001</v>
      </c>
      <c r="EU33" s="83"/>
      <c r="EV33" s="27">
        <f t="shared" si="291"/>
        <v>1360.9455309800937</v>
      </c>
      <c r="EW33" s="56">
        <f>SUM(EW22*EW39)</f>
        <v>1360.9455309800937</v>
      </c>
      <c r="EX33" s="56"/>
      <c r="EY33" s="27">
        <f t="shared" si="292"/>
        <v>0</v>
      </c>
      <c r="EZ33" s="127"/>
      <c r="FA33" s="127"/>
      <c r="FB33" s="83">
        <f t="shared" ref="FB33:FB35" si="320">SUM(FC33:FD33)</f>
        <v>1264.9984830000001</v>
      </c>
      <c r="FC33" s="83">
        <v>1264.9984830000001</v>
      </c>
      <c r="FD33" s="83"/>
      <c r="FE33" s="27">
        <f t="shared" si="293"/>
        <v>1360.9455309800937</v>
      </c>
      <c r="FF33" s="56">
        <f>SUM(FF22*FF39)</f>
        <v>1360.9455309800937</v>
      </c>
      <c r="FG33" s="56"/>
      <c r="FH33" s="27">
        <f t="shared" si="294"/>
        <v>0</v>
      </c>
      <c r="FI33" s="127"/>
      <c r="FJ33" s="127"/>
      <c r="FK33" s="83">
        <f t="shared" ref="FK33:FK34" si="321">SUM(FL33:FM33)</f>
        <v>1460.3949580000001</v>
      </c>
      <c r="FL33" s="83">
        <v>1460.3949580000001</v>
      </c>
      <c r="FM33" s="83"/>
      <c r="FN33" s="84">
        <f t="shared" si="295"/>
        <v>4082.8365929402812</v>
      </c>
      <c r="FO33" s="84">
        <f t="shared" si="295"/>
        <v>4082.8365929402812</v>
      </c>
      <c r="FP33" s="84">
        <f t="shared" si="295"/>
        <v>0</v>
      </c>
      <c r="FQ33" s="84">
        <f t="shared" si="295"/>
        <v>1321.056358</v>
      </c>
      <c r="FR33" s="84">
        <f t="shared" si="295"/>
        <v>1321.056358</v>
      </c>
      <c r="FS33" s="84">
        <f t="shared" si="295"/>
        <v>0</v>
      </c>
      <c r="FT33" s="84">
        <f t="shared" si="295"/>
        <v>3772.062441</v>
      </c>
      <c r="FU33" s="84">
        <f t="shared" si="295"/>
        <v>3772.062441</v>
      </c>
      <c r="FV33" s="84">
        <f t="shared" si="295"/>
        <v>0</v>
      </c>
      <c r="FW33" s="97">
        <f t="shared" si="296"/>
        <v>-2761.7802349402809</v>
      </c>
      <c r="FX33" s="97">
        <f t="shared" si="296"/>
        <v>-2761.7802349402809</v>
      </c>
      <c r="FY33" s="97">
        <f t="shared" si="296"/>
        <v>0</v>
      </c>
      <c r="FZ33" s="30">
        <f t="shared" si="297"/>
        <v>16331.346371761125</v>
      </c>
      <c r="GA33" s="30">
        <f t="shared" si="297"/>
        <v>16331.346371761125</v>
      </c>
      <c r="GB33" s="30">
        <f t="shared" si="298"/>
        <v>0</v>
      </c>
      <c r="GC33" s="84">
        <f t="shared" si="298"/>
        <v>11922.748201</v>
      </c>
      <c r="GD33" s="84">
        <f t="shared" si="298"/>
        <v>11922.748201</v>
      </c>
      <c r="GE33" s="84">
        <f t="shared" si="298"/>
        <v>0</v>
      </c>
      <c r="GF33" s="84">
        <f t="shared" si="298"/>
        <v>12256.939483</v>
      </c>
      <c r="GG33" s="84">
        <f t="shared" si="298"/>
        <v>12256.939483</v>
      </c>
      <c r="GH33" s="84">
        <f t="shared" si="298"/>
        <v>0</v>
      </c>
      <c r="GI33" s="97">
        <f t="shared" si="299"/>
        <v>-4408.5981707611245</v>
      </c>
      <c r="GJ33" s="97">
        <f t="shared" si="299"/>
        <v>-4408.5981707611245</v>
      </c>
      <c r="GK33" s="97">
        <f t="shared" si="299"/>
        <v>0</v>
      </c>
      <c r="GL33" s="108"/>
      <c r="GM33" s="13">
        <f t="shared" si="300"/>
        <v>16331.346371761128</v>
      </c>
    </row>
    <row r="34" spans="1:195" ht="18.75" x14ac:dyDescent="0.3">
      <c r="A34" s="54" t="s">
        <v>107</v>
      </c>
      <c r="B34" s="27">
        <f t="shared" si="260"/>
        <v>0</v>
      </c>
      <c r="C34" s="56">
        <f>SUM(C23*C39)</f>
        <v>0</v>
      </c>
      <c r="D34" s="56"/>
      <c r="E34" s="27">
        <f t="shared" si="261"/>
        <v>0</v>
      </c>
      <c r="F34" s="127">
        <v>0</v>
      </c>
      <c r="G34" s="127"/>
      <c r="H34" s="83">
        <f t="shared" si="301"/>
        <v>0</v>
      </c>
      <c r="I34" s="83"/>
      <c r="J34" s="83"/>
      <c r="K34" s="27">
        <f t="shared" si="262"/>
        <v>0</v>
      </c>
      <c r="L34" s="56">
        <f>SUM(L23*L39)</f>
        <v>0</v>
      </c>
      <c r="M34" s="56"/>
      <c r="N34" s="27">
        <f t="shared" si="263"/>
        <v>0</v>
      </c>
      <c r="O34" s="127">
        <v>0</v>
      </c>
      <c r="P34" s="127"/>
      <c r="Q34" s="83">
        <f t="shared" si="312"/>
        <v>0</v>
      </c>
      <c r="R34" s="83">
        <v>0</v>
      </c>
      <c r="S34" s="83"/>
      <c r="T34" s="27">
        <f t="shared" si="264"/>
        <v>0</v>
      </c>
      <c r="U34" s="56">
        <f>SUM(U23*U39)</f>
        <v>0</v>
      </c>
      <c r="V34" s="56"/>
      <c r="W34" s="27">
        <f t="shared" si="265"/>
        <v>0</v>
      </c>
      <c r="X34" s="127">
        <v>0</v>
      </c>
      <c r="Y34" s="127"/>
      <c r="Z34" s="120">
        <f t="shared" si="266"/>
        <v>0</v>
      </c>
      <c r="AA34" s="127"/>
      <c r="AB34" s="127"/>
      <c r="AC34" s="84">
        <f t="shared" si="267"/>
        <v>0</v>
      </c>
      <c r="AD34" s="84">
        <f t="shared" si="267"/>
        <v>0</v>
      </c>
      <c r="AE34" s="84">
        <f t="shared" si="267"/>
        <v>0</v>
      </c>
      <c r="AF34" s="84">
        <f t="shared" si="267"/>
        <v>0</v>
      </c>
      <c r="AG34" s="84">
        <f t="shared" si="267"/>
        <v>0</v>
      </c>
      <c r="AH34" s="84">
        <f t="shared" si="267"/>
        <v>0</v>
      </c>
      <c r="AI34" s="84">
        <f t="shared" si="267"/>
        <v>0</v>
      </c>
      <c r="AJ34" s="84">
        <f t="shared" si="267"/>
        <v>0</v>
      </c>
      <c r="AK34" s="84">
        <f t="shared" si="267"/>
        <v>0</v>
      </c>
      <c r="AL34" s="97">
        <f t="shared" si="268"/>
        <v>0</v>
      </c>
      <c r="AM34" s="97">
        <f t="shared" si="268"/>
        <v>0</v>
      </c>
      <c r="AN34" s="97">
        <f t="shared" si="268"/>
        <v>0</v>
      </c>
      <c r="AO34" s="27">
        <f t="shared" si="269"/>
        <v>0</v>
      </c>
      <c r="AP34" s="56">
        <f>SUM(AP23*AP39)</f>
        <v>0</v>
      </c>
      <c r="AQ34" s="56"/>
      <c r="AR34" s="25">
        <f t="shared" si="270"/>
        <v>0</v>
      </c>
      <c r="AS34" s="128">
        <v>0</v>
      </c>
      <c r="AT34" s="128"/>
      <c r="AU34" s="83">
        <f t="shared" si="313"/>
        <v>0</v>
      </c>
      <c r="AV34" s="83">
        <v>0</v>
      </c>
      <c r="AW34" s="83"/>
      <c r="AX34" s="27">
        <f t="shared" si="271"/>
        <v>0</v>
      </c>
      <c r="AY34" s="56">
        <f>SUM(AY23*AY39)</f>
        <v>0</v>
      </c>
      <c r="AZ34" s="56"/>
      <c r="BA34" s="27">
        <f t="shared" si="272"/>
        <v>0</v>
      </c>
      <c r="BB34" s="127">
        <v>0</v>
      </c>
      <c r="BC34" s="127"/>
      <c r="BD34" s="83">
        <f t="shared" si="314"/>
        <v>0</v>
      </c>
      <c r="BE34" s="83">
        <v>0</v>
      </c>
      <c r="BF34" s="83"/>
      <c r="BG34" s="27">
        <f t="shared" si="273"/>
        <v>0</v>
      </c>
      <c r="BH34" s="56">
        <f>SUM(BH23*BH39)</f>
        <v>0</v>
      </c>
      <c r="BI34" s="56"/>
      <c r="BJ34" s="27">
        <f t="shared" si="274"/>
        <v>0</v>
      </c>
      <c r="BK34" s="127">
        <v>0</v>
      </c>
      <c r="BL34" s="127"/>
      <c r="BM34" s="83">
        <f t="shared" si="315"/>
        <v>0</v>
      </c>
      <c r="BN34" s="83">
        <v>0</v>
      </c>
      <c r="BO34" s="83">
        <v>0</v>
      </c>
      <c r="BP34" s="84">
        <f t="shared" si="275"/>
        <v>0</v>
      </c>
      <c r="BQ34" s="84">
        <f t="shared" si="275"/>
        <v>0</v>
      </c>
      <c r="BR34" s="84">
        <f t="shared" si="275"/>
        <v>0</v>
      </c>
      <c r="BS34" s="84">
        <f t="shared" si="275"/>
        <v>0</v>
      </c>
      <c r="BT34" s="84">
        <f t="shared" si="275"/>
        <v>0</v>
      </c>
      <c r="BU34" s="84">
        <f t="shared" si="275"/>
        <v>0</v>
      </c>
      <c r="BV34" s="84">
        <f t="shared" si="275"/>
        <v>0</v>
      </c>
      <c r="BW34" s="84">
        <f t="shared" si="275"/>
        <v>0</v>
      </c>
      <c r="BX34" s="84">
        <f t="shared" si="275"/>
        <v>0</v>
      </c>
      <c r="BY34" s="97">
        <f t="shared" si="276"/>
        <v>0</v>
      </c>
      <c r="BZ34" s="97">
        <f t="shared" si="276"/>
        <v>0</v>
      </c>
      <c r="CA34" s="97">
        <f t="shared" si="276"/>
        <v>0</v>
      </c>
      <c r="CB34" s="84">
        <f t="shared" si="277"/>
        <v>0</v>
      </c>
      <c r="CC34" s="84">
        <f t="shared" si="277"/>
        <v>0</v>
      </c>
      <c r="CD34" s="84">
        <f t="shared" si="277"/>
        <v>0</v>
      </c>
      <c r="CE34" s="84">
        <f t="shared" si="277"/>
        <v>0</v>
      </c>
      <c r="CF34" s="84">
        <f t="shared" si="277"/>
        <v>0</v>
      </c>
      <c r="CG34" s="84">
        <f t="shared" si="277"/>
        <v>0</v>
      </c>
      <c r="CH34" s="84">
        <f t="shared" si="277"/>
        <v>0</v>
      </c>
      <c r="CI34" s="84">
        <f t="shared" si="277"/>
        <v>0</v>
      </c>
      <c r="CJ34" s="84">
        <f t="shared" si="277"/>
        <v>0</v>
      </c>
      <c r="CK34" s="97">
        <f t="shared" si="278"/>
        <v>0</v>
      </c>
      <c r="CL34" s="97">
        <f t="shared" si="278"/>
        <v>0</v>
      </c>
      <c r="CM34" s="97">
        <f t="shared" si="278"/>
        <v>0</v>
      </c>
      <c r="CN34" s="27">
        <f t="shared" si="279"/>
        <v>0</v>
      </c>
      <c r="CO34" s="56">
        <f>SUM(CO23*CO39)</f>
        <v>0</v>
      </c>
      <c r="CP34" s="56"/>
      <c r="CQ34" s="25">
        <f t="shared" si="280"/>
        <v>0</v>
      </c>
      <c r="CR34" s="128">
        <v>0</v>
      </c>
      <c r="CS34" s="128"/>
      <c r="CT34" s="83">
        <f t="shared" si="316"/>
        <v>0</v>
      </c>
      <c r="CU34" s="83">
        <v>0</v>
      </c>
      <c r="CV34" s="83"/>
      <c r="CW34" s="27">
        <f t="shared" si="281"/>
        <v>0</v>
      </c>
      <c r="CX34" s="56">
        <f>SUM(CX23*CX39)</f>
        <v>0</v>
      </c>
      <c r="CY34" s="56"/>
      <c r="CZ34" s="25">
        <f t="shared" si="282"/>
        <v>0</v>
      </c>
      <c r="DA34" s="128">
        <v>0</v>
      </c>
      <c r="DB34" s="128"/>
      <c r="DC34" s="83">
        <f t="shared" si="317"/>
        <v>0</v>
      </c>
      <c r="DD34" s="83">
        <v>0</v>
      </c>
      <c r="DE34" s="83"/>
      <c r="DF34" s="27">
        <f t="shared" si="283"/>
        <v>0</v>
      </c>
      <c r="DG34" s="56">
        <f>SUM(DG23*DG39)</f>
        <v>0</v>
      </c>
      <c r="DH34" s="56"/>
      <c r="DI34" s="27">
        <f t="shared" si="284"/>
        <v>0</v>
      </c>
      <c r="DJ34" s="127">
        <v>0</v>
      </c>
      <c r="DK34" s="127"/>
      <c r="DL34" s="83">
        <f t="shared" si="318"/>
        <v>0</v>
      </c>
      <c r="DM34" s="83">
        <v>0</v>
      </c>
      <c r="DN34" s="83"/>
      <c r="DO34" s="84">
        <f t="shared" si="285"/>
        <v>0</v>
      </c>
      <c r="DP34" s="84">
        <f t="shared" si="285"/>
        <v>0</v>
      </c>
      <c r="DQ34" s="84">
        <f t="shared" si="285"/>
        <v>0</v>
      </c>
      <c r="DR34" s="84">
        <f t="shared" si="285"/>
        <v>0</v>
      </c>
      <c r="DS34" s="84">
        <f t="shared" si="285"/>
        <v>0</v>
      </c>
      <c r="DT34" s="84">
        <f t="shared" si="285"/>
        <v>0</v>
      </c>
      <c r="DU34" s="84">
        <f t="shared" si="285"/>
        <v>0</v>
      </c>
      <c r="DV34" s="84">
        <f t="shared" si="285"/>
        <v>0</v>
      </c>
      <c r="DW34" s="84">
        <f t="shared" si="285"/>
        <v>0</v>
      </c>
      <c r="DX34" s="97">
        <f t="shared" si="286"/>
        <v>0</v>
      </c>
      <c r="DY34" s="97">
        <f t="shared" si="286"/>
        <v>0</v>
      </c>
      <c r="DZ34" s="97">
        <f t="shared" si="286"/>
        <v>0</v>
      </c>
      <c r="EA34" s="84">
        <f t="shared" si="287"/>
        <v>0</v>
      </c>
      <c r="EB34" s="84">
        <f t="shared" si="287"/>
        <v>0</v>
      </c>
      <c r="EC34" s="84">
        <f t="shared" si="287"/>
        <v>0</v>
      </c>
      <c r="ED34" s="30">
        <f t="shared" si="287"/>
        <v>0</v>
      </c>
      <c r="EE34" s="30">
        <f t="shared" si="287"/>
        <v>0</v>
      </c>
      <c r="EF34" s="30">
        <f t="shared" si="287"/>
        <v>0</v>
      </c>
      <c r="EG34" s="84">
        <f t="shared" si="287"/>
        <v>0</v>
      </c>
      <c r="EH34" s="84">
        <f t="shared" si="287"/>
        <v>0</v>
      </c>
      <c r="EI34" s="84">
        <f t="shared" si="287"/>
        <v>0</v>
      </c>
      <c r="EJ34" s="97">
        <f t="shared" si="288"/>
        <v>0</v>
      </c>
      <c r="EK34" s="97">
        <f t="shared" si="288"/>
        <v>0</v>
      </c>
      <c r="EL34" s="97">
        <f t="shared" si="288"/>
        <v>0</v>
      </c>
      <c r="EM34" s="27">
        <f t="shared" si="289"/>
        <v>0</v>
      </c>
      <c r="EN34" s="56">
        <f>SUM(EN23*EN39)</f>
        <v>0</v>
      </c>
      <c r="EO34" s="56"/>
      <c r="EP34" s="27">
        <f t="shared" si="290"/>
        <v>0</v>
      </c>
      <c r="EQ34" s="127">
        <v>0</v>
      </c>
      <c r="ER34" s="127"/>
      <c r="ES34" s="83">
        <f t="shared" si="319"/>
        <v>0</v>
      </c>
      <c r="ET34" s="83">
        <v>0</v>
      </c>
      <c r="EU34" s="83"/>
      <c r="EV34" s="27">
        <f t="shared" si="291"/>
        <v>0</v>
      </c>
      <c r="EW34" s="56">
        <f>SUM(EW23*EW39)</f>
        <v>0</v>
      </c>
      <c r="EX34" s="56"/>
      <c r="EY34" s="27">
        <f t="shared" si="292"/>
        <v>0</v>
      </c>
      <c r="EZ34" s="127"/>
      <c r="FA34" s="127"/>
      <c r="FB34" s="83">
        <f t="shared" si="320"/>
        <v>0</v>
      </c>
      <c r="FC34" s="83">
        <v>0</v>
      </c>
      <c r="FD34" s="83"/>
      <c r="FE34" s="27">
        <f t="shared" si="293"/>
        <v>0</v>
      </c>
      <c r="FF34" s="56">
        <f>SUM(FF23*FF39)</f>
        <v>0</v>
      </c>
      <c r="FG34" s="56"/>
      <c r="FH34" s="27">
        <f t="shared" si="294"/>
        <v>0</v>
      </c>
      <c r="FI34" s="127"/>
      <c r="FJ34" s="127"/>
      <c r="FK34" s="83">
        <f t="shared" si="321"/>
        <v>0</v>
      </c>
      <c r="FL34" s="83">
        <v>0</v>
      </c>
      <c r="FM34" s="83"/>
      <c r="FN34" s="84">
        <f t="shared" si="295"/>
        <v>0</v>
      </c>
      <c r="FO34" s="84">
        <f t="shared" si="295"/>
        <v>0</v>
      </c>
      <c r="FP34" s="84">
        <f t="shared" si="295"/>
        <v>0</v>
      </c>
      <c r="FQ34" s="84">
        <f t="shared" si="295"/>
        <v>0</v>
      </c>
      <c r="FR34" s="84">
        <f t="shared" si="295"/>
        <v>0</v>
      </c>
      <c r="FS34" s="84">
        <f t="shared" si="295"/>
        <v>0</v>
      </c>
      <c r="FT34" s="84">
        <f t="shared" si="295"/>
        <v>0</v>
      </c>
      <c r="FU34" s="84">
        <f t="shared" si="295"/>
        <v>0</v>
      </c>
      <c r="FV34" s="84">
        <f t="shared" si="295"/>
        <v>0</v>
      </c>
      <c r="FW34" s="97">
        <f t="shared" si="296"/>
        <v>0</v>
      </c>
      <c r="FX34" s="97">
        <f t="shared" si="296"/>
        <v>0</v>
      </c>
      <c r="FY34" s="97">
        <f t="shared" si="296"/>
        <v>0</v>
      </c>
      <c r="FZ34" s="30">
        <f t="shared" si="297"/>
        <v>0</v>
      </c>
      <c r="GA34" s="30">
        <f t="shared" si="297"/>
        <v>0</v>
      </c>
      <c r="GB34" s="30">
        <f t="shared" si="298"/>
        <v>0</v>
      </c>
      <c r="GC34" s="84">
        <f t="shared" si="298"/>
        <v>0</v>
      </c>
      <c r="GD34" s="84">
        <f t="shared" si="298"/>
        <v>0</v>
      </c>
      <c r="GE34" s="84">
        <f t="shared" si="298"/>
        <v>0</v>
      </c>
      <c r="GF34" s="84">
        <f t="shared" si="298"/>
        <v>0</v>
      </c>
      <c r="GG34" s="84">
        <f t="shared" si="298"/>
        <v>0</v>
      </c>
      <c r="GH34" s="84">
        <f t="shared" si="298"/>
        <v>0</v>
      </c>
      <c r="GI34" s="97">
        <f t="shared" si="299"/>
        <v>0</v>
      </c>
      <c r="GJ34" s="97">
        <f t="shared" si="299"/>
        <v>0</v>
      </c>
      <c r="GK34" s="97">
        <f t="shared" si="299"/>
        <v>0</v>
      </c>
      <c r="GL34" s="108"/>
      <c r="GM34" s="129">
        <f t="shared" si="300"/>
        <v>0</v>
      </c>
    </row>
    <row r="35" spans="1:195" ht="18.75" x14ac:dyDescent="0.3">
      <c r="A35" s="130" t="s">
        <v>44</v>
      </c>
      <c r="B35" s="15">
        <f t="shared" si="260"/>
        <v>15605.919923996196</v>
      </c>
      <c r="C35" s="50">
        <f>SUM(C28:C32)</f>
        <v>15602.990592974411</v>
      </c>
      <c r="D35" s="50">
        <f>SUM(D28:D32)</f>
        <v>2.929331021786147</v>
      </c>
      <c r="E35" s="15">
        <f t="shared" si="261"/>
        <v>15887.798903000001</v>
      </c>
      <c r="F35" s="50">
        <f>SUM(F28:F32)</f>
        <v>15887.798903000001</v>
      </c>
      <c r="G35" s="50">
        <f>SUM(G28:G32)</f>
        <v>0</v>
      </c>
      <c r="H35" s="7">
        <f t="shared" si="301"/>
        <v>12969.788999999999</v>
      </c>
      <c r="I35" s="112">
        <f>SUM(I28:I32)</f>
        <v>12968.052</v>
      </c>
      <c r="J35" s="112">
        <f>SUM(J28:J32)</f>
        <v>1.7370000000000001</v>
      </c>
      <c r="K35" s="15">
        <f t="shared" si="262"/>
        <v>15605.919923996196</v>
      </c>
      <c r="L35" s="50">
        <f>SUM(L28:L32)</f>
        <v>15602.990592974411</v>
      </c>
      <c r="M35" s="50">
        <f>SUM(M28:M32)</f>
        <v>2.929331021786147</v>
      </c>
      <c r="N35" s="15">
        <f t="shared" si="263"/>
        <v>16013.415891000001</v>
      </c>
      <c r="O35" s="50">
        <f>SUM(O28:O32)</f>
        <v>16013.415891000001</v>
      </c>
      <c r="P35" s="50">
        <f>SUM(P28:P32)</f>
        <v>0</v>
      </c>
      <c r="Q35" s="15">
        <f t="shared" si="312"/>
        <v>12792.166999999999</v>
      </c>
      <c r="R35" s="50">
        <f>SUM(R28:R32)</f>
        <v>12790.638999999999</v>
      </c>
      <c r="S35" s="50">
        <f>SUM(S28:S32)</f>
        <v>1.528</v>
      </c>
      <c r="T35" s="15">
        <f t="shared" si="264"/>
        <v>15605.919923996196</v>
      </c>
      <c r="U35" s="50">
        <f>SUM(U28:U32)</f>
        <v>15602.990592974411</v>
      </c>
      <c r="V35" s="50">
        <f>SUM(V28:V32)</f>
        <v>2.929331021786147</v>
      </c>
      <c r="W35" s="15">
        <f t="shared" si="265"/>
        <v>15156.728429000001</v>
      </c>
      <c r="X35" s="50">
        <f>SUM(X28:X32)</f>
        <v>15156.728429000001</v>
      </c>
      <c r="Y35" s="50">
        <f>SUM(Y28:Y32)</f>
        <v>0</v>
      </c>
      <c r="Z35" s="15">
        <f t="shared" si="266"/>
        <v>12239.486000000001</v>
      </c>
      <c r="AA35" s="50">
        <f>SUM(AA28:AA32)</f>
        <v>12237.393</v>
      </c>
      <c r="AB35" s="50">
        <f>SUM(AB28:AB32)</f>
        <v>2.093</v>
      </c>
      <c r="AC35" s="93">
        <f t="shared" si="267"/>
        <v>46817.759771988589</v>
      </c>
      <c r="AD35" s="93">
        <f t="shared" si="267"/>
        <v>46808.971778923231</v>
      </c>
      <c r="AE35" s="93">
        <f t="shared" si="267"/>
        <v>8.7879930653584406</v>
      </c>
      <c r="AF35" s="93">
        <f t="shared" si="267"/>
        <v>47057.943223000002</v>
      </c>
      <c r="AG35" s="93">
        <f t="shared" si="267"/>
        <v>47057.943223000002</v>
      </c>
      <c r="AH35" s="93">
        <f t="shared" si="267"/>
        <v>0</v>
      </c>
      <c r="AI35" s="93">
        <f t="shared" si="267"/>
        <v>38001.441999999995</v>
      </c>
      <c r="AJ35" s="93">
        <f t="shared" si="267"/>
        <v>37996.084000000003</v>
      </c>
      <c r="AK35" s="93">
        <f t="shared" si="267"/>
        <v>5.3580000000000005</v>
      </c>
      <c r="AL35" s="95">
        <f t="shared" si="268"/>
        <v>240.18345101141313</v>
      </c>
      <c r="AM35" s="95">
        <f t="shared" si="268"/>
        <v>248.97144407677115</v>
      </c>
      <c r="AN35" s="95">
        <f t="shared" si="268"/>
        <v>-8.7879930653584406</v>
      </c>
      <c r="AO35" s="15">
        <f t="shared" si="269"/>
        <v>15605.919923996196</v>
      </c>
      <c r="AP35" s="50">
        <f>SUM(AP28:AP32)</f>
        <v>15602.990592974411</v>
      </c>
      <c r="AQ35" s="50">
        <f>SUM(AQ28:AQ32)</f>
        <v>2.929331021786147</v>
      </c>
      <c r="AR35" s="7">
        <f t="shared" si="270"/>
        <v>14971.338924000001</v>
      </c>
      <c r="AS35" s="112">
        <f>SUM(AS28:AS32)</f>
        <v>14971.338924000001</v>
      </c>
      <c r="AT35" s="112">
        <f>SUM(AT28:AT32)</f>
        <v>0</v>
      </c>
      <c r="AU35" s="7">
        <f t="shared" si="313"/>
        <v>13458.028</v>
      </c>
      <c r="AV35" s="112">
        <f>SUM(AV28:AV32)</f>
        <v>13447.563</v>
      </c>
      <c r="AW35" s="112">
        <f>SUM(AW28:AW32)</f>
        <v>10.465</v>
      </c>
      <c r="AX35" s="15">
        <f t="shared" si="271"/>
        <v>15605.919923996196</v>
      </c>
      <c r="AY35" s="50">
        <f>SUM(AY28:AY32)</f>
        <v>15602.990592974411</v>
      </c>
      <c r="AZ35" s="50">
        <f>SUM(AZ28:AZ32)</f>
        <v>2.929331021786147</v>
      </c>
      <c r="BA35" s="15">
        <f>SUM(BB35:BC35)</f>
        <v>15227.927423000001</v>
      </c>
      <c r="BB35" s="50">
        <f>SUM(BB28:BB32)</f>
        <v>15227.927423000001</v>
      </c>
      <c r="BC35" s="50">
        <f>SUM(BC28:BC32)</f>
        <v>0</v>
      </c>
      <c r="BD35" s="7">
        <f>SUM(BE35:BF35)</f>
        <v>12499.223</v>
      </c>
      <c r="BE35" s="50">
        <f>SUM(BE28:BE32)</f>
        <v>12498.491</v>
      </c>
      <c r="BF35" s="50">
        <f>SUM(BF28:BF32)</f>
        <v>0.73199999999999998</v>
      </c>
      <c r="BG35" s="15">
        <f t="shared" si="273"/>
        <v>15605.919923996196</v>
      </c>
      <c r="BH35" s="50">
        <f>SUM(BH28:BH32)</f>
        <v>15602.990592974411</v>
      </c>
      <c r="BI35" s="50">
        <f>SUM(BI28:BI32)</f>
        <v>2.929331021786147</v>
      </c>
      <c r="BJ35" s="15">
        <f t="shared" si="274"/>
        <v>14845.30696</v>
      </c>
      <c r="BK35" s="50">
        <f>SUM(BK28:BK32)</f>
        <v>14845.30696</v>
      </c>
      <c r="BL35" s="50">
        <f>SUM(BL28:BL32)</f>
        <v>0</v>
      </c>
      <c r="BM35" s="15">
        <f t="shared" si="315"/>
        <v>11679.717999999999</v>
      </c>
      <c r="BN35" s="50">
        <f>SUM(BN28:BN32)</f>
        <v>11679.717999999999</v>
      </c>
      <c r="BO35" s="50">
        <f>SUM(BO28:BO32)</f>
        <v>0</v>
      </c>
      <c r="BP35" s="93">
        <f t="shared" si="275"/>
        <v>46817.759771988589</v>
      </c>
      <c r="BQ35" s="93">
        <f t="shared" si="275"/>
        <v>46808.971778923231</v>
      </c>
      <c r="BR35" s="93">
        <f t="shared" si="275"/>
        <v>8.7879930653584406</v>
      </c>
      <c r="BS35" s="93">
        <f t="shared" si="275"/>
        <v>45044.573307000006</v>
      </c>
      <c r="BT35" s="93">
        <f t="shared" si="275"/>
        <v>45044.573307000006</v>
      </c>
      <c r="BU35" s="93">
        <f t="shared" si="275"/>
        <v>0</v>
      </c>
      <c r="BV35" s="93">
        <f t="shared" si="275"/>
        <v>37636.968999999997</v>
      </c>
      <c r="BW35" s="93">
        <f t="shared" si="275"/>
        <v>37625.771999999997</v>
      </c>
      <c r="BX35" s="93">
        <f t="shared" si="275"/>
        <v>11.196999999999999</v>
      </c>
      <c r="BY35" s="95">
        <f t="shared" si="276"/>
        <v>-1773.1864649885829</v>
      </c>
      <c r="BZ35" s="95">
        <f t="shared" si="276"/>
        <v>-1764.3984719232249</v>
      </c>
      <c r="CA35" s="95">
        <f t="shared" si="276"/>
        <v>-8.7879930653584406</v>
      </c>
      <c r="CB35" s="93">
        <f t="shared" si="277"/>
        <v>93635.519543977178</v>
      </c>
      <c r="CC35" s="93">
        <f t="shared" si="277"/>
        <v>93617.943557846462</v>
      </c>
      <c r="CD35" s="93">
        <f t="shared" si="277"/>
        <v>17.575986130716881</v>
      </c>
      <c r="CE35" s="93">
        <f t="shared" si="277"/>
        <v>92102.516530000008</v>
      </c>
      <c r="CF35" s="93">
        <f t="shared" si="277"/>
        <v>92102.516530000008</v>
      </c>
      <c r="CG35" s="93">
        <f t="shared" si="277"/>
        <v>0</v>
      </c>
      <c r="CH35" s="93">
        <f t="shared" si="277"/>
        <v>75638.410999999993</v>
      </c>
      <c r="CI35" s="93">
        <f t="shared" si="277"/>
        <v>75621.856</v>
      </c>
      <c r="CJ35" s="93">
        <f t="shared" si="277"/>
        <v>16.555</v>
      </c>
      <c r="CK35" s="95">
        <f t="shared" si="278"/>
        <v>-1533.0030139771698</v>
      </c>
      <c r="CL35" s="95">
        <f t="shared" si="278"/>
        <v>-1515.4270278464537</v>
      </c>
      <c r="CM35" s="95">
        <f t="shared" si="278"/>
        <v>-17.575986130716881</v>
      </c>
      <c r="CN35" s="15">
        <f t="shared" si="279"/>
        <v>15605.919923996196</v>
      </c>
      <c r="CO35" s="50">
        <f>SUM(CO28:CO32)</f>
        <v>15602.990592974411</v>
      </c>
      <c r="CP35" s="50">
        <f>SUM(CP28:CP32)</f>
        <v>2.929331021786147</v>
      </c>
      <c r="CQ35" s="7">
        <f t="shared" si="280"/>
        <v>13569.570075</v>
      </c>
      <c r="CR35" s="112">
        <f>SUM(CR28:CR32)</f>
        <v>13569.570075</v>
      </c>
      <c r="CS35" s="112">
        <f>SUM(CS28:CS32)</f>
        <v>0</v>
      </c>
      <c r="CT35" s="15">
        <f t="shared" si="316"/>
        <v>12736.305000000002</v>
      </c>
      <c r="CU35" s="112">
        <f>SUM(CU28:CU32)</f>
        <v>12736.305000000002</v>
      </c>
      <c r="CV35" s="50">
        <f>SUM(CV28:CV32)</f>
        <v>0</v>
      </c>
      <c r="CW35" s="15">
        <f t="shared" si="281"/>
        <v>15605.919923996196</v>
      </c>
      <c r="CX35" s="50">
        <f>SUM(CX28:CX32)</f>
        <v>15602.990592974411</v>
      </c>
      <c r="CY35" s="50">
        <f>SUM(CY28:CY32)</f>
        <v>2.929331021786147</v>
      </c>
      <c r="CZ35" s="7">
        <f t="shared" si="282"/>
        <v>14454.662469999999</v>
      </c>
      <c r="DA35" s="112">
        <f>SUM(DA28:DA32)</f>
        <v>14454.662469999999</v>
      </c>
      <c r="DB35" s="112">
        <f>SUM(DB28:DB32)</f>
        <v>0</v>
      </c>
      <c r="DC35" s="15">
        <f t="shared" si="317"/>
        <v>13572.933999999999</v>
      </c>
      <c r="DD35" s="112">
        <f>SUM(DD28:DD32)</f>
        <v>13572.933999999999</v>
      </c>
      <c r="DE35" s="50">
        <f>SUM(DE28:DE32)</f>
        <v>0</v>
      </c>
      <c r="DF35" s="15">
        <f t="shared" si="283"/>
        <v>15605.919923996196</v>
      </c>
      <c r="DG35" s="50">
        <f>SUM(DG28:DG32)</f>
        <v>15602.990592974411</v>
      </c>
      <c r="DH35" s="50">
        <f>SUM(DH28:DH32)</f>
        <v>2.929331021786147</v>
      </c>
      <c r="DI35" s="15">
        <f t="shared" si="284"/>
        <v>14964.928747</v>
      </c>
      <c r="DJ35" s="50">
        <f>SUM(DJ28:DJ32)</f>
        <v>14964.928747</v>
      </c>
      <c r="DK35" s="50">
        <f>SUM(DK28:DK32)</f>
        <v>0</v>
      </c>
      <c r="DL35" s="15">
        <f t="shared" si="318"/>
        <v>14317.414275000001</v>
      </c>
      <c r="DM35" s="112">
        <f>SUM(DM28:DM32)</f>
        <v>14317.414275000001</v>
      </c>
      <c r="DN35" s="50">
        <f>SUM(DN28:DN32)</f>
        <v>0</v>
      </c>
      <c r="DO35" s="93">
        <f t="shared" si="285"/>
        <v>46817.759771988589</v>
      </c>
      <c r="DP35" s="93">
        <f t="shared" si="285"/>
        <v>46808.971778923231</v>
      </c>
      <c r="DQ35" s="93">
        <f t="shared" si="285"/>
        <v>8.7879930653584406</v>
      </c>
      <c r="DR35" s="93">
        <f t="shared" si="285"/>
        <v>42989.161291999997</v>
      </c>
      <c r="DS35" s="93">
        <f t="shared" si="285"/>
        <v>42989.161291999997</v>
      </c>
      <c r="DT35" s="93">
        <f t="shared" si="285"/>
        <v>0</v>
      </c>
      <c r="DU35" s="93">
        <f t="shared" si="285"/>
        <v>40626.653275000004</v>
      </c>
      <c r="DV35" s="93">
        <f t="shared" si="285"/>
        <v>40626.653275000004</v>
      </c>
      <c r="DW35" s="93">
        <f t="shared" si="285"/>
        <v>0</v>
      </c>
      <c r="DX35" s="95">
        <f t="shared" si="286"/>
        <v>-3828.5984799885919</v>
      </c>
      <c r="DY35" s="95">
        <f t="shared" si="286"/>
        <v>-3819.8104869232338</v>
      </c>
      <c r="DZ35" s="95">
        <f t="shared" si="286"/>
        <v>-8.7879930653584406</v>
      </c>
      <c r="EA35" s="93">
        <f t="shared" si="287"/>
        <v>140453.27931596577</v>
      </c>
      <c r="EB35" s="93">
        <f t="shared" si="287"/>
        <v>140426.91533676969</v>
      </c>
      <c r="EC35" s="93">
        <f t="shared" si="287"/>
        <v>26.36397919607532</v>
      </c>
      <c r="ED35" s="11">
        <f t="shared" si="287"/>
        <v>135091.677822</v>
      </c>
      <c r="EE35" s="11">
        <f t="shared" si="287"/>
        <v>135091.677822</v>
      </c>
      <c r="EF35" s="11">
        <f t="shared" si="287"/>
        <v>0</v>
      </c>
      <c r="EG35" s="93">
        <f t="shared" si="287"/>
        <v>116265.064275</v>
      </c>
      <c r="EH35" s="93">
        <f t="shared" si="287"/>
        <v>116248.509275</v>
      </c>
      <c r="EI35" s="93">
        <f t="shared" si="287"/>
        <v>16.555</v>
      </c>
      <c r="EJ35" s="95">
        <f t="shared" si="288"/>
        <v>-5361.6014939657762</v>
      </c>
      <c r="EK35" s="95">
        <f t="shared" si="288"/>
        <v>-5335.2375147696876</v>
      </c>
      <c r="EL35" s="95">
        <f t="shared" si="288"/>
        <v>-26.36397919607532</v>
      </c>
      <c r="EM35" s="15">
        <f t="shared" si="289"/>
        <v>15605.919923996196</v>
      </c>
      <c r="EN35" s="50">
        <f>SUM(EN28:EN32)</f>
        <v>15602.990592974411</v>
      </c>
      <c r="EO35" s="50">
        <f>SUM(EO28:EO32)</f>
        <v>2.929331021786147</v>
      </c>
      <c r="EP35" s="15">
        <f t="shared" si="290"/>
        <v>15395.146218</v>
      </c>
      <c r="EQ35" s="50">
        <f>SUM(EQ28:EQ32)</f>
        <v>15395.146218</v>
      </c>
      <c r="ER35" s="50">
        <f>SUM(ER28:ER32)</f>
        <v>0</v>
      </c>
      <c r="ES35" s="15">
        <f t="shared" si="319"/>
        <v>14229.718999999999</v>
      </c>
      <c r="ET35" s="112">
        <f>SUM(ET28:ET32)</f>
        <v>14229.718999999999</v>
      </c>
      <c r="EU35" s="112">
        <f>SUM(EU28:EU32)</f>
        <v>0</v>
      </c>
      <c r="EV35" s="15">
        <f t="shared" si="291"/>
        <v>15605.919923996196</v>
      </c>
      <c r="EW35" s="50">
        <f>SUM(EW28:EW32)</f>
        <v>15602.990592974411</v>
      </c>
      <c r="EX35" s="50">
        <f>SUM(EX28:EX32)</f>
        <v>2.929331021786147</v>
      </c>
      <c r="EY35" s="15">
        <f t="shared" si="292"/>
        <v>0</v>
      </c>
      <c r="EZ35" s="50">
        <f>SUM(EZ28:EZ32)</f>
        <v>0</v>
      </c>
      <c r="FA35" s="50">
        <f>SUM(FA28:FA32)</f>
        <v>0</v>
      </c>
      <c r="FB35" s="15">
        <f t="shared" si="320"/>
        <v>14596.761470999998</v>
      </c>
      <c r="FC35" s="50">
        <f>SUM(FC28:FC32)</f>
        <v>14596.761470999998</v>
      </c>
      <c r="FD35" s="50">
        <f>SUM(FD28:FD32)</f>
        <v>0</v>
      </c>
      <c r="FE35" s="15">
        <f t="shared" si="293"/>
        <v>15605.919923996196</v>
      </c>
      <c r="FF35" s="50">
        <f>SUM(FF28:FF32)</f>
        <v>15602.990592974411</v>
      </c>
      <c r="FG35" s="50">
        <f>SUM(FG28:FG32)</f>
        <v>2.929331021786147</v>
      </c>
      <c r="FH35" s="15">
        <f t="shared" ref="FH35" si="322">SUM(FI35:FJ35)</f>
        <v>0</v>
      </c>
      <c r="FI35" s="50">
        <f>SUM(FI28:FI32)</f>
        <v>0</v>
      </c>
      <c r="FJ35" s="50">
        <f>SUM(FJ28:FJ32)</f>
        <v>0</v>
      </c>
      <c r="FK35" s="15">
        <f t="shared" ref="FK35" si="323">SUM(FL35:FM35)</f>
        <v>15897.989313000002</v>
      </c>
      <c r="FL35" s="112">
        <f>SUM(FL28:FL32)</f>
        <v>15897.989313000002</v>
      </c>
      <c r="FM35" s="50">
        <f>SUM(FM28:FM32)</f>
        <v>0</v>
      </c>
      <c r="FN35" s="93">
        <f t="shared" si="295"/>
        <v>46817.759771988589</v>
      </c>
      <c r="FO35" s="93">
        <f t="shared" si="295"/>
        <v>46808.971778923231</v>
      </c>
      <c r="FP35" s="93">
        <f t="shared" si="295"/>
        <v>8.7879930653584406</v>
      </c>
      <c r="FQ35" s="93">
        <f t="shared" si="295"/>
        <v>15395.146218</v>
      </c>
      <c r="FR35" s="93">
        <f t="shared" si="295"/>
        <v>15395.146218</v>
      </c>
      <c r="FS35" s="93">
        <f t="shared" si="295"/>
        <v>0</v>
      </c>
      <c r="FT35" s="93">
        <f t="shared" si="295"/>
        <v>44724.469784000001</v>
      </c>
      <c r="FU35" s="93">
        <f t="shared" si="295"/>
        <v>44724.469784000001</v>
      </c>
      <c r="FV35" s="93">
        <f t="shared" si="295"/>
        <v>0</v>
      </c>
      <c r="FW35" s="95">
        <f t="shared" si="296"/>
        <v>-31422.613553988587</v>
      </c>
      <c r="FX35" s="95">
        <f t="shared" si="296"/>
        <v>-31413.825560923229</v>
      </c>
      <c r="FY35" s="95">
        <f t="shared" si="296"/>
        <v>-8.7879930653584406</v>
      </c>
      <c r="FZ35" s="11">
        <f t="shared" si="297"/>
        <v>187271.03908795436</v>
      </c>
      <c r="GA35" s="11">
        <f t="shared" si="297"/>
        <v>187235.88711569292</v>
      </c>
      <c r="GB35" s="11">
        <f t="shared" si="298"/>
        <v>35.151972261433762</v>
      </c>
      <c r="GC35" s="93">
        <f t="shared" si="298"/>
        <v>150486.82404000001</v>
      </c>
      <c r="GD35" s="93">
        <f t="shared" si="298"/>
        <v>150486.82404000001</v>
      </c>
      <c r="GE35" s="93">
        <f t="shared" si="298"/>
        <v>0</v>
      </c>
      <c r="GF35" s="93">
        <f t="shared" si="298"/>
        <v>160989.534059</v>
      </c>
      <c r="GG35" s="93">
        <f t="shared" si="298"/>
        <v>160972.979059</v>
      </c>
      <c r="GH35" s="93">
        <f t="shared" si="298"/>
        <v>16.555</v>
      </c>
      <c r="GI35" s="95">
        <f t="shared" si="299"/>
        <v>-36784.215047954349</v>
      </c>
      <c r="GJ35" s="95">
        <f t="shared" si="299"/>
        <v>-36749.063075692917</v>
      </c>
      <c r="GK35" s="95">
        <f t="shared" si="299"/>
        <v>-35.151972261433762</v>
      </c>
      <c r="GL35" s="108"/>
      <c r="GM35" s="129">
        <f t="shared" si="300"/>
        <v>187271.03908795441</v>
      </c>
    </row>
    <row r="36" spans="1:195" ht="18.75" x14ac:dyDescent="0.3">
      <c r="A36" s="130" t="s">
        <v>45</v>
      </c>
      <c r="B36" s="50">
        <f t="shared" ref="B36:G36" si="324">SUM(B35/B14)</f>
        <v>52.67163124064848</v>
      </c>
      <c r="C36" s="50">
        <f t="shared" si="324"/>
        <v>52.681762489552021</v>
      </c>
      <c r="D36" s="50">
        <f t="shared" si="324"/>
        <v>26.019224471823662</v>
      </c>
      <c r="E36" s="50">
        <f t="shared" si="324"/>
        <v>52.663780889407185</v>
      </c>
      <c r="F36" s="50">
        <f t="shared" si="324"/>
        <v>52.663780889407185</v>
      </c>
      <c r="G36" s="50" t="e">
        <f t="shared" si="324"/>
        <v>#DIV/0!</v>
      </c>
      <c r="H36" s="50">
        <f>SUM(H35/H14)</f>
        <v>42.000612046632121</v>
      </c>
      <c r="I36" s="50">
        <f>SUM(I35/I14)</f>
        <v>42.006277594042444</v>
      </c>
      <c r="J36" s="50">
        <f>SUM(J35/J14)</f>
        <v>20.927710843373493</v>
      </c>
      <c r="K36" s="50">
        <f t="shared" ref="K36:P36" si="325">SUM(K35/K14)</f>
        <v>52.67163124064848</v>
      </c>
      <c r="L36" s="50">
        <f t="shared" si="325"/>
        <v>52.681762489552021</v>
      </c>
      <c r="M36" s="50">
        <f t="shared" si="325"/>
        <v>26.019224471823662</v>
      </c>
      <c r="N36" s="50">
        <f t="shared" si="325"/>
        <v>52.679041250690666</v>
      </c>
      <c r="O36" s="50">
        <f t="shared" si="325"/>
        <v>52.679041250690666</v>
      </c>
      <c r="P36" s="50" t="e">
        <f t="shared" si="325"/>
        <v>#DIV/0!</v>
      </c>
      <c r="Q36" s="50">
        <f>SUM(Q35/Q14)</f>
        <v>42.002124376149197</v>
      </c>
      <c r="R36" s="50">
        <f>SUM(R35/R14)</f>
        <v>42.007176004230061</v>
      </c>
      <c r="S36" s="50">
        <f>SUM(S35/S14)</f>
        <v>20.93150684931507</v>
      </c>
      <c r="T36" s="50">
        <f t="shared" ref="T36:Y36" si="326">SUM(T35/T14)</f>
        <v>52.67163124064848</v>
      </c>
      <c r="U36" s="50">
        <f t="shared" si="326"/>
        <v>52.681762489552021</v>
      </c>
      <c r="V36" s="50">
        <f t="shared" si="326"/>
        <v>26.019224471823662</v>
      </c>
      <c r="W36" s="50">
        <f t="shared" si="326"/>
        <v>52.677140342065833</v>
      </c>
      <c r="X36" s="50">
        <f t="shared" si="326"/>
        <v>52.677140342065833</v>
      </c>
      <c r="Y36" s="50" t="e">
        <f t="shared" si="326"/>
        <v>#DIV/0!</v>
      </c>
      <c r="Z36" s="50">
        <f>SUM(Z35/Z14)</f>
        <v>42.007854384612862</v>
      </c>
      <c r="AA36" s="50">
        <f>SUM(AA35/AA14)</f>
        <v>42.015091121821698</v>
      </c>
      <c r="AB36" s="50">
        <f>SUM(AB35/AB14)</f>
        <v>20.93</v>
      </c>
      <c r="AC36" s="93">
        <f t="shared" ref="AC36:AK36" si="327">SUM(AC35/AC14)</f>
        <v>52.671631240648473</v>
      </c>
      <c r="AD36" s="93">
        <f t="shared" si="327"/>
        <v>52.681762489552007</v>
      </c>
      <c r="AE36" s="93">
        <f t="shared" si="327"/>
        <v>26.019224471823659</v>
      </c>
      <c r="AF36" s="93">
        <f t="shared" si="327"/>
        <v>52.673275875329146</v>
      </c>
      <c r="AG36" s="93">
        <f t="shared" si="327"/>
        <v>52.673275875329146</v>
      </c>
      <c r="AH36" s="93" t="e">
        <f t="shared" si="327"/>
        <v>#DIV/0!</v>
      </c>
      <c r="AI36" s="93">
        <f t="shared" si="327"/>
        <v>42.003453512274305</v>
      </c>
      <c r="AJ36" s="93">
        <f t="shared" si="327"/>
        <v>42.009418230702323</v>
      </c>
      <c r="AK36" s="93">
        <f t="shared" si="327"/>
        <v>20.9296875</v>
      </c>
      <c r="AL36" s="95">
        <f t="shared" si="268"/>
        <v>1.6446346806731071E-3</v>
      </c>
      <c r="AM36" s="95">
        <f t="shared" si="268"/>
        <v>-8.4866142228605668E-3</v>
      </c>
      <c r="AN36" s="95" t="e">
        <f t="shared" si="268"/>
        <v>#DIV/0!</v>
      </c>
      <c r="AO36" s="50">
        <f t="shared" ref="AO36:AT36" si="328">SUM(AO35/AO14)</f>
        <v>52.67163124064848</v>
      </c>
      <c r="AP36" s="50">
        <f t="shared" si="328"/>
        <v>52.681762489552021</v>
      </c>
      <c r="AQ36" s="50">
        <f t="shared" si="328"/>
        <v>26.019224471823662</v>
      </c>
      <c r="AR36" s="112">
        <f t="shared" si="328"/>
        <v>52.693052670675357</v>
      </c>
      <c r="AS36" s="112">
        <f t="shared" si="328"/>
        <v>52.693052670675357</v>
      </c>
      <c r="AT36" s="112" t="e">
        <f t="shared" si="328"/>
        <v>#DIV/0!</v>
      </c>
      <c r="AU36" s="112">
        <f>SUM(AU35/AU14)</f>
        <v>41.980484012949105</v>
      </c>
      <c r="AV36" s="112">
        <f>SUM(AV35/AV14)</f>
        <v>42.013367358351807</v>
      </c>
      <c r="AW36" s="112">
        <f>SUM(AW35/AW14)</f>
        <v>20.93</v>
      </c>
      <c r="AX36" s="50">
        <f t="shared" ref="AX36:BC36" si="329">SUM(AX35/AX14)</f>
        <v>52.67163124064848</v>
      </c>
      <c r="AY36" s="50">
        <f t="shared" si="329"/>
        <v>52.681762489552021</v>
      </c>
      <c r="AZ36" s="50">
        <f t="shared" si="329"/>
        <v>26.019224471823662</v>
      </c>
      <c r="BA36" s="50">
        <f t="shared" si="329"/>
        <v>52.646995813026145</v>
      </c>
      <c r="BB36" s="50">
        <f t="shared" si="329"/>
        <v>52.646995813026145</v>
      </c>
      <c r="BC36" s="50" t="e">
        <f t="shared" si="329"/>
        <v>#DIV/0!</v>
      </c>
      <c r="BD36" s="50">
        <f>SUM(BD35/BD14)</f>
        <v>42.006993759053074</v>
      </c>
      <c r="BE36" s="50">
        <f>SUM(BE35/BE14)</f>
        <v>42.009475120665783</v>
      </c>
      <c r="BF36" s="50">
        <f>SUM(BF35/BF14)</f>
        <v>20.914285714285711</v>
      </c>
      <c r="BG36" s="50">
        <f t="shared" ref="BG36:BL36" si="330">SUM(BG35/BG14)</f>
        <v>52.67163124064848</v>
      </c>
      <c r="BH36" s="50">
        <f t="shared" si="330"/>
        <v>52.681762489552021</v>
      </c>
      <c r="BI36" s="50">
        <f t="shared" si="330"/>
        <v>26.019224471823662</v>
      </c>
      <c r="BJ36" s="50">
        <f t="shared" si="330"/>
        <v>52.66390859176218</v>
      </c>
      <c r="BK36" s="50">
        <f t="shared" si="330"/>
        <v>52.66390859176218</v>
      </c>
      <c r="BL36" s="50" t="e">
        <f t="shared" si="330"/>
        <v>#DIV/0!</v>
      </c>
      <c r="BM36" s="50">
        <f>SUM(BM35/BM14)</f>
        <v>41.842092441731332</v>
      </c>
      <c r="BN36" s="50">
        <f>SUM(BN35/BN14)</f>
        <v>41.842092441731332</v>
      </c>
      <c r="BO36" s="50" t="e">
        <f>SUM(BO35/BO14)</f>
        <v>#DIV/0!</v>
      </c>
      <c r="BP36" s="93">
        <f t="shared" ref="BP36:BX36" si="331">SUM(BP35/BP14)</f>
        <v>52.671631240648473</v>
      </c>
      <c r="BQ36" s="93">
        <f t="shared" si="331"/>
        <v>52.681762489552007</v>
      </c>
      <c r="BR36" s="93">
        <f t="shared" si="331"/>
        <v>26.019224471823659</v>
      </c>
      <c r="BS36" s="93">
        <f t="shared" si="331"/>
        <v>52.667870637883482</v>
      </c>
      <c r="BT36" s="93">
        <f t="shared" si="331"/>
        <v>52.667870637883482</v>
      </c>
      <c r="BU36" s="93" t="e">
        <f t="shared" si="331"/>
        <v>#DIV/0!</v>
      </c>
      <c r="BV36" s="93">
        <f t="shared" si="331"/>
        <v>41.946221816645028</v>
      </c>
      <c r="BW36" s="93">
        <f t="shared" si="331"/>
        <v>41.958760932193577</v>
      </c>
      <c r="BX36" s="93">
        <f t="shared" si="331"/>
        <v>20.928971962616821</v>
      </c>
      <c r="BY36" s="95">
        <f t="shared" si="276"/>
        <v>-3.7606027649914608E-3</v>
      </c>
      <c r="BZ36" s="95">
        <f t="shared" si="276"/>
        <v>-1.3891851668525135E-2</v>
      </c>
      <c r="CA36" s="95" t="e">
        <f t="shared" si="276"/>
        <v>#DIV/0!</v>
      </c>
      <c r="CB36" s="93">
        <f t="shared" ref="CB36:CJ36" si="332">SUM(CB35/CB14)</f>
        <v>52.671631240648473</v>
      </c>
      <c r="CC36" s="93">
        <f t="shared" si="332"/>
        <v>52.681762489552007</v>
      </c>
      <c r="CD36" s="93">
        <f t="shared" si="332"/>
        <v>26.019224471823659</v>
      </c>
      <c r="CE36" s="93">
        <f t="shared" si="332"/>
        <v>52.67063219750294</v>
      </c>
      <c r="CF36" s="93">
        <f t="shared" si="332"/>
        <v>52.67063219750294</v>
      </c>
      <c r="CG36" s="93" t="e">
        <f t="shared" si="332"/>
        <v>#DIV/0!</v>
      </c>
      <c r="CH36" s="93">
        <f t="shared" si="332"/>
        <v>41.974956045321044</v>
      </c>
      <c r="CI36" s="93">
        <f t="shared" si="332"/>
        <v>41.984198332846745</v>
      </c>
      <c r="CJ36" s="93">
        <f t="shared" si="332"/>
        <v>20.929203539823007</v>
      </c>
      <c r="CK36" s="95">
        <f t="shared" si="278"/>
        <v>-9.9904314553356244E-4</v>
      </c>
      <c r="CL36" s="95">
        <f t="shared" si="278"/>
        <v>-1.1130292049067236E-2</v>
      </c>
      <c r="CM36" s="95" t="e">
        <f t="shared" si="278"/>
        <v>#DIV/0!</v>
      </c>
      <c r="CN36" s="50">
        <f t="shared" ref="CN36:CS36" si="333">SUM(CN35/CN14)</f>
        <v>52.67163124064848</v>
      </c>
      <c r="CO36" s="50">
        <f t="shared" si="333"/>
        <v>52.681762489552021</v>
      </c>
      <c r="CP36" s="50">
        <f t="shared" si="333"/>
        <v>26.019224471823662</v>
      </c>
      <c r="CQ36" s="50">
        <f t="shared" si="333"/>
        <v>52.663411145852734</v>
      </c>
      <c r="CR36" s="50">
        <f t="shared" si="333"/>
        <v>52.663411145852734</v>
      </c>
      <c r="CS36" s="50" t="e">
        <f t="shared" si="333"/>
        <v>#DIV/0!</v>
      </c>
      <c r="CT36" s="50">
        <f>SUM(CT35/CT14)</f>
        <v>48.690275940637214</v>
      </c>
      <c r="CU36" s="50">
        <f>SUM(CU35/CU14)</f>
        <v>48.690275940637214</v>
      </c>
      <c r="CV36" s="50" t="e">
        <f>SUM(CV35/CV14)</f>
        <v>#DIV/0!</v>
      </c>
      <c r="CW36" s="50">
        <f t="shared" ref="CW36:DB36" si="334">SUM(CW35/CW14)</f>
        <v>52.67163124064848</v>
      </c>
      <c r="CX36" s="50">
        <f t="shared" si="334"/>
        <v>52.681762489552021</v>
      </c>
      <c r="CY36" s="50">
        <f t="shared" si="334"/>
        <v>26.019224471823662</v>
      </c>
      <c r="CZ36" s="50">
        <f t="shared" si="334"/>
        <v>52.666441098677559</v>
      </c>
      <c r="DA36" s="50">
        <f t="shared" si="334"/>
        <v>52.666441098677559</v>
      </c>
      <c r="DB36" s="50" t="e">
        <f t="shared" si="334"/>
        <v>#DIV/0!</v>
      </c>
      <c r="DC36" s="50">
        <f>SUM(DC35/DC14)</f>
        <v>48.681835952211003</v>
      </c>
      <c r="DD36" s="50">
        <f>SUM(DD35/DD14)</f>
        <v>48.681835952211003</v>
      </c>
      <c r="DE36" s="50" t="e">
        <f>SUM(DE35/DE14)</f>
        <v>#DIV/0!</v>
      </c>
      <c r="DF36" s="50">
        <f t="shared" ref="DF36:DK36" si="335">SUM(DF35/DF14)</f>
        <v>52.67163124064848</v>
      </c>
      <c r="DG36" s="50">
        <f t="shared" si="335"/>
        <v>52.681762489552021</v>
      </c>
      <c r="DH36" s="50">
        <f t="shared" si="335"/>
        <v>26.019224471823662</v>
      </c>
      <c r="DI36" s="50">
        <f t="shared" si="335"/>
        <v>52.667638246389814</v>
      </c>
      <c r="DJ36" s="50">
        <f t="shared" si="335"/>
        <v>52.667638246389814</v>
      </c>
      <c r="DK36" s="50" t="e">
        <f t="shared" si="335"/>
        <v>#DIV/0!</v>
      </c>
      <c r="DL36" s="50">
        <f>SUM(DL35/DL14)</f>
        <v>48.665913007566338</v>
      </c>
      <c r="DM36" s="50">
        <f>SUM(DM35/DM14)</f>
        <v>48.665913007566338</v>
      </c>
      <c r="DN36" s="50" t="e">
        <f>SUM(DN35/DN14)</f>
        <v>#DIV/0!</v>
      </c>
      <c r="DO36" s="93">
        <f t="shared" ref="DO36:DW36" si="336">SUM(DO35/DO14)</f>
        <v>52.671631240648473</v>
      </c>
      <c r="DP36" s="93">
        <f t="shared" si="336"/>
        <v>52.681762489552007</v>
      </c>
      <c r="DQ36" s="93">
        <f t="shared" si="336"/>
        <v>26.019224471823659</v>
      </c>
      <c r="DR36" s="93">
        <f t="shared" si="336"/>
        <v>52.665901370494069</v>
      </c>
      <c r="DS36" s="93">
        <f t="shared" si="336"/>
        <v>52.665901370494069</v>
      </c>
      <c r="DT36" s="93" t="e">
        <f t="shared" si="336"/>
        <v>#DIV/0!</v>
      </c>
      <c r="DU36" s="93">
        <f t="shared" si="336"/>
        <v>48.678868269858683</v>
      </c>
      <c r="DV36" s="93">
        <f t="shared" si="336"/>
        <v>48.678868269858683</v>
      </c>
      <c r="DW36" s="93" t="e">
        <f t="shared" si="336"/>
        <v>#DIV/0!</v>
      </c>
      <c r="DX36" s="95">
        <f t="shared" si="286"/>
        <v>-5.7298701544041819E-3</v>
      </c>
      <c r="DY36" s="95">
        <f t="shared" si="286"/>
        <v>-1.5861119057937856E-2</v>
      </c>
      <c r="DZ36" s="95" t="e">
        <f t="shared" si="286"/>
        <v>#DIV/0!</v>
      </c>
      <c r="EA36" s="93">
        <f t="shared" ref="EA36:EI36" si="337">SUM(EA35/EA14)</f>
        <v>52.671631240648487</v>
      </c>
      <c r="EB36" s="93">
        <f t="shared" si="337"/>
        <v>52.681762489552014</v>
      </c>
      <c r="EC36" s="93">
        <f t="shared" si="337"/>
        <v>26.019224471823659</v>
      </c>
      <c r="ED36" s="11">
        <f t="shared" si="337"/>
        <v>52.669126651466861</v>
      </c>
      <c r="EE36" s="11">
        <f t="shared" si="337"/>
        <v>52.669126651466861</v>
      </c>
      <c r="EF36" s="11" t="e">
        <f t="shared" si="337"/>
        <v>#DIV/0!</v>
      </c>
      <c r="EG36" s="93">
        <f t="shared" si="337"/>
        <v>44.097022213879448</v>
      </c>
      <c r="EH36" s="93">
        <f t="shared" si="337"/>
        <v>44.103974889517531</v>
      </c>
      <c r="EI36" s="93">
        <f t="shared" si="337"/>
        <v>20.929203539823007</v>
      </c>
      <c r="EJ36" s="95">
        <f t="shared" si="288"/>
        <v>-2.5045891816262156E-3</v>
      </c>
      <c r="EK36" s="95">
        <f t="shared" si="288"/>
        <v>-1.2635838085152784E-2</v>
      </c>
      <c r="EL36" s="95" t="e">
        <f t="shared" si="288"/>
        <v>#DIV/0!</v>
      </c>
      <c r="EM36" s="50">
        <f t="shared" ref="EM36:ER36" si="338">SUM(EM35/EM14)</f>
        <v>52.67163124064848</v>
      </c>
      <c r="EN36" s="50">
        <f t="shared" si="338"/>
        <v>52.681762489552021</v>
      </c>
      <c r="EO36" s="50">
        <f t="shared" si="338"/>
        <v>26.019224471823662</v>
      </c>
      <c r="EP36" s="50">
        <f t="shared" si="338"/>
        <v>52.659536572704724</v>
      </c>
      <c r="EQ36" s="50">
        <f t="shared" si="338"/>
        <v>52.659536572704724</v>
      </c>
      <c r="ER36" s="50" t="e">
        <f t="shared" si="338"/>
        <v>#DIV/0!</v>
      </c>
      <c r="ES36" s="50">
        <f>SUM(ES35/ES14)</f>
        <v>48.658593215702361</v>
      </c>
      <c r="ET36" s="50">
        <f>SUM(ET35/ET14)</f>
        <v>48.658593215702361</v>
      </c>
      <c r="EU36" s="50" t="e">
        <f>SUM(EU35/EU14)</f>
        <v>#DIV/0!</v>
      </c>
      <c r="EV36" s="50">
        <f t="shared" ref="EV36:FA36" si="339">SUM(EV35/EV14)</f>
        <v>52.67163124064848</v>
      </c>
      <c r="EW36" s="50">
        <f t="shared" si="339"/>
        <v>52.681762489552021</v>
      </c>
      <c r="EX36" s="50">
        <f t="shared" si="339"/>
        <v>26.019224471823662</v>
      </c>
      <c r="EY36" s="50" t="e">
        <f t="shared" si="339"/>
        <v>#DIV/0!</v>
      </c>
      <c r="EZ36" s="50" t="e">
        <f t="shared" si="339"/>
        <v>#DIV/0!</v>
      </c>
      <c r="FA36" s="50" t="e">
        <f t="shared" si="339"/>
        <v>#DIV/0!</v>
      </c>
      <c r="FB36" s="50">
        <f>SUM(FB35/FB14)</f>
        <v>48.664775439530331</v>
      </c>
      <c r="FC36" s="50">
        <f>SUM(FC35/FC14)</f>
        <v>48.664775439530331</v>
      </c>
      <c r="FD36" s="50" t="e">
        <f>SUM(FD35/FD14)</f>
        <v>#DIV/0!</v>
      </c>
      <c r="FE36" s="50">
        <f t="shared" ref="FE36:FJ36" si="340">SUM(FE35/FE14)</f>
        <v>52.67163124064848</v>
      </c>
      <c r="FF36" s="50">
        <f t="shared" si="340"/>
        <v>52.681762489552021</v>
      </c>
      <c r="FG36" s="50">
        <f t="shared" si="340"/>
        <v>26.019224471823662</v>
      </c>
      <c r="FH36" s="50" t="e">
        <f t="shared" si="340"/>
        <v>#DIV/0!</v>
      </c>
      <c r="FI36" s="50" t="e">
        <f t="shared" si="340"/>
        <v>#DIV/0!</v>
      </c>
      <c r="FJ36" s="50" t="e">
        <f t="shared" si="340"/>
        <v>#DIV/0!</v>
      </c>
      <c r="FK36" s="50">
        <f>SUM(FK35/FK14)</f>
        <v>52.673325866602205</v>
      </c>
      <c r="FL36" s="50">
        <f>SUM(FL35/FL14)</f>
        <v>52.673325866602205</v>
      </c>
      <c r="FM36" s="50" t="e">
        <f>SUM(FM35/FM14)</f>
        <v>#DIV/0!</v>
      </c>
      <c r="FN36" s="93">
        <f t="shared" ref="FN36:FV36" si="341">SUM(FN35/FN14)</f>
        <v>52.671631240648473</v>
      </c>
      <c r="FO36" s="93">
        <f t="shared" si="341"/>
        <v>52.681762489552007</v>
      </c>
      <c r="FP36" s="93">
        <f t="shared" si="341"/>
        <v>26.019224471823659</v>
      </c>
      <c r="FQ36" s="93">
        <f t="shared" si="341"/>
        <v>52.659536572704724</v>
      </c>
      <c r="FR36" s="93">
        <f t="shared" si="341"/>
        <v>52.659536572704724</v>
      </c>
      <c r="FS36" s="93" t="e">
        <f t="shared" si="341"/>
        <v>#DIV/0!</v>
      </c>
      <c r="FT36" s="93">
        <f t="shared" si="341"/>
        <v>50.01577434475945</v>
      </c>
      <c r="FU36" s="93">
        <f t="shared" si="341"/>
        <v>50.01577434475945</v>
      </c>
      <c r="FV36" s="93" t="e">
        <f t="shared" si="341"/>
        <v>#DIV/0!</v>
      </c>
      <c r="FW36" s="95">
        <f t="shared" si="296"/>
        <v>-1.2094667943749471E-2</v>
      </c>
      <c r="FX36" s="95">
        <f t="shared" si="296"/>
        <v>-2.2225916847283145E-2</v>
      </c>
      <c r="FY36" s="95" t="e">
        <f t="shared" si="296"/>
        <v>#DIV/0!</v>
      </c>
      <c r="FZ36" s="11">
        <f t="shared" ref="FZ36:GH36" si="342">SUM(FZ35/FZ14)</f>
        <v>52.67163124064848</v>
      </c>
      <c r="GA36" s="11">
        <f t="shared" si="342"/>
        <v>52.681762489552014</v>
      </c>
      <c r="GB36" s="11">
        <f t="shared" si="342"/>
        <v>26.019224471823659</v>
      </c>
      <c r="GC36" s="93">
        <f t="shared" si="342"/>
        <v>52.668145404090787</v>
      </c>
      <c r="GD36" s="93">
        <f t="shared" si="342"/>
        <v>52.668145404090787</v>
      </c>
      <c r="GE36" s="93" t="e">
        <f t="shared" si="342"/>
        <v>#DIV/0!</v>
      </c>
      <c r="GF36" s="93">
        <f t="shared" si="342"/>
        <v>45.596008069240582</v>
      </c>
      <c r="GG36" s="93">
        <f t="shared" si="342"/>
        <v>45.601535405168789</v>
      </c>
      <c r="GH36" s="93">
        <f t="shared" si="342"/>
        <v>20.929203539823007</v>
      </c>
      <c r="GI36" s="95">
        <f t="shared" si="299"/>
        <v>-3.4858365576937445E-3</v>
      </c>
      <c r="GJ36" s="95">
        <f t="shared" si="299"/>
        <v>-1.3617085461227418E-2</v>
      </c>
      <c r="GK36" s="95" t="e">
        <f t="shared" si="299"/>
        <v>#DIV/0!</v>
      </c>
      <c r="GL36" s="108"/>
      <c r="GM36" s="131">
        <f>SUM(GM35/GM14)</f>
        <v>52.671631240648509</v>
      </c>
    </row>
    <row r="37" spans="1:195" ht="19.5" x14ac:dyDescent="0.35">
      <c r="A37" s="132" t="s">
        <v>32</v>
      </c>
      <c r="B37" s="56">
        <f>SUM(C37)</f>
        <v>37.880000000000003</v>
      </c>
      <c r="C37" s="56">
        <f>SUM('[20]вода 2019-2023 коррект'!BW59)</f>
        <v>37.880000000000003</v>
      </c>
      <c r="D37" s="56"/>
      <c r="E37" s="56">
        <f>SUM(E28/E15)</f>
        <v>37.883209453359513</v>
      </c>
      <c r="F37" s="56">
        <f>SUM(F28/F15)</f>
        <v>37.883209453359513</v>
      </c>
      <c r="G37" s="127"/>
      <c r="H37" s="56">
        <f>SUM(H28/H15)</f>
        <v>33.416751314602124</v>
      </c>
      <c r="I37" s="56">
        <f>SUM(I28/I15)</f>
        <v>33.416751314602124</v>
      </c>
      <c r="J37" s="127"/>
      <c r="K37" s="56">
        <f>SUM(L37)</f>
        <v>37.880000000000003</v>
      </c>
      <c r="L37" s="56">
        <f>SUM(C37)</f>
        <v>37.880000000000003</v>
      </c>
      <c r="M37" s="56"/>
      <c r="N37" s="56">
        <f>SUM(N28/N15)</f>
        <v>37.883254510102134</v>
      </c>
      <c r="O37" s="56">
        <f>SUM(O28/O15)</f>
        <v>37.883254510102134</v>
      </c>
      <c r="P37" s="127"/>
      <c r="Q37" s="56">
        <f>SUM(Q28/Q15)</f>
        <v>33.416846837817332</v>
      </c>
      <c r="R37" s="56">
        <f>SUM(R28/R15)</f>
        <v>33.416846837817332</v>
      </c>
      <c r="S37" s="127"/>
      <c r="T37" s="56">
        <f>SUM(U37)</f>
        <v>37.880000000000003</v>
      </c>
      <c r="U37" s="56">
        <f>SUM(C37)</f>
        <v>37.880000000000003</v>
      </c>
      <c r="V37" s="56"/>
      <c r="W37" s="56">
        <f>SUM(W28/W15)</f>
        <v>37.883259958789694</v>
      </c>
      <c r="X37" s="56">
        <f>SUM(X28/X15)</f>
        <v>37.883259958789694</v>
      </c>
      <c r="Y37" s="127"/>
      <c r="Z37" s="56">
        <f>SUM(Z28/Z15)</f>
        <v>33.419999122634039</v>
      </c>
      <c r="AA37" s="56">
        <f>SUM(AA28/AA15)</f>
        <v>33.419999122634039</v>
      </c>
      <c r="AB37" s="127"/>
      <c r="AC37" s="133">
        <f>SUM(AC28/AC15)</f>
        <v>37.88000000000001</v>
      </c>
      <c r="AD37" s="133">
        <f>SUM(AD28/AD15)</f>
        <v>37.88000000000001</v>
      </c>
      <c r="AE37" s="133"/>
      <c r="AF37" s="133">
        <f>SUM(AF28/AF15)</f>
        <v>37.883241082781176</v>
      </c>
      <c r="AG37" s="133">
        <f>SUM(AG28/AG15)</f>
        <v>37.883241082781176</v>
      </c>
      <c r="AH37" s="133"/>
      <c r="AI37" s="133">
        <f>SUM(AI28/AI15)</f>
        <v>33.41782061051569</v>
      </c>
      <c r="AJ37" s="133">
        <f>SUM(AJ28/AJ15)</f>
        <v>33.41782061051569</v>
      </c>
      <c r="AK37" s="133"/>
      <c r="AL37" s="134">
        <f t="shared" si="268"/>
        <v>3.2410827811659715E-3</v>
      </c>
      <c r="AM37" s="134">
        <f t="shared" si="268"/>
        <v>3.2410827811659715E-3</v>
      </c>
      <c r="AN37" s="134">
        <f t="shared" si="268"/>
        <v>0</v>
      </c>
      <c r="AO37" s="56">
        <f>SUM(AP37)</f>
        <v>37.880000000000003</v>
      </c>
      <c r="AP37" s="56">
        <f>SUM(C37)</f>
        <v>37.880000000000003</v>
      </c>
      <c r="AQ37" s="56"/>
      <c r="AR37" s="86">
        <f>SUM(AR28/AR15)</f>
        <v>37.883213230336153</v>
      </c>
      <c r="AS37" s="86">
        <f>SUM(AS28/AS15)</f>
        <v>37.883213230336153</v>
      </c>
      <c r="AT37" s="128"/>
      <c r="AU37" s="86">
        <f>SUM(AU28/AU15)</f>
        <v>33.413879607475259</v>
      </c>
      <c r="AV37" s="86">
        <f>SUM(AV28/AV15)</f>
        <v>33.413879607475259</v>
      </c>
      <c r="AW37" s="128"/>
      <c r="AX37" s="56">
        <f>SUM(AY37)</f>
        <v>37.880000000000003</v>
      </c>
      <c r="AY37" s="56">
        <f>SUM(C37)</f>
        <v>37.880000000000003</v>
      </c>
      <c r="AZ37" s="56"/>
      <c r="BA37" s="56">
        <f>SUM(BA28/BA15)</f>
        <v>37.883233763962181</v>
      </c>
      <c r="BB37" s="56">
        <f>SUM(BB28/BB15)</f>
        <v>37.883233763962181</v>
      </c>
      <c r="BC37" s="127"/>
      <c r="BD37" s="56">
        <f>SUM(BD28/BD15)</f>
        <v>33.416810144703241</v>
      </c>
      <c r="BE37" s="56">
        <f>SUM(BE28/BE15)</f>
        <v>33.416810144703241</v>
      </c>
      <c r="BF37" s="127"/>
      <c r="BG37" s="56">
        <f>SUM(BH37)</f>
        <v>37.880000000000003</v>
      </c>
      <c r="BH37" s="56">
        <f>SUM(C37)</f>
        <v>37.880000000000003</v>
      </c>
      <c r="BI37" s="56"/>
      <c r="BJ37" s="56">
        <f>SUM(BJ28/BJ15)</f>
        <v>37.879999942659353</v>
      </c>
      <c r="BK37" s="56">
        <f>SUM(BK28/BK15)</f>
        <v>37.879999942659353</v>
      </c>
      <c r="BL37" s="127"/>
      <c r="BM37" s="56">
        <f>SUM(BM28/BM15)</f>
        <v>33.416725660031652</v>
      </c>
      <c r="BN37" s="56">
        <f>SUM(BN28/BN15)</f>
        <v>33.416725660031652</v>
      </c>
      <c r="BO37" s="127"/>
      <c r="BP37" s="133">
        <f>SUM(BP28/BP15)</f>
        <v>37.88000000000001</v>
      </c>
      <c r="BQ37" s="133">
        <f>SUM(BQ28/BQ15)</f>
        <v>37.88000000000001</v>
      </c>
      <c r="BR37" s="133"/>
      <c r="BS37" s="133">
        <f>SUM(BS28/BS15)</f>
        <v>37.882161574052517</v>
      </c>
      <c r="BT37" s="133">
        <f>SUM(BT28/BT15)</f>
        <v>37.882161574052517</v>
      </c>
      <c r="BU37" s="133"/>
      <c r="BV37" s="133">
        <f>SUM(BV28/BV15)</f>
        <v>33.415719294348065</v>
      </c>
      <c r="BW37" s="133">
        <f>SUM(BW28/BW15)</f>
        <v>33.415719294348065</v>
      </c>
      <c r="BX37" s="133"/>
      <c r="BY37" s="134">
        <f t="shared" si="276"/>
        <v>2.1615740525078309E-3</v>
      </c>
      <c r="BZ37" s="134">
        <f t="shared" si="276"/>
        <v>2.1615740525078309E-3</v>
      </c>
      <c r="CA37" s="134">
        <f t="shared" si="276"/>
        <v>0</v>
      </c>
      <c r="CB37" s="133">
        <f>SUM(CB28/CB15)</f>
        <v>37.88000000000001</v>
      </c>
      <c r="CC37" s="133">
        <f>SUM(CC28/CC15)</f>
        <v>37.88000000000001</v>
      </c>
      <c r="CD37" s="133"/>
      <c r="CE37" s="133">
        <f>SUM(CE28/CE15)</f>
        <v>37.882699098475136</v>
      </c>
      <c r="CF37" s="133">
        <f>SUM(CF28/CF15)</f>
        <v>37.882699098475136</v>
      </c>
      <c r="CG37" s="133"/>
      <c r="CH37" s="133">
        <f>SUM(CH28/CH15)</f>
        <v>33.416763333343148</v>
      </c>
      <c r="CI37" s="133">
        <f>SUM(CI28/CI15)</f>
        <v>33.416763333343148</v>
      </c>
      <c r="CJ37" s="133"/>
      <c r="CK37" s="134">
        <f t="shared" si="278"/>
        <v>2.6990984751265046E-3</v>
      </c>
      <c r="CL37" s="134">
        <f t="shared" si="278"/>
        <v>2.6990984751265046E-3</v>
      </c>
      <c r="CM37" s="134">
        <f t="shared" si="278"/>
        <v>0</v>
      </c>
      <c r="CN37" s="56">
        <f>SUM(CO37)</f>
        <v>37.880000000000003</v>
      </c>
      <c r="CO37" s="56">
        <f>SUM('[20]вода 2019-2023 коррект'!BW59)</f>
        <v>37.880000000000003</v>
      </c>
      <c r="CP37" s="56"/>
      <c r="CQ37" s="56">
        <f>SUM(CQ28/CQ15)</f>
        <v>37.88318350116397</v>
      </c>
      <c r="CR37" s="56">
        <f>SUM(CR28/CR15)</f>
        <v>37.88318350116397</v>
      </c>
      <c r="CS37" s="127"/>
      <c r="CT37" s="56">
        <f>SUM(CT28/CT15)</f>
        <v>34.750001346134169</v>
      </c>
      <c r="CU37" s="56">
        <f>SUM(CU28/CU15)</f>
        <v>34.750001346134169</v>
      </c>
      <c r="CV37" s="127"/>
      <c r="CW37" s="56">
        <f>SUM(CX37)</f>
        <v>37.880000000000003</v>
      </c>
      <c r="CX37" s="56">
        <f>SUM(CO37)</f>
        <v>37.880000000000003</v>
      </c>
      <c r="CY37" s="56"/>
      <c r="CZ37" s="56">
        <f>SUM(CZ28/CZ15)</f>
        <v>37.883226834267703</v>
      </c>
      <c r="DA37" s="56">
        <f>SUM(DA28/DA15)</f>
        <v>37.883226834267703</v>
      </c>
      <c r="DB37" s="127"/>
      <c r="DC37" s="56">
        <f>SUM(DC28/DC15)</f>
        <v>34.749915973131465</v>
      </c>
      <c r="DD37" s="56">
        <f>SUM(DD28/DD15)</f>
        <v>34.749915973131465</v>
      </c>
      <c r="DE37" s="127"/>
      <c r="DF37" s="56">
        <f>SUM(DG37)</f>
        <v>37.880000000000003</v>
      </c>
      <c r="DG37" s="56">
        <f>SUM(CO37)</f>
        <v>37.880000000000003</v>
      </c>
      <c r="DH37" s="56"/>
      <c r="DI37" s="56">
        <f>SUM(DI28/DI15)</f>
        <v>37.883163103796328</v>
      </c>
      <c r="DJ37" s="56">
        <f>SUM(DJ28/DJ15)</f>
        <v>37.883163103796328</v>
      </c>
      <c r="DK37" s="127"/>
      <c r="DL37" s="56">
        <f>SUM(DL28/DL15)</f>
        <v>34.750060173813992</v>
      </c>
      <c r="DM37" s="56">
        <f>SUM(DM28/DM15)</f>
        <v>34.750060173813992</v>
      </c>
      <c r="DN37" s="127"/>
      <c r="DO37" s="133">
        <f>SUM(DO28/DO15)</f>
        <v>37.88000000000001</v>
      </c>
      <c r="DP37" s="133">
        <f>SUM(DP28/DP15)</f>
        <v>37.88000000000001</v>
      </c>
      <c r="DQ37" s="133"/>
      <c r="DR37" s="133">
        <f>SUM(DR28/DR15)</f>
        <v>37.88319132750317</v>
      </c>
      <c r="DS37" s="133">
        <f>SUM(DS28/DS15)</f>
        <v>37.88319132750317</v>
      </c>
      <c r="DT37" s="133"/>
      <c r="DU37" s="133">
        <f>SUM(DU28/DU15)</f>
        <v>34.749991977033034</v>
      </c>
      <c r="DV37" s="133">
        <f>SUM(DV28/DV15)</f>
        <v>34.749991977033034</v>
      </c>
      <c r="DW37" s="133"/>
      <c r="DX37" s="95">
        <f t="shared" si="286"/>
        <v>3.1913275031598687E-3</v>
      </c>
      <c r="DY37" s="95">
        <f t="shared" si="286"/>
        <v>3.1913275031598687E-3</v>
      </c>
      <c r="DZ37" s="95">
        <f t="shared" si="286"/>
        <v>0</v>
      </c>
      <c r="EA37" s="133">
        <f>SUM(EA28/EA15)</f>
        <v>37.88000000000001</v>
      </c>
      <c r="EB37" s="133">
        <f>SUM(EB28/EB15)</f>
        <v>37.88000000000001</v>
      </c>
      <c r="EC37" s="133"/>
      <c r="ED37" s="74">
        <f>SUM(ED28/ED15)</f>
        <v>37.882858225272663</v>
      </c>
      <c r="EE37" s="74">
        <f>SUM(EE28/EE15)</f>
        <v>37.882858225272663</v>
      </c>
      <c r="EF37" s="74"/>
      <c r="EG37" s="133">
        <f>SUM(EG28/EG15)</f>
        <v>33.841252388493984</v>
      </c>
      <c r="EH37" s="133">
        <f>SUM(EH28/EH15)</f>
        <v>33.841252388493984</v>
      </c>
      <c r="EI37" s="133"/>
      <c r="EJ37" s="95">
        <f t="shared" si="288"/>
        <v>2.8582252726536694E-3</v>
      </c>
      <c r="EK37" s="95">
        <f t="shared" si="288"/>
        <v>2.8582252726536694E-3</v>
      </c>
      <c r="EL37" s="95">
        <f t="shared" si="288"/>
        <v>0</v>
      </c>
      <c r="EM37" s="56">
        <f>SUM(EN37)</f>
        <v>37.880000000000003</v>
      </c>
      <c r="EN37" s="56">
        <f>SUM(CO37)</f>
        <v>37.880000000000003</v>
      </c>
      <c r="EO37" s="56"/>
      <c r="EP37" s="56">
        <f>SUM(EP28/EP15)</f>
        <v>37.883139584996307</v>
      </c>
      <c r="EQ37" s="56">
        <f>SUM(EQ28/EQ15)</f>
        <v>37.883139584996307</v>
      </c>
      <c r="ER37" s="127"/>
      <c r="ES37" s="56">
        <f>SUM(ES28/ES15)</f>
        <v>34.752801070744141</v>
      </c>
      <c r="ET37" s="56">
        <f>SUM(ET28/ET15)</f>
        <v>34.752801070744141</v>
      </c>
      <c r="EU37" s="127"/>
      <c r="EV37" s="56">
        <f>SUM(EW37)</f>
        <v>37.880000000000003</v>
      </c>
      <c r="EW37" s="56">
        <f>SUM(CO37)</f>
        <v>37.880000000000003</v>
      </c>
      <c r="EX37" s="56"/>
      <c r="EY37" s="56" t="e">
        <f>SUM(EY28/EY15)</f>
        <v>#DIV/0!</v>
      </c>
      <c r="EZ37" s="56" t="e">
        <f>SUM(EZ28/EZ15)</f>
        <v>#DIV/0!</v>
      </c>
      <c r="FA37" s="127"/>
      <c r="FB37" s="56">
        <f>SUM(FB28/FB15)</f>
        <v>34.749963617443015</v>
      </c>
      <c r="FC37" s="56">
        <f>SUM(FC28/FC15)</f>
        <v>34.749963617443015</v>
      </c>
      <c r="FD37" s="127"/>
      <c r="FE37" s="56">
        <f>SUM(FF37)</f>
        <v>37.880000000000003</v>
      </c>
      <c r="FF37" s="56">
        <f>SUM(CO37)</f>
        <v>37.880000000000003</v>
      </c>
      <c r="FG37" s="56"/>
      <c r="FH37" s="56" t="e">
        <f>SUM(FH28/FH15)</f>
        <v>#DIV/0!</v>
      </c>
      <c r="FI37" s="56" t="e">
        <f>SUM(FI28/FI15)</f>
        <v>#DIV/0!</v>
      </c>
      <c r="FJ37" s="127"/>
      <c r="FK37" s="56">
        <f>SUM(FK28/FK15)</f>
        <v>37.878468693737489</v>
      </c>
      <c r="FL37" s="56">
        <f>SUM(FL28/FL15)</f>
        <v>37.878468693737489</v>
      </c>
      <c r="FM37" s="127"/>
      <c r="FN37" s="133">
        <f>SUM(FN28/FN15)</f>
        <v>37.88000000000001</v>
      </c>
      <c r="FO37" s="133">
        <f>SUM(FO28/FO15)</f>
        <v>37.88000000000001</v>
      </c>
      <c r="FP37" s="133"/>
      <c r="FQ37" s="133">
        <f>SUM(FQ28/FQ15)</f>
        <v>37.883139584996307</v>
      </c>
      <c r="FR37" s="133">
        <f>SUM(FR28/FR15)</f>
        <v>37.883139584996307</v>
      </c>
      <c r="FS37" s="133"/>
      <c r="FT37" s="133">
        <f>SUM(FT28/FT15)</f>
        <v>35.788500770377468</v>
      </c>
      <c r="FU37" s="133">
        <f>SUM(FU28/FU15)</f>
        <v>35.788500770377468</v>
      </c>
      <c r="FV37" s="133"/>
      <c r="FW37" s="95">
        <f t="shared" si="296"/>
        <v>3.1395849962976285E-3</v>
      </c>
      <c r="FX37" s="95">
        <f t="shared" si="296"/>
        <v>3.1395849962976285E-3</v>
      </c>
      <c r="FY37" s="95">
        <f t="shared" si="296"/>
        <v>0</v>
      </c>
      <c r="FZ37" s="74">
        <f>SUM(FZ28/FZ15)</f>
        <v>37.88000000000001</v>
      </c>
      <c r="GA37" s="74">
        <f>SUM(GA28/GA15)</f>
        <v>37.88000000000001</v>
      </c>
      <c r="GB37" s="74"/>
      <c r="GC37" s="133">
        <f>SUM(GC28/GC15)</f>
        <v>37.882886495246311</v>
      </c>
      <c r="GD37" s="133">
        <f>SUM(GD28/GD15)</f>
        <v>37.882886495246311</v>
      </c>
      <c r="GE37" s="133"/>
      <c r="GF37" s="133">
        <f>SUM(GF28/GF15)</f>
        <v>34.320875172941207</v>
      </c>
      <c r="GG37" s="133">
        <f>SUM(GG28/GG15)</f>
        <v>34.320875172941207</v>
      </c>
      <c r="GH37" s="133"/>
      <c r="GI37" s="95">
        <f t="shared" si="299"/>
        <v>2.8864952463010241E-3</v>
      </c>
      <c r="GJ37" s="95">
        <f t="shared" si="299"/>
        <v>2.8864952463010241E-3</v>
      </c>
      <c r="GK37" s="95">
        <f t="shared" si="299"/>
        <v>0</v>
      </c>
      <c r="GL37" s="108"/>
      <c r="GM37" s="135">
        <f>SUM(GM28/GM15)</f>
        <v>37.88000000000001</v>
      </c>
    </row>
    <row r="38" spans="1:195" ht="19.5" x14ac:dyDescent="0.35">
      <c r="A38" s="132" t="s">
        <v>46</v>
      </c>
      <c r="B38" s="56">
        <f>SUM(C38)</f>
        <v>14.801762489552011</v>
      </c>
      <c r="C38" s="56">
        <f>SUM(C39-C37)</f>
        <v>14.801762489552011</v>
      </c>
      <c r="D38" s="56"/>
      <c r="E38" s="56">
        <f>SUM(E29/E15)</f>
        <v>14.772646515044418</v>
      </c>
      <c r="F38" s="56">
        <f>SUM(F29/F15)</f>
        <v>14.772646515044418</v>
      </c>
      <c r="G38" s="127"/>
      <c r="H38" s="56">
        <f>SUM(H29/H15)</f>
        <v>8.5847794350399944</v>
      </c>
      <c r="I38" s="56">
        <f>SUM(I29/I15)</f>
        <v>8.5847794350399944</v>
      </c>
      <c r="J38" s="127"/>
      <c r="K38" s="56">
        <f>SUM(L38)</f>
        <v>14.801762489552011</v>
      </c>
      <c r="L38" s="56">
        <f t="shared" ref="L38:L39" si="343">SUM(C38)</f>
        <v>14.801762489552011</v>
      </c>
      <c r="M38" s="56"/>
      <c r="N38" s="56">
        <f>SUM(N29/N15)</f>
        <v>14.795575244521737</v>
      </c>
      <c r="O38" s="56">
        <f>SUM(O29/O15)</f>
        <v>14.795575244521737</v>
      </c>
      <c r="P38" s="127"/>
      <c r="Q38" s="56">
        <f>SUM(Q29/Q15)</f>
        <v>8.5845181674565563</v>
      </c>
      <c r="R38" s="56">
        <f>SUM(R29/R15)</f>
        <v>8.5845181674565563</v>
      </c>
      <c r="S38" s="127"/>
      <c r="T38" s="56">
        <f>SUM(U38)</f>
        <v>14.801762489552011</v>
      </c>
      <c r="U38" s="56">
        <f t="shared" ref="U38:U39" si="344">SUM(C38)</f>
        <v>14.801762489552011</v>
      </c>
      <c r="V38" s="56"/>
      <c r="W38" s="56">
        <f>SUM(W29/W15)</f>
        <v>14.79253968675042</v>
      </c>
      <c r="X38" s="56">
        <f>SUM(X29/X15)</f>
        <v>14.79253968675042</v>
      </c>
      <c r="Y38" s="127"/>
      <c r="Z38" s="56">
        <f>SUM(Z29/Z15)</f>
        <v>8.5927850894925921</v>
      </c>
      <c r="AA38" s="56">
        <f>SUM(AA29/AA15)</f>
        <v>8.5927850894925921</v>
      </c>
      <c r="AB38" s="127"/>
      <c r="AC38" s="133">
        <f>SUM(AC29/AC15)</f>
        <v>14.801762489552011</v>
      </c>
      <c r="AD38" s="133">
        <f>SUM(AD29/AD15)</f>
        <v>14.801762489552011</v>
      </c>
      <c r="AE38" s="133"/>
      <c r="AF38" s="133">
        <f>SUM(AF29/AF15)</f>
        <v>14.786847506152911</v>
      </c>
      <c r="AG38" s="133">
        <f>SUM(AG29/AG15)</f>
        <v>14.786847506152911</v>
      </c>
      <c r="AH38" s="133"/>
      <c r="AI38" s="133">
        <f>SUM(AI29/AI15)</f>
        <v>8.5872469775767044</v>
      </c>
      <c r="AJ38" s="133">
        <f>SUM(AJ29/AJ15)</f>
        <v>8.5872469775767044</v>
      </c>
      <c r="AK38" s="133"/>
      <c r="AL38" s="134">
        <f t="shared" si="268"/>
        <v>-1.4914983399100024E-2</v>
      </c>
      <c r="AM38" s="134">
        <f t="shared" si="268"/>
        <v>-1.4914983399100024E-2</v>
      </c>
      <c r="AN38" s="134">
        <f t="shared" si="268"/>
        <v>0</v>
      </c>
      <c r="AO38" s="56">
        <f>SUM(AP38)</f>
        <v>14.801762489552011</v>
      </c>
      <c r="AP38" s="56">
        <f>SUM(C38)</f>
        <v>14.801762489552011</v>
      </c>
      <c r="AQ38" s="56"/>
      <c r="AR38" s="86">
        <f>SUM(AR29/AR15)</f>
        <v>14.815510519989738</v>
      </c>
      <c r="AS38" s="86">
        <f>SUM(AS29/AS15)</f>
        <v>14.815510519989738</v>
      </c>
      <c r="AT38" s="128"/>
      <c r="AU38" s="86">
        <f>SUM(AU29/AU15)</f>
        <v>8.5968083648667157</v>
      </c>
      <c r="AV38" s="86">
        <f>SUM(AV29/AV15)</f>
        <v>8.5968083648667157</v>
      </c>
      <c r="AW38" s="128"/>
      <c r="AX38" s="56">
        <f>SUM(AY38)</f>
        <v>14.801762489552011</v>
      </c>
      <c r="AY38" s="56">
        <f>SUM(C38)</f>
        <v>14.801762489552011</v>
      </c>
      <c r="AZ38" s="56"/>
      <c r="BA38" s="56">
        <f>SUM(BA29/BA15)</f>
        <v>14.750861500122319</v>
      </c>
      <c r="BB38" s="56">
        <f>SUM(BB29/BB15)</f>
        <v>14.750861500122319</v>
      </c>
      <c r="BC38" s="127"/>
      <c r="BD38" s="56">
        <f>SUM(BD29/BD15)</f>
        <v>8.5956821171554587</v>
      </c>
      <c r="BE38" s="56">
        <f>SUM(BE29/BE15)</f>
        <v>8.5956821171554587</v>
      </c>
      <c r="BF38" s="127"/>
      <c r="BG38" s="56">
        <f>SUM(BH38)</f>
        <v>14.801762489552011</v>
      </c>
      <c r="BH38" s="56">
        <f>SUM(C38)</f>
        <v>14.801762489552011</v>
      </c>
      <c r="BI38" s="56"/>
      <c r="BJ38" s="56">
        <f>SUM(BJ29/BJ15)</f>
        <v>14.777002479451625</v>
      </c>
      <c r="BK38" s="56">
        <f>SUM(BK29/BK15)</f>
        <v>14.777002479451625</v>
      </c>
      <c r="BL38" s="127"/>
      <c r="BM38" s="56">
        <f>SUM(BM29/BM15)</f>
        <v>8.5927948280169897</v>
      </c>
      <c r="BN38" s="56">
        <f>SUM(BN29/BN15)</f>
        <v>8.5927948280169897</v>
      </c>
      <c r="BO38" s="127"/>
      <c r="BP38" s="133">
        <f>SUM(BP29/BP15)</f>
        <v>14.801762489552011</v>
      </c>
      <c r="BQ38" s="133">
        <f>SUM(BQ29/BQ15)</f>
        <v>14.801762489552011</v>
      </c>
      <c r="BR38" s="133"/>
      <c r="BS38" s="133">
        <f>SUM(BS29/BS15)</f>
        <v>14.780620153028863</v>
      </c>
      <c r="BT38" s="133">
        <f>SUM(BT29/BT15)</f>
        <v>14.780620153028863</v>
      </c>
      <c r="BU38" s="133"/>
      <c r="BV38" s="133">
        <f>SUM(BV29/BV15)</f>
        <v>8.5952061300862201</v>
      </c>
      <c r="BW38" s="133">
        <f>SUM(BW29/BW15)</f>
        <v>8.5952061300862201</v>
      </c>
      <c r="BX38" s="133"/>
      <c r="BY38" s="134">
        <f t="shared" si="276"/>
        <v>-2.1142336523148231E-2</v>
      </c>
      <c r="BZ38" s="134">
        <f t="shared" si="276"/>
        <v>-2.1142336523148231E-2</v>
      </c>
      <c r="CA38" s="134">
        <f t="shared" si="276"/>
        <v>0</v>
      </c>
      <c r="CB38" s="133">
        <f>SUM(CB29/CB15)</f>
        <v>14.801762489552011</v>
      </c>
      <c r="CC38" s="133">
        <f>SUM(CC29/CC15)</f>
        <v>14.801762489552011</v>
      </c>
      <c r="CD38" s="133"/>
      <c r="CE38" s="133">
        <f>SUM(CE29/CE15)</f>
        <v>14.783720965744486</v>
      </c>
      <c r="CF38" s="133">
        <f>SUM(CF29/CF15)</f>
        <v>14.783720965744486</v>
      </c>
      <c r="CG38" s="133"/>
      <c r="CH38" s="133">
        <f>SUM(CH29/CH15)</f>
        <v>8.5912516249452349</v>
      </c>
      <c r="CI38" s="133">
        <f>SUM(CI29/CI15)</f>
        <v>8.5912516249452349</v>
      </c>
      <c r="CJ38" s="133"/>
      <c r="CK38" s="134">
        <f t="shared" si="278"/>
        <v>-1.804152380752555E-2</v>
      </c>
      <c r="CL38" s="134">
        <f t="shared" si="278"/>
        <v>-1.804152380752555E-2</v>
      </c>
      <c r="CM38" s="134">
        <f t="shared" si="278"/>
        <v>0</v>
      </c>
      <c r="CN38" s="56">
        <f>SUM(CO38)</f>
        <v>14.801762489552011</v>
      </c>
      <c r="CO38" s="56">
        <f>SUM(CO39-CO37)</f>
        <v>14.801762489552011</v>
      </c>
      <c r="CP38" s="56"/>
      <c r="CQ38" s="56">
        <f>SUM(CQ29/CQ15)</f>
        <v>14.774062701598099</v>
      </c>
      <c r="CR38" s="56">
        <f>SUM(CR29/CR15)</f>
        <v>14.774062701598099</v>
      </c>
      <c r="CS38" s="127"/>
      <c r="CT38" s="56">
        <f>SUM(CT29/CT15)</f>
        <v>13.944410043237829</v>
      </c>
      <c r="CU38" s="56">
        <f>SUM(CU29/CU15)</f>
        <v>13.944410043237829</v>
      </c>
      <c r="CV38" s="127"/>
      <c r="CW38" s="56">
        <f>SUM(CX38)</f>
        <v>14.801762489552011</v>
      </c>
      <c r="CX38" s="56">
        <f t="shared" ref="CX38:CX39" si="345">SUM(CO38)</f>
        <v>14.801762489552011</v>
      </c>
      <c r="CY38" s="56"/>
      <c r="CZ38" s="56">
        <f>SUM(CZ29/CZ15)</f>
        <v>14.777692607010476</v>
      </c>
      <c r="DA38" s="56">
        <f>SUM(DA29/DA15)</f>
        <v>14.777692607010476</v>
      </c>
      <c r="DB38" s="127"/>
      <c r="DC38" s="56">
        <f>SUM(DC29/DC15)</f>
        <v>13.932086224108437</v>
      </c>
      <c r="DD38" s="56">
        <f>SUM(DD29/DD15)</f>
        <v>13.932086224108437</v>
      </c>
      <c r="DE38" s="127"/>
      <c r="DF38" s="56">
        <f>SUM(DG38)</f>
        <v>14.801762489552011</v>
      </c>
      <c r="DG38" s="56">
        <f t="shared" ref="DG38:DG39" si="346">SUM(CO38)</f>
        <v>14.801762489552011</v>
      </c>
      <c r="DH38" s="56"/>
      <c r="DI38" s="56">
        <f>SUM(DI29/DI15)</f>
        <v>14.778663209760174</v>
      </c>
      <c r="DJ38" s="56">
        <f>SUM(DJ29/DJ15)</f>
        <v>14.778663209760174</v>
      </c>
      <c r="DK38" s="127"/>
      <c r="DL38" s="56">
        <f>SUM(DL29/DL15)</f>
        <v>13.908129796030453</v>
      </c>
      <c r="DM38" s="56">
        <f>SUM(DM29/DM15)</f>
        <v>13.908129796030453</v>
      </c>
      <c r="DN38" s="127"/>
      <c r="DO38" s="133">
        <f>SUM(DO29/DO15)</f>
        <v>14.801762489552011</v>
      </c>
      <c r="DP38" s="133">
        <f>SUM(DP29/DP15)</f>
        <v>14.801762489552011</v>
      </c>
      <c r="DQ38" s="133"/>
      <c r="DR38" s="133">
        <f>SUM(DR29/DR15)</f>
        <v>14.776834657290767</v>
      </c>
      <c r="DS38" s="133">
        <f>SUM(DS29/DS15)</f>
        <v>14.776834657290767</v>
      </c>
      <c r="DT38" s="133"/>
      <c r="DU38" s="133">
        <f>SUM(DU29/DU15)</f>
        <v>13.927922228621037</v>
      </c>
      <c r="DV38" s="133">
        <f>SUM(DV29/DV15)</f>
        <v>13.927922228621037</v>
      </c>
      <c r="DW38" s="133"/>
      <c r="DX38" s="95">
        <f t="shared" si="286"/>
        <v>-2.4927832261244731E-2</v>
      </c>
      <c r="DY38" s="95">
        <f t="shared" si="286"/>
        <v>-2.4927832261244731E-2</v>
      </c>
      <c r="DZ38" s="95">
        <f t="shared" si="286"/>
        <v>0</v>
      </c>
      <c r="EA38" s="133">
        <f>SUM(EA29/EA15)</f>
        <v>14.801762489552011</v>
      </c>
      <c r="EB38" s="133">
        <f>SUM(EB29/EB15)</f>
        <v>14.801762489552011</v>
      </c>
      <c r="EC38" s="133"/>
      <c r="ED38" s="74">
        <f>SUM(ED29/ED15)</f>
        <v>14.781494773974789</v>
      </c>
      <c r="EE38" s="74">
        <f>SUM(EE29/EE15)</f>
        <v>14.781494773974789</v>
      </c>
      <c r="EF38" s="74"/>
      <c r="EG38" s="133">
        <f>SUM(EG29/EG15)</f>
        <v>10.29040373432079</v>
      </c>
      <c r="EH38" s="133">
        <f>SUM(EH29/EH15)</f>
        <v>10.29040373432079</v>
      </c>
      <c r="EI38" s="133"/>
      <c r="EJ38" s="95">
        <f t="shared" si="288"/>
        <v>-2.0267715577222845E-2</v>
      </c>
      <c r="EK38" s="95">
        <f t="shared" si="288"/>
        <v>-2.0267715577222845E-2</v>
      </c>
      <c r="EL38" s="95">
        <f t="shared" si="288"/>
        <v>0</v>
      </c>
      <c r="EM38" s="56">
        <f>SUM(EN38)</f>
        <v>14.801762489552011</v>
      </c>
      <c r="EN38" s="56">
        <f t="shared" ref="EN38:EN39" si="347">SUM(CO38)</f>
        <v>14.801762489552011</v>
      </c>
      <c r="EO38" s="56"/>
      <c r="EP38" s="56">
        <f>SUM(EP29/EP15)</f>
        <v>14.766808362510655</v>
      </c>
      <c r="EQ38" s="56">
        <f>SUM(EQ29/EQ15)</f>
        <v>14.766808362510655</v>
      </c>
      <c r="ER38" s="127"/>
      <c r="ES38" s="56">
        <f>SUM(ES29/ES15)</f>
        <v>13.893726615495371</v>
      </c>
      <c r="ET38" s="56">
        <f>SUM(ET29/ET15)</f>
        <v>13.893726615495371</v>
      </c>
      <c r="EU38" s="127"/>
      <c r="EV38" s="56">
        <f>SUM(EW38)</f>
        <v>14.801762489552011</v>
      </c>
      <c r="EW38" s="56">
        <f t="shared" ref="EW38:EW39" si="348">SUM(CO38)</f>
        <v>14.801762489552011</v>
      </c>
      <c r="EX38" s="56"/>
      <c r="EY38" s="56" t="e">
        <f>SUM(EY29/EY15)</f>
        <v>#DIV/0!</v>
      </c>
      <c r="EZ38" s="56" t="e">
        <f>SUM(EZ29/EZ15)</f>
        <v>#DIV/0!</v>
      </c>
      <c r="FA38" s="127"/>
      <c r="FB38" s="56">
        <f>SUM(FB29/FB15)</f>
        <v>13.907165411298314</v>
      </c>
      <c r="FC38" s="56">
        <f>SUM(FC29/FC15)</f>
        <v>13.907165411298314</v>
      </c>
      <c r="FD38" s="127"/>
      <c r="FE38" s="56">
        <f>SUM(FF38)</f>
        <v>14.801762489552011</v>
      </c>
      <c r="FF38" s="56">
        <f t="shared" ref="FF38:FF39" si="349">SUM(CO38)</f>
        <v>14.801762489552011</v>
      </c>
      <c r="FG38" s="56"/>
      <c r="FH38" s="56" t="e">
        <f>SUM(FH29/FH15)</f>
        <v>#DIV/0!</v>
      </c>
      <c r="FI38" s="56" t="e">
        <f>SUM(FI29/FI15)</f>
        <v>#DIV/0!</v>
      </c>
      <c r="FJ38" s="127"/>
      <c r="FK38" s="56">
        <f>SUM(FK29/FK15)</f>
        <v>14.789593416197679</v>
      </c>
      <c r="FL38" s="56">
        <f>SUM(FL29/FL15)</f>
        <v>14.789593416197679</v>
      </c>
      <c r="FM38" s="127"/>
      <c r="FN38" s="133">
        <f>SUM(FN29/FN15)</f>
        <v>14.801762489552011</v>
      </c>
      <c r="FO38" s="133">
        <f>SUM(FO29/FO15)</f>
        <v>14.801762489552011</v>
      </c>
      <c r="FP38" s="133"/>
      <c r="FQ38" s="133">
        <f>SUM(FQ29/FQ15)</f>
        <v>14.766808362510655</v>
      </c>
      <c r="FR38" s="133">
        <f>SUM(FR29/FR15)</f>
        <v>14.766808362510655</v>
      </c>
      <c r="FS38" s="133"/>
      <c r="FT38" s="133">
        <f>SUM(FT29/FT15)</f>
        <v>14.19539183136013</v>
      </c>
      <c r="FU38" s="133">
        <f>SUM(FU29/FU15)</f>
        <v>14.19539183136013</v>
      </c>
      <c r="FV38" s="133"/>
      <c r="FW38" s="95">
        <f t="shared" si="296"/>
        <v>-3.4954127041356031E-2</v>
      </c>
      <c r="FX38" s="95">
        <f t="shared" si="296"/>
        <v>-3.4954127041356031E-2</v>
      </c>
      <c r="FY38" s="95">
        <f t="shared" si="296"/>
        <v>0</v>
      </c>
      <c r="FZ38" s="74">
        <f>SUM(FZ29/FZ15)</f>
        <v>14.801762489552011</v>
      </c>
      <c r="GA38" s="74">
        <f>SUM(GA29/GA15)</f>
        <v>14.801762489552011</v>
      </c>
      <c r="GB38" s="74"/>
      <c r="GC38" s="133">
        <f>SUM(GC29/GC15)</f>
        <v>14.780019138231154</v>
      </c>
      <c r="GD38" s="133">
        <f>SUM(GD29/GD15)</f>
        <v>14.780019138231154</v>
      </c>
      <c r="GE38" s="133"/>
      <c r="GF38" s="133">
        <f>SUM(GF29/GF15)</f>
        <v>11.252233402153754</v>
      </c>
      <c r="GG38" s="133">
        <f>SUM(GG29/GG15)</f>
        <v>11.252233402153754</v>
      </c>
      <c r="GH38" s="133"/>
      <c r="GI38" s="95">
        <f t="shared" si="299"/>
        <v>-2.1743351320857585E-2</v>
      </c>
      <c r="GJ38" s="95">
        <f t="shared" si="299"/>
        <v>-2.1743351320857585E-2</v>
      </c>
      <c r="GK38" s="95">
        <f t="shared" si="299"/>
        <v>0</v>
      </c>
      <c r="GL38" s="108"/>
      <c r="GM38" s="136"/>
    </row>
    <row r="39" spans="1:195" ht="19.5" x14ac:dyDescent="0.35">
      <c r="A39" s="132" t="s">
        <v>47</v>
      </c>
      <c r="B39" s="56">
        <f>SUM(C39)</f>
        <v>52.681762489552014</v>
      </c>
      <c r="C39" s="56">
        <f>SUM('[20]вода 2019-2023 коррект'!BW50)</f>
        <v>52.681762489552014</v>
      </c>
      <c r="D39" s="56"/>
      <c r="E39" s="56">
        <f>SUM(E30+E32)/(E16+E21-G16)</f>
        <v>52.679999932137292</v>
      </c>
      <c r="F39" s="56">
        <f>SUM(F30+F32)/(F16+F21)</f>
        <v>52.679999932137292</v>
      </c>
      <c r="G39" s="127"/>
      <c r="H39" s="56">
        <f>SUM(H30+H32)/(H16+H21-J16)</f>
        <v>42.016629574678532</v>
      </c>
      <c r="I39" s="56">
        <f>SUM(I30+I32)/(I16+I21)</f>
        <v>42.016629574678532</v>
      </c>
      <c r="J39" s="127"/>
      <c r="K39" s="56">
        <f>SUM(L39)</f>
        <v>52.681762489552014</v>
      </c>
      <c r="L39" s="56">
        <f t="shared" si="343"/>
        <v>52.681762489552014</v>
      </c>
      <c r="M39" s="56"/>
      <c r="N39" s="56">
        <f>SUM(N30+N32)/(N16+N21-P16)</f>
        <v>52.679460049909522</v>
      </c>
      <c r="O39" s="56">
        <f>SUM(O30+O32)/(O16+O21)</f>
        <v>52.679460049909522</v>
      </c>
      <c r="P39" s="127"/>
      <c r="Q39" s="56">
        <f>SUM(Q30+Q32)/(Q16+Q21-S16)</f>
        <v>42.019997051514252</v>
      </c>
      <c r="R39" s="56">
        <f>SUM(R30+R32)/(R16+R21)</f>
        <v>42.019997051514252</v>
      </c>
      <c r="S39" s="127"/>
      <c r="T39" s="56">
        <f>SUM(U39)</f>
        <v>52.681762489552014</v>
      </c>
      <c r="U39" s="56">
        <f t="shared" si="344"/>
        <v>52.681762489552014</v>
      </c>
      <c r="V39" s="56"/>
      <c r="W39" s="56">
        <f>SUM(W30+W32)/(W16+W21-Y16)</f>
        <v>52.680000876061925</v>
      </c>
      <c r="X39" s="56">
        <f>SUM(X30+X32)/(X16+X21)</f>
        <v>52.680000876061925</v>
      </c>
      <c r="Y39" s="127"/>
      <c r="Z39" s="56">
        <f>SUM(Z30+Z32)/(Z16+Z21-AB16)</f>
        <v>42.01995390328225</v>
      </c>
      <c r="AA39" s="56">
        <f>SUM(AA30+AA32)/(AA16+AA21)</f>
        <v>42.01995390328225</v>
      </c>
      <c r="AB39" s="127"/>
      <c r="AC39" s="84">
        <f>SUM(AC30+AC32)/(AC16+AC21-AE16)</f>
        <v>52.681762489552021</v>
      </c>
      <c r="AD39" s="84">
        <f>SUM(AD30+AD32)/(AD16+AD21)</f>
        <v>52.681762489552014</v>
      </c>
      <c r="AE39" s="133"/>
      <c r="AF39" s="84">
        <f>SUM(AF30+AF32)/(AF16+AF21-AH16)</f>
        <v>52.679812181094967</v>
      </c>
      <c r="AG39" s="84">
        <f>SUM(AG30+AG32)/(AG16+AG21)</f>
        <v>52.679812181094967</v>
      </c>
      <c r="AH39" s="133"/>
      <c r="AI39" s="84">
        <f>SUM(AI30+AI32)/(AI16+AI21-AK16)</f>
        <v>42.018839068230811</v>
      </c>
      <c r="AJ39" s="84">
        <f>SUM(AJ30+AJ32)/(AJ16+AJ21)</f>
        <v>42.018839068230818</v>
      </c>
      <c r="AK39" s="133"/>
      <c r="AL39" s="134">
        <f t="shared" si="268"/>
        <v>-1.9503084570544615E-3</v>
      </c>
      <c r="AM39" s="134">
        <f t="shared" si="268"/>
        <v>-1.9503084570473561E-3</v>
      </c>
      <c r="AN39" s="134">
        <f t="shared" si="268"/>
        <v>0</v>
      </c>
      <c r="AO39" s="56">
        <f>SUM(AP39)</f>
        <v>52.681762489552014</v>
      </c>
      <c r="AP39" s="56">
        <f>SUM(C39)</f>
        <v>52.681762489552014</v>
      </c>
      <c r="AQ39" s="56"/>
      <c r="AR39" s="86">
        <f>SUM(AR30+AR32)/(AR16+AR21-AT16)</f>
        <v>52.680001539804287</v>
      </c>
      <c r="AS39" s="86">
        <f>SUM(AS30+AS32)/(AS16+AS21)</f>
        <v>52.680001539804287</v>
      </c>
      <c r="AT39" s="128"/>
      <c r="AU39" s="86">
        <f>SUM(AU30+AU32)/(AU16+AU21-AW16)</f>
        <v>42.019971206823755</v>
      </c>
      <c r="AV39" s="86">
        <f>SUM(AV30+AV32)/(AV16+AV21)</f>
        <v>42.019971206823755</v>
      </c>
      <c r="AW39" s="128"/>
      <c r="AX39" s="56">
        <f>SUM(AY39)</f>
        <v>52.681762489552014</v>
      </c>
      <c r="AY39" s="56">
        <f>SUM(C39)</f>
        <v>52.681762489552014</v>
      </c>
      <c r="AZ39" s="56"/>
      <c r="BA39" s="56">
        <f>SUM(BA30+BA32)/(BA16+BA21-BC16)</f>
        <v>52.680001062933023</v>
      </c>
      <c r="BB39" s="56">
        <f>SUM(BB30+BB32)/(BB16+BB21)</f>
        <v>52.680001062933023</v>
      </c>
      <c r="BC39" s="127"/>
      <c r="BD39" s="56">
        <f>SUM(BD30+BD32)/(BD16+BD21-BF16)</f>
        <v>42.002600608277874</v>
      </c>
      <c r="BE39" s="56">
        <f>SUM(BE30+BE32)/(BE16+BE21)</f>
        <v>42.002600608277874</v>
      </c>
      <c r="BF39" s="127"/>
      <c r="BG39" s="56">
        <f>SUM(BH39)</f>
        <v>52.681762489552014</v>
      </c>
      <c r="BH39" s="56">
        <f>SUM(C39)</f>
        <v>52.681762489552014</v>
      </c>
      <c r="BI39" s="56"/>
      <c r="BJ39" s="56">
        <f>SUM(BJ30+BJ32)/(BJ16+BJ21-BL16)</f>
        <v>52.680634440834929</v>
      </c>
      <c r="BK39" s="56">
        <f>SUM(BK30+BK32)/(BK16+BK21)</f>
        <v>52.680634440834929</v>
      </c>
      <c r="BL39" s="127"/>
      <c r="BM39" s="56">
        <f>SUM(BM30+BM32)/(BM16+BM21-BO16)</f>
        <v>41.472490979707217</v>
      </c>
      <c r="BN39" s="56">
        <f>SUM(BN30+BN32)/(BN16+BN21)</f>
        <v>41.472490979707217</v>
      </c>
      <c r="BO39" s="127"/>
      <c r="BP39" s="84">
        <f>SUM(BP30+BP32)/(BP16+BP21-BR16)</f>
        <v>52.681762489552021</v>
      </c>
      <c r="BQ39" s="84">
        <f>SUM(BQ30+BQ32)/(BQ16+BQ21)</f>
        <v>52.681762489552014</v>
      </c>
      <c r="BR39" s="133"/>
      <c r="BS39" s="84">
        <f>SUM(BS30+BS32)/(BS16+BS21-BU16)</f>
        <v>52.680210162795177</v>
      </c>
      <c r="BT39" s="84">
        <f>SUM(BT30+BT32)/(BT16+BT21)</f>
        <v>52.680210162795177</v>
      </c>
      <c r="BU39" s="133"/>
      <c r="BV39" s="84">
        <f>SUM(BV30+BV32)/(BV16+BV21-BX16)</f>
        <v>41.837775811842747</v>
      </c>
      <c r="BW39" s="84">
        <f>SUM(BW30+BW32)/(BW16+BW21)</f>
        <v>41.837775811842747</v>
      </c>
      <c r="BX39" s="133"/>
      <c r="BY39" s="134">
        <f t="shared" si="276"/>
        <v>-1.5523267568440247E-3</v>
      </c>
      <c r="BZ39" s="134">
        <f t="shared" si="276"/>
        <v>-1.5523267568369192E-3</v>
      </c>
      <c r="CA39" s="134">
        <f t="shared" si="276"/>
        <v>0</v>
      </c>
      <c r="CB39" s="84">
        <f>SUM(CB30+CB32)/(CB16+CB21-CD16)</f>
        <v>52.681762489552021</v>
      </c>
      <c r="CC39" s="84">
        <f>SUM(CC30+CC32)/(CC16+CC21)</f>
        <v>52.681762489552014</v>
      </c>
      <c r="CD39" s="133"/>
      <c r="CE39" s="84">
        <f>SUM(CE30+CE32)/(CE16+CE21-CG16)</f>
        <v>52.679995357871526</v>
      </c>
      <c r="CF39" s="84">
        <f>SUM(CF30+CF32)/(CF16+CF21)</f>
        <v>52.679995357871526</v>
      </c>
      <c r="CG39" s="133"/>
      <c r="CH39" s="84">
        <f>SUM(CH30+CH32)/(CH16+CH21-CJ16)</f>
        <v>41.930844604986937</v>
      </c>
      <c r="CI39" s="84">
        <f>SUM(CI30+CI32)/(CI16+CI21)</f>
        <v>41.930844604986923</v>
      </c>
      <c r="CJ39" s="133"/>
      <c r="CK39" s="134">
        <f t="shared" si="278"/>
        <v>-1.7671316804950266E-3</v>
      </c>
      <c r="CL39" s="134">
        <f t="shared" si="278"/>
        <v>-1.7671316804879211E-3</v>
      </c>
      <c r="CM39" s="134">
        <f t="shared" si="278"/>
        <v>0</v>
      </c>
      <c r="CN39" s="56">
        <f>SUM(CO39)</f>
        <v>52.681762489552014</v>
      </c>
      <c r="CO39" s="56">
        <f>SUM('[20]вода 2019-2023 коррект'!BW50)</f>
        <v>52.681762489552014</v>
      </c>
      <c r="CP39" s="56"/>
      <c r="CQ39" s="56">
        <f>SUM(CQ30+CQ32)/(CQ16+CQ21-CS16)</f>
        <v>52.680001012473298</v>
      </c>
      <c r="CR39" s="56">
        <f>SUM(CR30+CR32)/(CR16+CR21)</f>
        <v>52.680001012473298</v>
      </c>
      <c r="CS39" s="127"/>
      <c r="CT39" s="56">
        <f>SUM(CT30+CT32)/(CT16+CT21-CV16)</f>
        <v>48.680151856685256</v>
      </c>
      <c r="CU39" s="56">
        <f>SUM(CU30+CU32)/(CU16+CU21)</f>
        <v>48.680151856685256</v>
      </c>
      <c r="CV39" s="127"/>
      <c r="CW39" s="56">
        <f>SUM(CX39)</f>
        <v>52.681762489552014</v>
      </c>
      <c r="CX39" s="56">
        <f t="shared" si="345"/>
        <v>52.681762489552014</v>
      </c>
      <c r="CY39" s="56"/>
      <c r="CZ39" s="56">
        <f>SUM(CZ30+CZ32)/(CZ16+CZ21-DB16)</f>
        <v>52.68000007856589</v>
      </c>
      <c r="DA39" s="56">
        <f>SUM(DA30+DA32)/(DA16+DA21)</f>
        <v>52.68000007856589</v>
      </c>
      <c r="DB39" s="127"/>
      <c r="DC39" s="56">
        <f>SUM(DC30+DC32)/(DC16+DC21-DE16)</f>
        <v>48.681418935923887</v>
      </c>
      <c r="DD39" s="56">
        <f>SUM(DD30+DD32)/(DD16+DD21)</f>
        <v>48.681418935923887</v>
      </c>
      <c r="DE39" s="127"/>
      <c r="DF39" s="56">
        <f>SUM(DG39)</f>
        <v>52.681762489552014</v>
      </c>
      <c r="DG39" s="56">
        <f t="shared" si="346"/>
        <v>52.681762489552014</v>
      </c>
      <c r="DH39" s="56"/>
      <c r="DI39" s="56">
        <f>SUM(DI30+DI32)/(DI16+DI21-DK16)</f>
        <v>52.679999446243244</v>
      </c>
      <c r="DJ39" s="56">
        <f>SUM(DJ30+DJ32)/(DJ16+DJ21)</f>
        <v>52.679999446243244</v>
      </c>
      <c r="DK39" s="127"/>
      <c r="DL39" s="56">
        <f>SUM(DL30+DL32)/(DL16+DL21-DN16)</f>
        <v>48.681481399473107</v>
      </c>
      <c r="DM39" s="56">
        <f>SUM(DM30+DM32)/(DM16+DM21)</f>
        <v>48.681481399473107</v>
      </c>
      <c r="DN39" s="127"/>
      <c r="DO39" s="84">
        <f>SUM(DO30+DO32)/(DO16+DO21-DQ16)</f>
        <v>52.681762489552021</v>
      </c>
      <c r="DP39" s="84">
        <f>SUM(DP30+DP32)/(DP16+DP21)</f>
        <v>52.681762489552014</v>
      </c>
      <c r="DQ39" s="133"/>
      <c r="DR39" s="84">
        <f>SUM(DR30+DR32)/(DR16+DR21-DT16)</f>
        <v>52.68000011078567</v>
      </c>
      <c r="DS39" s="84">
        <f>SUM(DS30+DS32)/(DS16+DS21)</f>
        <v>52.68000011078567</v>
      </c>
      <c r="DT39" s="133"/>
      <c r="DU39" s="84">
        <f>SUM(DU30+DU32)/(DU16+DU21-DW16)</f>
        <v>48.681062923125594</v>
      </c>
      <c r="DV39" s="84">
        <f>SUM(DV30+DV32)/(DV16+DV21)</f>
        <v>48.681062923125594</v>
      </c>
      <c r="DW39" s="133"/>
      <c r="DX39" s="95">
        <f t="shared" si="286"/>
        <v>-1.7623787663509916E-3</v>
      </c>
      <c r="DY39" s="95">
        <f t="shared" si="286"/>
        <v>-1.7623787663438861E-3</v>
      </c>
      <c r="DZ39" s="95">
        <f t="shared" si="286"/>
        <v>0</v>
      </c>
      <c r="EA39" s="84">
        <f>SUM(EA30+EA32)/(EA16+EA21-EC16)</f>
        <v>52.681762489552021</v>
      </c>
      <c r="EB39" s="84">
        <f>SUM(EB30+EB32)/(EB16+EB21)</f>
        <v>52.681762489552021</v>
      </c>
      <c r="EC39" s="133"/>
      <c r="ED39" s="30">
        <f>SUM(ED30+ED32)/(ED16+ED21-EF16)</f>
        <v>52.679996815938523</v>
      </c>
      <c r="EE39" s="30">
        <f>SUM(EE30+EE32)/(EE16+EE21)</f>
        <v>52.679996815938523</v>
      </c>
      <c r="EF39" s="74"/>
      <c r="EG39" s="84">
        <f>SUM(EG30+EG32)/(EG16+EG21-EI16)</f>
        <v>44.041443262819115</v>
      </c>
      <c r="EH39" s="84">
        <f>SUM(EH30+EH32)/(EH16+EH21)</f>
        <v>44.041443262819115</v>
      </c>
      <c r="EI39" s="133"/>
      <c r="EJ39" s="95">
        <f t="shared" si="288"/>
        <v>-1.7656736134981088E-3</v>
      </c>
      <c r="EK39" s="95">
        <f t="shared" si="288"/>
        <v>-1.7656736134981088E-3</v>
      </c>
      <c r="EL39" s="95">
        <f t="shared" si="288"/>
        <v>0</v>
      </c>
      <c r="EM39" s="56">
        <f>SUM(EN39)</f>
        <v>52.681762489552014</v>
      </c>
      <c r="EN39" s="56">
        <f t="shared" si="347"/>
        <v>52.681762489552014</v>
      </c>
      <c r="EO39" s="56"/>
      <c r="EP39" s="56">
        <f>SUM(EP30+EP32)/(EP16+EP21-ER16)</f>
        <v>52.680000842218263</v>
      </c>
      <c r="EQ39" s="56">
        <f>SUM(EQ30+EQ32)/(EQ16+EQ21)</f>
        <v>52.680000842218263</v>
      </c>
      <c r="ER39" s="127"/>
      <c r="ES39" s="56">
        <f>SUM(ES30+ES32)/(ES16+ES21-EU16)</f>
        <v>48.68359350379226</v>
      </c>
      <c r="ET39" s="56">
        <f>SUM(ET30+ET32)/(ET16+ET21)</f>
        <v>48.68359350379226</v>
      </c>
      <c r="EU39" s="127"/>
      <c r="EV39" s="56">
        <f>SUM(EW39)</f>
        <v>52.681762489552014</v>
      </c>
      <c r="EW39" s="56">
        <f t="shared" si="348"/>
        <v>52.681762489552014</v>
      </c>
      <c r="EX39" s="56"/>
      <c r="EY39" s="56" t="e">
        <f>SUM(EY30+EY32)/(EY16+EY21-FA16)</f>
        <v>#DIV/0!</v>
      </c>
      <c r="EZ39" s="56" t="e">
        <f>SUM(EZ30+EZ32)/(EZ16+EZ21)</f>
        <v>#DIV/0!</v>
      </c>
      <c r="FA39" s="127"/>
      <c r="FB39" s="56">
        <f>SUM(FB30+FB32)/(FB16+FB21-FD16)</f>
        <v>48.680497523712624</v>
      </c>
      <c r="FC39" s="56">
        <f>SUM(FC30+FC32)/(FC16+FC21)</f>
        <v>48.680497523712624</v>
      </c>
      <c r="FD39" s="127"/>
      <c r="FE39" s="56">
        <f>SUM(FF39)</f>
        <v>52.681762489552014</v>
      </c>
      <c r="FF39" s="56">
        <f t="shared" si="349"/>
        <v>52.681762489552014</v>
      </c>
      <c r="FG39" s="56"/>
      <c r="FH39" s="56" t="e">
        <f>SUM(FH30+FH32)/(FH16+FH21-FJ16)</f>
        <v>#DIV/0!</v>
      </c>
      <c r="FI39" s="56" t="e">
        <f>SUM(FI30+FI32)/(FI16+FI21)</f>
        <v>#DIV/0!</v>
      </c>
      <c r="FJ39" s="127"/>
      <c r="FK39" s="56">
        <f>SUM(FK30+FK32)/(FK16+FK21-FM16)</f>
        <v>52.683479636737481</v>
      </c>
      <c r="FL39" s="56">
        <f>SUM(FL30+FL32)/(FL16+FL21)</f>
        <v>52.683479636737481</v>
      </c>
      <c r="FM39" s="127"/>
      <c r="FN39" s="84">
        <f>SUM(FN30+FN32)/(FN16+FN21-FP16)</f>
        <v>52.681762489552021</v>
      </c>
      <c r="FO39" s="84">
        <f>SUM(FO30+FO32)/(FO16+FO21)</f>
        <v>52.681762489552014</v>
      </c>
      <c r="FP39" s="133"/>
      <c r="FQ39" s="84">
        <f>SUM(FQ30+FQ32)/(FQ16+FQ21-FS16)</f>
        <v>52.680000842218263</v>
      </c>
      <c r="FR39" s="84">
        <f>SUM(FR30+FR32)/(FR16+FR21)</f>
        <v>52.680000842218263</v>
      </c>
      <c r="FS39" s="133"/>
      <c r="FT39" s="84">
        <f>SUM(FT30+FT32)/(FT16+FT21-FV16)</f>
        <v>50.079837864818941</v>
      </c>
      <c r="FU39" s="84">
        <f>SUM(FU30+FU32)/(FU16+FU21)</f>
        <v>50.079837864818941</v>
      </c>
      <c r="FV39" s="133"/>
      <c r="FW39" s="95">
        <f t="shared" si="296"/>
        <v>-1.7616473337582761E-3</v>
      </c>
      <c r="FX39" s="95">
        <f t="shared" si="296"/>
        <v>-1.7616473337511707E-3</v>
      </c>
      <c r="FY39" s="95">
        <f t="shared" si="296"/>
        <v>0</v>
      </c>
      <c r="FZ39" s="30">
        <f>SUM(FZ30+FZ32)/(FZ16+FZ21-GB16)</f>
        <v>52.681762489552021</v>
      </c>
      <c r="GA39" s="30">
        <f>SUM(GA30+GA32)/(GA16+GA21)</f>
        <v>52.681762489552021</v>
      </c>
      <c r="GB39" s="74"/>
      <c r="GC39" s="84">
        <f>SUM(GC30+GC32)/(GC16+GC21-GE16)</f>
        <v>52.679997244685481</v>
      </c>
      <c r="GD39" s="84">
        <f>SUM(GD30+GD32)/(GD16+GD21)</f>
        <v>52.679997244685481</v>
      </c>
      <c r="GE39" s="133"/>
      <c r="GF39" s="84">
        <f>SUM(GF30+GF32)/(GF16+GF21-GH16)</f>
        <v>45.663845105217206</v>
      </c>
      <c r="GG39" s="84">
        <f>SUM(GG30+GG32)/(GG16+GG21)</f>
        <v>45.663845105217213</v>
      </c>
      <c r="GH39" s="133"/>
      <c r="GI39" s="95">
        <f t="shared" si="299"/>
        <v>-1.7652448665401721E-3</v>
      </c>
      <c r="GJ39" s="95">
        <f t="shared" si="299"/>
        <v>-1.7652448665401721E-3</v>
      </c>
      <c r="GK39" s="95">
        <f t="shared" si="299"/>
        <v>0</v>
      </c>
      <c r="GL39" s="108"/>
      <c r="GM39" s="137"/>
    </row>
    <row r="40" spans="1:195" ht="19.5" x14ac:dyDescent="0.35">
      <c r="A40" s="54" t="s">
        <v>110</v>
      </c>
      <c r="B40" s="56">
        <f>SUM(D40)</f>
        <v>26.019224471823662</v>
      </c>
      <c r="C40" s="56"/>
      <c r="D40" s="56">
        <f>SUM('[20]тех вода 2019-2023'!BB40)</f>
        <v>26.019224471823662</v>
      </c>
      <c r="E40" s="56" t="e">
        <f>SUM(E31/G16)</f>
        <v>#DIV/0!</v>
      </c>
      <c r="F40" s="127"/>
      <c r="G40" s="56" t="e">
        <f>SUM(G31/G16)</f>
        <v>#DIV/0!</v>
      </c>
      <c r="H40" s="56">
        <f>SUM(H31/J16)</f>
        <v>20.927710843373493</v>
      </c>
      <c r="I40" s="127"/>
      <c r="J40" s="56">
        <f>SUM(J31/J16)</f>
        <v>20.927710843373493</v>
      </c>
      <c r="K40" s="56">
        <f>SUM(M40)</f>
        <v>26.019224471823662</v>
      </c>
      <c r="L40" s="56"/>
      <c r="M40" s="56">
        <f>SUM(D40)</f>
        <v>26.019224471823662</v>
      </c>
      <c r="N40" s="56" t="e">
        <f>SUM(N31/P16)</f>
        <v>#DIV/0!</v>
      </c>
      <c r="O40" s="127"/>
      <c r="P40" s="56" t="e">
        <f>SUM(P31/P16)</f>
        <v>#DIV/0!</v>
      </c>
      <c r="Q40" s="56">
        <f>SUM(Q31/S16)</f>
        <v>20.93150684931507</v>
      </c>
      <c r="R40" s="127"/>
      <c r="S40" s="56">
        <f>SUM(S31/S16)</f>
        <v>20.93150684931507</v>
      </c>
      <c r="T40" s="56">
        <f>SUM(V40)</f>
        <v>26.019224471823662</v>
      </c>
      <c r="U40" s="56"/>
      <c r="V40" s="56">
        <f>SUM(D40)</f>
        <v>26.019224471823662</v>
      </c>
      <c r="W40" s="56" t="e">
        <f>SUM(W31/Y16)</f>
        <v>#DIV/0!</v>
      </c>
      <c r="X40" s="127"/>
      <c r="Y40" s="56" t="e">
        <f>SUM(Y31/Y16)</f>
        <v>#DIV/0!</v>
      </c>
      <c r="Z40" s="56">
        <f>SUM(Z31/AB16)</f>
        <v>20.93</v>
      </c>
      <c r="AA40" s="127"/>
      <c r="AB40" s="56">
        <f>SUM(AB31/AB16)</f>
        <v>20.93</v>
      </c>
      <c r="AC40" s="84">
        <f>SUM(AC31/AE16)</f>
        <v>26.019224471823659</v>
      </c>
      <c r="AD40" s="133"/>
      <c r="AE40" s="84">
        <f>SUM(AE31/AE16)</f>
        <v>26.019224471823659</v>
      </c>
      <c r="AF40" s="84" t="e">
        <f>SUM(AF31/AH16)</f>
        <v>#DIV/0!</v>
      </c>
      <c r="AG40" s="133"/>
      <c r="AH40" s="84" t="e">
        <f>SUM(AH31/AH16)</f>
        <v>#DIV/0!</v>
      </c>
      <c r="AI40" s="84">
        <f>SUM(AI31/AK16)</f>
        <v>20.9296875</v>
      </c>
      <c r="AJ40" s="133"/>
      <c r="AK40" s="84">
        <f>SUM(AK31/AK16)</f>
        <v>20.9296875</v>
      </c>
      <c r="AL40" s="134" t="e">
        <f t="shared" si="268"/>
        <v>#DIV/0!</v>
      </c>
      <c r="AM40" s="134"/>
      <c r="AN40" s="134" t="e">
        <f t="shared" si="268"/>
        <v>#DIV/0!</v>
      </c>
      <c r="AO40" s="56">
        <f>SUM(AQ40)</f>
        <v>26.019224471823662</v>
      </c>
      <c r="AP40" s="56"/>
      <c r="AQ40" s="56">
        <f>SUM(D40)</f>
        <v>26.019224471823662</v>
      </c>
      <c r="AR40" s="86" t="e">
        <f>SUM(AR31/AT16)</f>
        <v>#DIV/0!</v>
      </c>
      <c r="AS40" s="128"/>
      <c r="AT40" s="86" t="e">
        <f>SUM(AT31/AT16)</f>
        <v>#DIV/0!</v>
      </c>
      <c r="AU40" s="86">
        <f>SUM(AU31/AW16)</f>
        <v>20.93</v>
      </c>
      <c r="AV40" s="128"/>
      <c r="AW40" s="86">
        <f>SUM(AW31/AW16)</f>
        <v>20.93</v>
      </c>
      <c r="AX40" s="56">
        <f>SUM(AZ40)</f>
        <v>26.019224471823662</v>
      </c>
      <c r="AY40" s="56"/>
      <c r="AZ40" s="56">
        <f>SUM(D40)</f>
        <v>26.019224471823662</v>
      </c>
      <c r="BA40" s="56" t="e">
        <f>SUM(BA31/BC16)</f>
        <v>#DIV/0!</v>
      </c>
      <c r="BB40" s="127"/>
      <c r="BC40" s="56" t="e">
        <f>SUM(BC31/BC16)</f>
        <v>#DIV/0!</v>
      </c>
      <c r="BD40" s="56">
        <f>SUM(BD31/BF16)</f>
        <v>20.914285714285711</v>
      </c>
      <c r="BE40" s="127"/>
      <c r="BF40" s="56">
        <f>SUM(BF31/BF16)</f>
        <v>20.914285714285711</v>
      </c>
      <c r="BG40" s="56">
        <f>SUM(BI40)</f>
        <v>26.019224471823662</v>
      </c>
      <c r="BH40" s="56"/>
      <c r="BI40" s="56">
        <f>SUM(D40)</f>
        <v>26.019224471823662</v>
      </c>
      <c r="BJ40" s="56" t="e">
        <f>SUM(BJ31/BL16)</f>
        <v>#DIV/0!</v>
      </c>
      <c r="BK40" s="127"/>
      <c r="BL40" s="56" t="e">
        <f>SUM(BL31/BL16)</f>
        <v>#DIV/0!</v>
      </c>
      <c r="BM40" s="56" t="e">
        <f>SUM(BM31/BO16)</f>
        <v>#DIV/0!</v>
      </c>
      <c r="BN40" s="127"/>
      <c r="BO40" s="56" t="e">
        <f>SUM(BO31/BO16)</f>
        <v>#DIV/0!</v>
      </c>
      <c r="BP40" s="84">
        <f>SUM(BP31/BR16)</f>
        <v>26.019224471823659</v>
      </c>
      <c r="BQ40" s="133"/>
      <c r="BR40" s="84">
        <f>SUM(BR31/BR16)</f>
        <v>26.019224471823659</v>
      </c>
      <c r="BS40" s="84" t="e">
        <f>SUM(BS31/BU16)</f>
        <v>#DIV/0!</v>
      </c>
      <c r="BT40" s="133"/>
      <c r="BU40" s="84" t="e">
        <f>SUM(BU31/BU16)</f>
        <v>#DIV/0!</v>
      </c>
      <c r="BV40" s="84">
        <f>SUM(BV31/BX16)</f>
        <v>20.928971962616821</v>
      </c>
      <c r="BW40" s="133"/>
      <c r="BX40" s="84">
        <f>SUM(BX31/BX16)</f>
        <v>20.928971962616821</v>
      </c>
      <c r="BY40" s="134" t="e">
        <f t="shared" si="276"/>
        <v>#DIV/0!</v>
      </c>
      <c r="BZ40" s="134"/>
      <c r="CA40" s="134" t="e">
        <f t="shared" si="276"/>
        <v>#DIV/0!</v>
      </c>
      <c r="CB40" s="84">
        <f>SUM(CB31/CD16)</f>
        <v>26.019224471823659</v>
      </c>
      <c r="CC40" s="133"/>
      <c r="CD40" s="84">
        <f>SUM(CD31/CD16)</f>
        <v>26.019224471823659</v>
      </c>
      <c r="CE40" s="84" t="e">
        <f>SUM(CE31/CG16)</f>
        <v>#DIV/0!</v>
      </c>
      <c r="CF40" s="133"/>
      <c r="CG40" s="84" t="e">
        <f>SUM(CG31/CG16)</f>
        <v>#DIV/0!</v>
      </c>
      <c r="CH40" s="84">
        <f>SUM(CH31/CJ16)</f>
        <v>20.929203539823007</v>
      </c>
      <c r="CI40" s="133"/>
      <c r="CJ40" s="84">
        <f>SUM(CJ31/CJ16)</f>
        <v>20.929203539823007</v>
      </c>
      <c r="CK40" s="134" t="e">
        <f t="shared" si="278"/>
        <v>#DIV/0!</v>
      </c>
      <c r="CL40" s="134"/>
      <c r="CM40" s="134" t="e">
        <f t="shared" si="278"/>
        <v>#DIV/0!</v>
      </c>
      <c r="CN40" s="56">
        <f>SUM(CP40)</f>
        <v>26.019224471823662</v>
      </c>
      <c r="CO40" s="56"/>
      <c r="CP40" s="56">
        <f>SUM('[20]тех вода 2019-2023'!BB40)</f>
        <v>26.019224471823662</v>
      </c>
      <c r="CQ40" s="56" t="e">
        <f>SUM(CQ31/CS16)</f>
        <v>#DIV/0!</v>
      </c>
      <c r="CR40" s="127"/>
      <c r="CS40" s="56" t="e">
        <f>SUM(CS31/CS16)</f>
        <v>#DIV/0!</v>
      </c>
      <c r="CT40" s="56" t="e">
        <f>SUM(CT31/CV16)</f>
        <v>#DIV/0!</v>
      </c>
      <c r="CU40" s="127"/>
      <c r="CV40" s="56" t="e">
        <f>SUM(CV31/CV16)</f>
        <v>#DIV/0!</v>
      </c>
      <c r="CW40" s="56">
        <f>SUM(CY40)</f>
        <v>26.019224471823662</v>
      </c>
      <c r="CX40" s="56"/>
      <c r="CY40" s="56">
        <f>SUM(CP40)</f>
        <v>26.019224471823662</v>
      </c>
      <c r="CZ40" s="56" t="e">
        <f>SUM(CZ31/DB16)</f>
        <v>#DIV/0!</v>
      </c>
      <c r="DA40" s="127"/>
      <c r="DB40" s="56" t="e">
        <f>SUM(DB31/DB16)</f>
        <v>#DIV/0!</v>
      </c>
      <c r="DC40" s="56" t="e">
        <f>SUM(DC31/DE16)</f>
        <v>#DIV/0!</v>
      </c>
      <c r="DD40" s="127"/>
      <c r="DE40" s="56" t="e">
        <f>SUM(DE31/DE16)</f>
        <v>#DIV/0!</v>
      </c>
      <c r="DF40" s="56">
        <f>SUM(DH40)</f>
        <v>26.019224471823662</v>
      </c>
      <c r="DG40" s="56"/>
      <c r="DH40" s="56">
        <f>SUM(CP40)</f>
        <v>26.019224471823662</v>
      </c>
      <c r="DI40" s="56" t="e">
        <f>SUM(DI31/DK16)</f>
        <v>#DIV/0!</v>
      </c>
      <c r="DJ40" s="127"/>
      <c r="DK40" s="56" t="e">
        <f>SUM(DK31/DK16)</f>
        <v>#DIV/0!</v>
      </c>
      <c r="DL40" s="56" t="e">
        <f>SUM(DL31/DN16)</f>
        <v>#DIV/0!</v>
      </c>
      <c r="DM40" s="127"/>
      <c r="DN40" s="56" t="e">
        <f>SUM(DN31/DN16)</f>
        <v>#DIV/0!</v>
      </c>
      <c r="DO40" s="84">
        <f>SUM(DO31/DQ16)</f>
        <v>26.019224471823659</v>
      </c>
      <c r="DP40" s="133"/>
      <c r="DQ40" s="84">
        <f>SUM(DQ31/DQ16)</f>
        <v>26.019224471823659</v>
      </c>
      <c r="DR40" s="84" t="e">
        <f>SUM(DR31/DT16)</f>
        <v>#DIV/0!</v>
      </c>
      <c r="DS40" s="133"/>
      <c r="DT40" s="84" t="e">
        <f>SUM(DT31/DT16)</f>
        <v>#DIV/0!</v>
      </c>
      <c r="DU40" s="84" t="e">
        <f>SUM(DU31/DW16)</f>
        <v>#DIV/0!</v>
      </c>
      <c r="DV40" s="133"/>
      <c r="DW40" s="84" t="e">
        <f>SUM(DW31/DW16)</f>
        <v>#DIV/0!</v>
      </c>
      <c r="DX40" s="95" t="e">
        <f t="shared" si="286"/>
        <v>#DIV/0!</v>
      </c>
      <c r="DY40" s="95"/>
      <c r="DZ40" s="95" t="e">
        <f t="shared" si="286"/>
        <v>#DIV/0!</v>
      </c>
      <c r="EA40" s="84">
        <f>SUM(EA31/EC16)</f>
        <v>26.019224471823659</v>
      </c>
      <c r="EB40" s="133"/>
      <c r="EC40" s="84">
        <f>SUM(EC31/EC16)</f>
        <v>26.019224471823659</v>
      </c>
      <c r="ED40" s="30" t="e">
        <f>SUM(ED31/EF16)</f>
        <v>#DIV/0!</v>
      </c>
      <c r="EE40" s="74"/>
      <c r="EF40" s="30" t="e">
        <f>SUM(EF31/EF16)</f>
        <v>#DIV/0!</v>
      </c>
      <c r="EG40" s="84">
        <f>SUM(EG31/EI16)</f>
        <v>20.929203539823007</v>
      </c>
      <c r="EH40" s="133"/>
      <c r="EI40" s="84">
        <f>SUM(EI31/EI16)</f>
        <v>20.929203539823007</v>
      </c>
      <c r="EJ40" s="95" t="e">
        <f t="shared" si="288"/>
        <v>#DIV/0!</v>
      </c>
      <c r="EK40" s="95"/>
      <c r="EL40" s="95" t="e">
        <f t="shared" si="288"/>
        <v>#DIV/0!</v>
      </c>
      <c r="EM40" s="56">
        <f>SUM(EO40)</f>
        <v>26.019224471823662</v>
      </c>
      <c r="EN40" s="56"/>
      <c r="EO40" s="56">
        <f>SUM(CP40)</f>
        <v>26.019224471823662</v>
      </c>
      <c r="EP40" s="56" t="e">
        <f>SUM(EP31/ER16)</f>
        <v>#DIV/0!</v>
      </c>
      <c r="EQ40" s="127"/>
      <c r="ER40" s="56" t="e">
        <f>SUM(ER31/ER16)</f>
        <v>#DIV/0!</v>
      </c>
      <c r="ES40" s="56" t="e">
        <f>SUM(ES31/EU16)</f>
        <v>#DIV/0!</v>
      </c>
      <c r="ET40" s="127"/>
      <c r="EU40" s="56" t="e">
        <f>SUM(EU31/EU16)</f>
        <v>#DIV/0!</v>
      </c>
      <c r="EV40" s="56">
        <f>SUM(EX40)</f>
        <v>26.019224471823662</v>
      </c>
      <c r="EW40" s="56"/>
      <c r="EX40" s="56">
        <f>SUM(CP40)</f>
        <v>26.019224471823662</v>
      </c>
      <c r="EY40" s="56" t="e">
        <f>SUM(EY31/FA16)</f>
        <v>#DIV/0!</v>
      </c>
      <c r="EZ40" s="127"/>
      <c r="FA40" s="56" t="e">
        <f>SUM(FA31/FA16)</f>
        <v>#DIV/0!</v>
      </c>
      <c r="FB40" s="56" t="e">
        <f>SUM(FB31/FD16)</f>
        <v>#DIV/0!</v>
      </c>
      <c r="FC40" s="127"/>
      <c r="FD40" s="56" t="e">
        <f>SUM(FD31/FD16)</f>
        <v>#DIV/0!</v>
      </c>
      <c r="FE40" s="56">
        <f>SUM(FG40)</f>
        <v>26.019224471823662</v>
      </c>
      <c r="FF40" s="56"/>
      <c r="FG40" s="56">
        <f>SUM(CP40)</f>
        <v>26.019224471823662</v>
      </c>
      <c r="FH40" s="56" t="e">
        <f>SUM(FH31/FJ16)</f>
        <v>#DIV/0!</v>
      </c>
      <c r="FI40" s="127"/>
      <c r="FJ40" s="56" t="e">
        <f>SUM(FJ31/FJ16)</f>
        <v>#DIV/0!</v>
      </c>
      <c r="FK40" s="56" t="e">
        <f>SUM(FK31/FM16)</f>
        <v>#DIV/0!</v>
      </c>
      <c r="FL40" s="127"/>
      <c r="FM40" s="56" t="e">
        <f>SUM(FM31/FM16)</f>
        <v>#DIV/0!</v>
      </c>
      <c r="FN40" s="84">
        <f>SUM(FN31/FP16)</f>
        <v>26.019224471823659</v>
      </c>
      <c r="FO40" s="133"/>
      <c r="FP40" s="84">
        <f>SUM(FP31/FP16)</f>
        <v>26.019224471823659</v>
      </c>
      <c r="FQ40" s="84" t="e">
        <f>SUM(FQ31/FS16)</f>
        <v>#DIV/0!</v>
      </c>
      <c r="FR40" s="133"/>
      <c r="FS40" s="84" t="e">
        <f>SUM(FS31/FS16)</f>
        <v>#DIV/0!</v>
      </c>
      <c r="FT40" s="84" t="e">
        <f>SUM(FT31/FV16)</f>
        <v>#DIV/0!</v>
      </c>
      <c r="FU40" s="133"/>
      <c r="FV40" s="84" t="e">
        <f>SUM(FV31/FV16)</f>
        <v>#DIV/0!</v>
      </c>
      <c r="FW40" s="95" t="e">
        <f t="shared" si="296"/>
        <v>#DIV/0!</v>
      </c>
      <c r="FX40" s="95">
        <f t="shared" si="296"/>
        <v>0</v>
      </c>
      <c r="FY40" s="95" t="e">
        <f t="shared" si="296"/>
        <v>#DIV/0!</v>
      </c>
      <c r="FZ40" s="30">
        <f>SUM(FZ31/GB16)</f>
        <v>26.019224471823659</v>
      </c>
      <c r="GA40" s="74"/>
      <c r="GB40" s="30">
        <f>SUM(GB31/GB16)</f>
        <v>26.019224471823659</v>
      </c>
      <c r="GC40" s="84" t="e">
        <f>SUM(GC31/GE16)</f>
        <v>#DIV/0!</v>
      </c>
      <c r="GD40" s="133"/>
      <c r="GE40" s="84" t="e">
        <f>SUM(GE31/GE16)</f>
        <v>#DIV/0!</v>
      </c>
      <c r="GF40" s="84">
        <f>SUM(GF31/GH16)</f>
        <v>20.929203539823007</v>
      </c>
      <c r="GG40" s="133"/>
      <c r="GH40" s="84">
        <f>SUM(GH31/GH16)</f>
        <v>20.929203539823007</v>
      </c>
      <c r="GI40" s="95" t="e">
        <f t="shared" si="299"/>
        <v>#DIV/0!</v>
      </c>
      <c r="GJ40" s="95">
        <f t="shared" si="299"/>
        <v>0</v>
      </c>
      <c r="GK40" s="95" t="e">
        <f t="shared" si="299"/>
        <v>#DIV/0!</v>
      </c>
      <c r="GL40" s="108"/>
      <c r="GM40" s="137"/>
    </row>
    <row r="41" spans="1:195" ht="19.5" customHeight="1" x14ac:dyDescent="0.3">
      <c r="A41" s="54" t="s">
        <v>111</v>
      </c>
      <c r="B41" s="56"/>
      <c r="C41" s="56"/>
      <c r="D41" s="56"/>
      <c r="E41" s="56">
        <f>SUM(F41:G41)</f>
        <v>813.98485000000005</v>
      </c>
      <c r="F41" s="127">
        <v>813.98485000000005</v>
      </c>
      <c r="G41" s="56"/>
      <c r="H41" s="17">
        <f t="shared" ref="H41" si="350">SUM(I41:J41)</f>
        <v>40.872999999999998</v>
      </c>
      <c r="I41" s="126">
        <v>40.872999999999998</v>
      </c>
      <c r="J41" s="126"/>
      <c r="K41" s="56"/>
      <c r="L41" s="56"/>
      <c r="M41" s="56"/>
      <c r="N41" s="56">
        <f>SUM(O41:P41)</f>
        <v>820.95905000000005</v>
      </c>
      <c r="O41" s="127">
        <v>820.95905000000005</v>
      </c>
      <c r="P41" s="56"/>
      <c r="Q41" s="19">
        <f t="shared" ref="Q41" si="351">SUM(R41:S41)</f>
        <v>38.665999999999997</v>
      </c>
      <c r="R41" s="123">
        <v>38.665999999999997</v>
      </c>
      <c r="S41" s="123"/>
      <c r="T41" s="56"/>
      <c r="U41" s="56"/>
      <c r="V41" s="56"/>
      <c r="W41" s="56">
        <f>SUM(X41:Y41)</f>
        <v>808.89449200000001</v>
      </c>
      <c r="X41" s="127">
        <v>808.89449200000001</v>
      </c>
      <c r="Y41" s="56"/>
      <c r="Z41" s="19">
        <f t="shared" ref="Z41" si="352">SUM(AA41:AB41)</f>
        <v>848.16499999999996</v>
      </c>
      <c r="AA41" s="123">
        <v>848.16499999999996</v>
      </c>
      <c r="AB41" s="123"/>
      <c r="AC41" s="84">
        <f t="shared" ref="AC41:AC42" si="353">SUM(B41+K41+T41)</f>
        <v>0</v>
      </c>
      <c r="AD41" s="84">
        <f t="shared" ref="AD41:AK42" si="354">SUM(C41+L41+U41)</f>
        <v>0</v>
      </c>
      <c r="AE41" s="84">
        <f t="shared" si="354"/>
        <v>0</v>
      </c>
      <c r="AF41" s="84">
        <f t="shared" si="354"/>
        <v>2443.8383920000001</v>
      </c>
      <c r="AG41" s="84">
        <f t="shared" si="354"/>
        <v>2443.8383920000001</v>
      </c>
      <c r="AH41" s="84">
        <f t="shared" si="354"/>
        <v>0</v>
      </c>
      <c r="AI41" s="84">
        <f t="shared" si="354"/>
        <v>927.70399999999995</v>
      </c>
      <c r="AJ41" s="84">
        <f t="shared" si="354"/>
        <v>927.70399999999995</v>
      </c>
      <c r="AK41" s="84">
        <f t="shared" si="354"/>
        <v>0</v>
      </c>
      <c r="AL41" s="97">
        <f t="shared" si="268"/>
        <v>2443.8383920000001</v>
      </c>
      <c r="AM41" s="97">
        <f t="shared" si="268"/>
        <v>2443.8383920000001</v>
      </c>
      <c r="AN41" s="97">
        <f t="shared" si="268"/>
        <v>0</v>
      </c>
      <c r="AO41" s="56"/>
      <c r="AP41" s="56"/>
      <c r="AQ41" s="56"/>
      <c r="AR41" s="56">
        <f>SUM(AS41:AT41)</f>
        <v>800.81510800000001</v>
      </c>
      <c r="AS41" s="127">
        <v>800.81510800000001</v>
      </c>
      <c r="AT41" s="86"/>
      <c r="AU41" s="19">
        <f t="shared" ref="AU41" si="355">SUM(AV41:AW41)</f>
        <v>933.90800000000002</v>
      </c>
      <c r="AV41" s="123">
        <v>933.90800000000002</v>
      </c>
      <c r="AW41" s="123"/>
      <c r="AX41" s="56"/>
      <c r="AY41" s="56"/>
      <c r="AZ41" s="56"/>
      <c r="BA41" s="56">
        <f>SUM(BB41:BC41)</f>
        <v>813.64696700000002</v>
      </c>
      <c r="BB41" s="127">
        <v>813.64696700000002</v>
      </c>
      <c r="BC41" s="56"/>
      <c r="BD41" s="19">
        <f t="shared" ref="BD41" si="356">SUM(BE41:BF41)</f>
        <v>872.79</v>
      </c>
      <c r="BE41" s="123">
        <v>872.79</v>
      </c>
      <c r="BF41" s="123"/>
      <c r="BG41" s="56"/>
      <c r="BH41" s="56"/>
      <c r="BI41" s="56"/>
      <c r="BJ41" s="56">
        <f>SUM(BK41:BL41)</f>
        <v>788.21875999999997</v>
      </c>
      <c r="BK41" s="127">
        <v>788.21875999999997</v>
      </c>
      <c r="BL41" s="56"/>
      <c r="BM41" s="19">
        <f t="shared" ref="BM41" si="357">SUM(BN41:BO41)</f>
        <v>829.399</v>
      </c>
      <c r="BN41" s="123">
        <v>829.399</v>
      </c>
      <c r="BO41" s="123"/>
      <c r="BP41" s="84">
        <f t="shared" ref="BP41:BX42" si="358">SUM(AO41+AX41+BG41)</f>
        <v>0</v>
      </c>
      <c r="BQ41" s="84">
        <f t="shared" si="358"/>
        <v>0</v>
      </c>
      <c r="BR41" s="84">
        <f t="shared" si="358"/>
        <v>0</v>
      </c>
      <c r="BS41" s="84">
        <f t="shared" si="358"/>
        <v>2402.6808350000001</v>
      </c>
      <c r="BT41" s="84">
        <f t="shared" si="358"/>
        <v>2402.6808350000001</v>
      </c>
      <c r="BU41" s="84">
        <f t="shared" si="358"/>
        <v>0</v>
      </c>
      <c r="BV41" s="84">
        <f t="shared" si="358"/>
        <v>2636.0969999999998</v>
      </c>
      <c r="BW41" s="84">
        <f t="shared" si="358"/>
        <v>2636.0969999999998</v>
      </c>
      <c r="BX41" s="84">
        <f t="shared" si="358"/>
        <v>0</v>
      </c>
      <c r="BY41" s="97">
        <f t="shared" si="276"/>
        <v>2402.6808350000001</v>
      </c>
      <c r="BZ41" s="97">
        <f t="shared" si="276"/>
        <v>2402.6808350000001</v>
      </c>
      <c r="CA41" s="97">
        <f t="shared" si="276"/>
        <v>0</v>
      </c>
      <c r="CB41" s="84">
        <f t="shared" ref="CB41:CJ42" si="359">SUM(AC41+BP41)</f>
        <v>0</v>
      </c>
      <c r="CC41" s="84">
        <f t="shared" si="359"/>
        <v>0</v>
      </c>
      <c r="CD41" s="84">
        <f t="shared" si="359"/>
        <v>0</v>
      </c>
      <c r="CE41" s="84">
        <f t="shared" si="359"/>
        <v>4846.5192270000007</v>
      </c>
      <c r="CF41" s="84">
        <f t="shared" si="359"/>
        <v>4846.5192270000007</v>
      </c>
      <c r="CG41" s="84">
        <f t="shared" si="359"/>
        <v>0</v>
      </c>
      <c r="CH41" s="84">
        <f t="shared" si="359"/>
        <v>3563.8009999999995</v>
      </c>
      <c r="CI41" s="84">
        <f t="shared" si="359"/>
        <v>3563.8009999999995</v>
      </c>
      <c r="CJ41" s="84">
        <f t="shared" si="359"/>
        <v>0</v>
      </c>
      <c r="CK41" s="97">
        <f t="shared" si="278"/>
        <v>4846.5192270000007</v>
      </c>
      <c r="CL41" s="97">
        <f t="shared" si="278"/>
        <v>4846.5192270000007</v>
      </c>
      <c r="CM41" s="97">
        <f t="shared" si="278"/>
        <v>0</v>
      </c>
      <c r="CN41" s="56"/>
      <c r="CO41" s="56"/>
      <c r="CP41" s="56"/>
      <c r="CQ41" s="56">
        <f>SUM(CR41:CS41)</f>
        <v>775.73109199999999</v>
      </c>
      <c r="CR41" s="127">
        <v>775.73109199999999</v>
      </c>
      <c r="CS41" s="56"/>
      <c r="CT41" s="19">
        <f t="shared" ref="CT41" si="360">SUM(CU41:CV41)</f>
        <v>835.16700000000003</v>
      </c>
      <c r="CU41" s="123">
        <v>835.16700000000003</v>
      </c>
      <c r="CV41" s="123"/>
      <c r="CW41" s="56"/>
      <c r="CX41" s="56"/>
      <c r="CY41" s="56"/>
      <c r="CZ41" s="56">
        <f>SUM(DA41:DB41)</f>
        <v>778.3614</v>
      </c>
      <c r="DA41" s="127">
        <v>778.3614</v>
      </c>
      <c r="DB41" s="56"/>
      <c r="DC41" s="19">
        <f t="shared" ref="DC41" si="361">SUM(DD41:DE41)</f>
        <v>815.47199999999998</v>
      </c>
      <c r="DD41" s="126">
        <v>815.47199999999998</v>
      </c>
      <c r="DE41" s="123"/>
      <c r="DF41" s="56"/>
      <c r="DG41" s="56"/>
      <c r="DH41" s="56"/>
      <c r="DI41" s="56">
        <f>SUM(DJ41:DK41)</f>
        <v>911.41864199999998</v>
      </c>
      <c r="DJ41" s="127">
        <v>911.41864199999998</v>
      </c>
      <c r="DK41" s="56"/>
      <c r="DL41" s="19">
        <f t="shared" ref="DL41" si="362">SUM(DM41:DN41)</f>
        <v>810.47822499999995</v>
      </c>
      <c r="DM41" s="123">
        <v>810.47822499999995</v>
      </c>
      <c r="DN41" s="123"/>
      <c r="DO41" s="84">
        <f t="shared" ref="DO41:DW42" si="363">SUM(CN41+CW41+DF41)</f>
        <v>0</v>
      </c>
      <c r="DP41" s="84">
        <f t="shared" si="363"/>
        <v>0</v>
      </c>
      <c r="DQ41" s="84">
        <f t="shared" si="363"/>
        <v>0</v>
      </c>
      <c r="DR41" s="30">
        <f t="shared" si="363"/>
        <v>2465.5111339999999</v>
      </c>
      <c r="DS41" s="30">
        <f t="shared" si="363"/>
        <v>2465.5111339999999</v>
      </c>
      <c r="DT41" s="84">
        <f t="shared" si="363"/>
        <v>0</v>
      </c>
      <c r="DU41" s="84">
        <f t="shared" si="363"/>
        <v>2461.117225</v>
      </c>
      <c r="DV41" s="84">
        <f t="shared" si="363"/>
        <v>2461.117225</v>
      </c>
      <c r="DW41" s="84">
        <f t="shared" si="363"/>
        <v>0</v>
      </c>
      <c r="DX41" s="97">
        <f t="shared" si="286"/>
        <v>2465.5111339999999</v>
      </c>
      <c r="DY41" s="97">
        <f t="shared" si="286"/>
        <v>2465.5111339999999</v>
      </c>
      <c r="DZ41" s="97">
        <f t="shared" si="286"/>
        <v>0</v>
      </c>
      <c r="EA41" s="84">
        <f t="shared" ref="EA41:EI42" si="364">SUM(CB41+DO41)</f>
        <v>0</v>
      </c>
      <c r="EB41" s="84">
        <f t="shared" si="364"/>
        <v>0</v>
      </c>
      <c r="EC41" s="84">
        <f t="shared" si="364"/>
        <v>0</v>
      </c>
      <c r="ED41" s="30">
        <f t="shared" si="364"/>
        <v>7312.030361000001</v>
      </c>
      <c r="EE41" s="30">
        <f t="shared" si="364"/>
        <v>7312.030361000001</v>
      </c>
      <c r="EF41" s="30">
        <f t="shared" si="364"/>
        <v>0</v>
      </c>
      <c r="EG41" s="84">
        <f t="shared" si="364"/>
        <v>6024.9182249999994</v>
      </c>
      <c r="EH41" s="84">
        <f t="shared" si="364"/>
        <v>6024.9182249999994</v>
      </c>
      <c r="EI41" s="84">
        <f t="shared" si="364"/>
        <v>0</v>
      </c>
      <c r="EJ41" s="97">
        <f t="shared" si="288"/>
        <v>7312.030361000001</v>
      </c>
      <c r="EK41" s="97">
        <f t="shared" si="288"/>
        <v>7312.030361000001</v>
      </c>
      <c r="EL41" s="97">
        <f t="shared" si="288"/>
        <v>0</v>
      </c>
      <c r="EM41" s="56"/>
      <c r="EN41" s="56"/>
      <c r="EO41" s="56"/>
      <c r="EP41" s="56">
        <f>SUM(EQ41:ER41)</f>
        <v>733.01821700000005</v>
      </c>
      <c r="EQ41" s="127">
        <v>733.01821700000005</v>
      </c>
      <c r="ER41" s="56"/>
      <c r="ES41" s="19">
        <f t="shared" ref="ES41" si="365">SUM(ET41:EU41)</f>
        <v>792.59500000000003</v>
      </c>
      <c r="ET41" s="123">
        <v>792.59500000000003</v>
      </c>
      <c r="EU41" s="123"/>
      <c r="EV41" s="56"/>
      <c r="EW41" s="56"/>
      <c r="EX41" s="56"/>
      <c r="EY41" s="56">
        <f>SUM(EZ41:FA41)</f>
        <v>0</v>
      </c>
      <c r="EZ41" s="127"/>
      <c r="FA41" s="56"/>
      <c r="FB41" s="19">
        <f t="shared" ref="FB41" si="366">SUM(FC41:FD41)</f>
        <v>779.78629999999998</v>
      </c>
      <c r="FC41" s="123">
        <v>779.78629999999998</v>
      </c>
      <c r="FD41" s="123"/>
      <c r="FE41" s="56"/>
      <c r="FF41" s="56"/>
      <c r="FG41" s="56"/>
      <c r="FH41" s="56">
        <f>SUM(FI41:FJ41)</f>
        <v>0</v>
      </c>
      <c r="FI41" s="127"/>
      <c r="FJ41" s="56"/>
      <c r="FK41" s="19">
        <f t="shared" ref="FK41" si="367">SUM(FL41:FM41)</f>
        <v>835.33154999999999</v>
      </c>
      <c r="FL41" s="123">
        <v>835.33154999999999</v>
      </c>
      <c r="FM41" s="123"/>
      <c r="FN41" s="84">
        <f t="shared" ref="FN41:FV42" si="368">SUM(EM41+EV41+FE41)</f>
        <v>0</v>
      </c>
      <c r="FO41" s="84">
        <f t="shared" si="368"/>
        <v>0</v>
      </c>
      <c r="FP41" s="84">
        <f t="shared" si="368"/>
        <v>0</v>
      </c>
      <c r="FQ41" s="84">
        <f t="shared" si="368"/>
        <v>733.01821700000005</v>
      </c>
      <c r="FR41" s="84">
        <f t="shared" si="368"/>
        <v>733.01821700000005</v>
      </c>
      <c r="FS41" s="84">
        <f t="shared" si="368"/>
        <v>0</v>
      </c>
      <c r="FT41" s="84">
        <f t="shared" si="368"/>
        <v>2407.7128499999999</v>
      </c>
      <c r="FU41" s="84">
        <f t="shared" si="368"/>
        <v>2407.7128499999999</v>
      </c>
      <c r="FV41" s="84">
        <f t="shared" si="368"/>
        <v>0</v>
      </c>
      <c r="FW41" s="97">
        <f t="shared" si="296"/>
        <v>733.01821700000005</v>
      </c>
      <c r="FX41" s="97">
        <f t="shared" si="296"/>
        <v>733.01821700000005</v>
      </c>
      <c r="FY41" s="97">
        <f t="shared" si="296"/>
        <v>0</v>
      </c>
      <c r="FZ41" s="30">
        <f t="shared" ref="FZ41:GH42" si="369">SUM(EA41+FN41)</f>
        <v>0</v>
      </c>
      <c r="GA41" s="30">
        <f t="shared" si="369"/>
        <v>0</v>
      </c>
      <c r="GB41" s="30">
        <f t="shared" si="369"/>
        <v>0</v>
      </c>
      <c r="GC41" s="84">
        <f t="shared" si="369"/>
        <v>8045.0485780000008</v>
      </c>
      <c r="GD41" s="84">
        <f t="shared" si="369"/>
        <v>8045.0485780000008</v>
      </c>
      <c r="GE41" s="84">
        <f t="shared" si="369"/>
        <v>0</v>
      </c>
      <c r="GF41" s="84">
        <f t="shared" si="369"/>
        <v>8432.6310749999993</v>
      </c>
      <c r="GG41" s="84">
        <f t="shared" si="369"/>
        <v>8432.6310749999993</v>
      </c>
      <c r="GH41" s="84">
        <f t="shared" si="369"/>
        <v>0</v>
      </c>
      <c r="GI41" s="97">
        <f t="shared" si="299"/>
        <v>8045.0485780000008</v>
      </c>
      <c r="GJ41" s="97">
        <f t="shared" si="299"/>
        <v>8045.0485780000008</v>
      </c>
      <c r="GK41" s="97">
        <f t="shared" si="299"/>
        <v>0</v>
      </c>
      <c r="GL41" s="108"/>
      <c r="GM41" s="137"/>
    </row>
    <row r="42" spans="1:195" ht="19.5" customHeight="1" x14ac:dyDescent="0.3">
      <c r="A42" s="65" t="s">
        <v>112</v>
      </c>
      <c r="B42" s="122">
        <f>SUM(B35+B41)</f>
        <v>15605.919923996196</v>
      </c>
      <c r="C42" s="122">
        <f>SUM(B42)</f>
        <v>15605.919923996196</v>
      </c>
      <c r="D42" s="122">
        <f t="shared" ref="D42" si="370">SUM(D35+D41)</f>
        <v>2.929331021786147</v>
      </c>
      <c r="E42" s="122">
        <f>SUM(F42:G42)</f>
        <v>16701.783753</v>
      </c>
      <c r="F42" s="122">
        <f>SUM(F35+F41)</f>
        <v>16701.783753</v>
      </c>
      <c r="G42" s="122">
        <f>SUM(G35+G41)</f>
        <v>0</v>
      </c>
      <c r="H42" s="122">
        <f>SUM(I42:J42)</f>
        <v>13010.661999999998</v>
      </c>
      <c r="I42" s="122">
        <f>SUM(I35+I41)</f>
        <v>13008.924999999999</v>
      </c>
      <c r="J42" s="122">
        <f>SUM(J35+J41)</f>
        <v>1.7370000000000001</v>
      </c>
      <c r="K42" s="122">
        <f>SUM(K35+K41)</f>
        <v>15605.919923996196</v>
      </c>
      <c r="L42" s="122">
        <f>SUM(K42)</f>
        <v>15605.919923996196</v>
      </c>
      <c r="M42" s="122">
        <f t="shared" ref="M42" si="371">SUM(M35+M41)</f>
        <v>2.929331021786147</v>
      </c>
      <c r="N42" s="122">
        <f>SUM(O42:P42)</f>
        <v>16834.374941000002</v>
      </c>
      <c r="O42" s="122">
        <f>SUM(O35+O41)</f>
        <v>16834.374941000002</v>
      </c>
      <c r="P42" s="122">
        <f>SUM(P35+P41)</f>
        <v>0</v>
      </c>
      <c r="Q42" s="122">
        <f>SUM(R42:S42)</f>
        <v>12830.832999999999</v>
      </c>
      <c r="R42" s="122">
        <f>SUM(R35+R41)</f>
        <v>12829.304999999998</v>
      </c>
      <c r="S42" s="122">
        <f>SUM(S35+S41)</f>
        <v>1.528</v>
      </c>
      <c r="T42" s="122">
        <f>SUM(T35+T41)</f>
        <v>15605.919923996196</v>
      </c>
      <c r="U42" s="122">
        <f>SUM(T42)</f>
        <v>15605.919923996196</v>
      </c>
      <c r="V42" s="122">
        <f t="shared" ref="V42" si="372">SUM(V35+V41)</f>
        <v>2.929331021786147</v>
      </c>
      <c r="W42" s="122">
        <f>SUM(X42:Y42)</f>
        <v>15965.622921</v>
      </c>
      <c r="X42" s="122">
        <f>SUM(X35+X41)</f>
        <v>15965.622921</v>
      </c>
      <c r="Y42" s="122">
        <f>SUM(Y35+Y41)</f>
        <v>0</v>
      </c>
      <c r="Z42" s="122">
        <f>SUM(AA42:AB42)</f>
        <v>13087.651000000002</v>
      </c>
      <c r="AA42" s="122">
        <f>SUM(AA35+AA41)</f>
        <v>13085.558000000001</v>
      </c>
      <c r="AB42" s="122">
        <f>SUM(AB35+AB41)</f>
        <v>2.093</v>
      </c>
      <c r="AC42" s="125">
        <f t="shared" si="353"/>
        <v>46817.759771988589</v>
      </c>
      <c r="AD42" s="125">
        <f t="shared" si="354"/>
        <v>46817.759771988589</v>
      </c>
      <c r="AE42" s="125">
        <f t="shared" si="354"/>
        <v>8.7879930653584406</v>
      </c>
      <c r="AF42" s="125">
        <f t="shared" si="354"/>
        <v>49501.781615</v>
      </c>
      <c r="AG42" s="125">
        <f t="shared" si="354"/>
        <v>49501.781615</v>
      </c>
      <c r="AH42" s="125">
        <f t="shared" si="354"/>
        <v>0</v>
      </c>
      <c r="AI42" s="125">
        <f t="shared" si="354"/>
        <v>38929.145999999993</v>
      </c>
      <c r="AJ42" s="125">
        <f t="shared" si="354"/>
        <v>38923.788</v>
      </c>
      <c r="AK42" s="125">
        <f t="shared" si="354"/>
        <v>5.3580000000000005</v>
      </c>
      <c r="AL42" s="94">
        <f t="shared" si="268"/>
        <v>2684.021843011411</v>
      </c>
      <c r="AM42" s="94">
        <f t="shared" si="268"/>
        <v>2684.021843011411</v>
      </c>
      <c r="AN42" s="94">
        <f t="shared" si="268"/>
        <v>-8.7879930653584406</v>
      </c>
      <c r="AO42" s="122">
        <f>SUM(AO35+AO41)</f>
        <v>15605.919923996196</v>
      </c>
      <c r="AP42" s="122">
        <f>SUM(AO42)</f>
        <v>15605.919923996196</v>
      </c>
      <c r="AQ42" s="122">
        <f t="shared" ref="AQ42" si="373">SUM(AQ35+AQ41)</f>
        <v>2.929331021786147</v>
      </c>
      <c r="AR42" s="122">
        <f>SUM(AS42:AT42)</f>
        <v>15772.154032000002</v>
      </c>
      <c r="AS42" s="122">
        <f>SUM(AS35+AS41)</f>
        <v>15772.154032000002</v>
      </c>
      <c r="AT42" s="122">
        <f>SUM(AT35+AT41)</f>
        <v>0</v>
      </c>
      <c r="AU42" s="122">
        <f>SUM(AV42:AW42)</f>
        <v>14391.936</v>
      </c>
      <c r="AV42" s="122">
        <f>SUM(AV35+AV41)</f>
        <v>14381.471</v>
      </c>
      <c r="AW42" s="122">
        <f>SUM(AW35+AW41)</f>
        <v>10.465</v>
      </c>
      <c r="AX42" s="122">
        <f>SUM(AX35+AX41)</f>
        <v>15605.919923996196</v>
      </c>
      <c r="AY42" s="122">
        <f>SUM(AX42)</f>
        <v>15605.919923996196</v>
      </c>
      <c r="AZ42" s="122">
        <f t="shared" ref="AZ42" si="374">SUM(AZ35+AZ41)</f>
        <v>2.929331021786147</v>
      </c>
      <c r="BA42" s="122">
        <f>SUM(BB42:BC42)</f>
        <v>16041.574390000002</v>
      </c>
      <c r="BB42" s="122">
        <f>SUM(BB35+BB41)</f>
        <v>16041.574390000002</v>
      </c>
      <c r="BC42" s="122">
        <f>SUM(BC35+BC41)</f>
        <v>0</v>
      </c>
      <c r="BD42" s="122">
        <f>SUM(BE42:BF42)</f>
        <v>13372.012999999999</v>
      </c>
      <c r="BE42" s="122">
        <f>SUM(BE35+BE41)</f>
        <v>13371.280999999999</v>
      </c>
      <c r="BF42" s="122">
        <f>SUM(BF35+BF41)</f>
        <v>0.73199999999999998</v>
      </c>
      <c r="BG42" s="122">
        <f>SUM(BG35+BG41)</f>
        <v>15605.919923996196</v>
      </c>
      <c r="BH42" s="122">
        <f>SUM(BG42)</f>
        <v>15605.919923996196</v>
      </c>
      <c r="BI42" s="122">
        <f t="shared" ref="BI42" si="375">SUM(BI35+BI41)</f>
        <v>2.929331021786147</v>
      </c>
      <c r="BJ42" s="122">
        <f>SUM(BK42:BL42)</f>
        <v>15633.52572</v>
      </c>
      <c r="BK42" s="122">
        <f>SUM(BK35+BK41)</f>
        <v>15633.52572</v>
      </c>
      <c r="BL42" s="122">
        <f>SUM(BL35+BL41)</f>
        <v>0</v>
      </c>
      <c r="BM42" s="122">
        <f>SUM(BN42:BO42)</f>
        <v>12509.116999999998</v>
      </c>
      <c r="BN42" s="122">
        <f>SUM(BN35+BN41)</f>
        <v>12509.116999999998</v>
      </c>
      <c r="BO42" s="122">
        <f>SUM(BO35+BO41)</f>
        <v>0</v>
      </c>
      <c r="BP42" s="125">
        <f t="shared" si="358"/>
        <v>46817.759771988589</v>
      </c>
      <c r="BQ42" s="125">
        <f t="shared" si="358"/>
        <v>46817.759771988589</v>
      </c>
      <c r="BR42" s="125">
        <f t="shared" si="358"/>
        <v>8.7879930653584406</v>
      </c>
      <c r="BS42" s="125">
        <f t="shared" si="358"/>
        <v>47447.254142000005</v>
      </c>
      <c r="BT42" s="125">
        <f t="shared" si="358"/>
        <v>47447.254142000005</v>
      </c>
      <c r="BU42" s="125">
        <f t="shared" si="358"/>
        <v>0</v>
      </c>
      <c r="BV42" s="125">
        <f t="shared" si="358"/>
        <v>40273.065999999999</v>
      </c>
      <c r="BW42" s="125">
        <f t="shared" si="358"/>
        <v>40261.868999999999</v>
      </c>
      <c r="BX42" s="125">
        <f t="shared" si="358"/>
        <v>11.196999999999999</v>
      </c>
      <c r="BY42" s="94">
        <f t="shared" si="276"/>
        <v>629.49437001141632</v>
      </c>
      <c r="BZ42" s="94">
        <f t="shared" si="276"/>
        <v>629.49437001141632</v>
      </c>
      <c r="CA42" s="94">
        <f t="shared" si="276"/>
        <v>-8.7879930653584406</v>
      </c>
      <c r="CB42" s="125">
        <f t="shared" si="359"/>
        <v>93635.519543977178</v>
      </c>
      <c r="CC42" s="125">
        <f t="shared" si="359"/>
        <v>93635.519543977178</v>
      </c>
      <c r="CD42" s="125">
        <f t="shared" si="359"/>
        <v>17.575986130716881</v>
      </c>
      <c r="CE42" s="125">
        <f t="shared" si="359"/>
        <v>96949.035757000005</v>
      </c>
      <c r="CF42" s="125">
        <f t="shared" si="359"/>
        <v>96949.035757000005</v>
      </c>
      <c r="CG42" s="125">
        <f t="shared" si="359"/>
        <v>0</v>
      </c>
      <c r="CH42" s="125">
        <f t="shared" si="359"/>
        <v>79202.212</v>
      </c>
      <c r="CI42" s="125">
        <f t="shared" si="359"/>
        <v>79185.657000000007</v>
      </c>
      <c r="CJ42" s="125">
        <f t="shared" si="359"/>
        <v>16.555</v>
      </c>
      <c r="CK42" s="94">
        <f t="shared" si="278"/>
        <v>3313.5162130228273</v>
      </c>
      <c r="CL42" s="94">
        <f t="shared" si="278"/>
        <v>3313.5162130228273</v>
      </c>
      <c r="CM42" s="94">
        <f t="shared" si="278"/>
        <v>-17.575986130716881</v>
      </c>
      <c r="CN42" s="122">
        <f>SUM(CN35+CN41)</f>
        <v>15605.919923996196</v>
      </c>
      <c r="CO42" s="122">
        <f>SUM(CN42)</f>
        <v>15605.919923996196</v>
      </c>
      <c r="CP42" s="122">
        <f t="shared" ref="CP42" si="376">SUM(CP35+CP41)</f>
        <v>2.929331021786147</v>
      </c>
      <c r="CQ42" s="122">
        <f>SUM(CR42:CS42)</f>
        <v>14345.301167</v>
      </c>
      <c r="CR42" s="122">
        <f>SUM(CR35+CR41)</f>
        <v>14345.301167</v>
      </c>
      <c r="CS42" s="122">
        <f>SUM(CS35+CS41)</f>
        <v>0</v>
      </c>
      <c r="CT42" s="122">
        <f>SUM(CU42:CV42)</f>
        <v>13571.472000000002</v>
      </c>
      <c r="CU42" s="122">
        <f>SUM(CU35+CU41)</f>
        <v>13571.472000000002</v>
      </c>
      <c r="CV42" s="122">
        <f>SUM(CV35+CV41)</f>
        <v>0</v>
      </c>
      <c r="CW42" s="122">
        <f>SUM(CW35+CW41)</f>
        <v>15605.919923996196</v>
      </c>
      <c r="CX42" s="122">
        <f>SUM(CW42)</f>
        <v>15605.919923996196</v>
      </c>
      <c r="CY42" s="122">
        <f t="shared" ref="CY42" si="377">SUM(CY35+CY41)</f>
        <v>2.929331021786147</v>
      </c>
      <c r="CZ42" s="122">
        <f>SUM(DA42:DB42)</f>
        <v>15233.023869999999</v>
      </c>
      <c r="DA42" s="122">
        <f>SUM(DA35+DA41)</f>
        <v>15233.023869999999</v>
      </c>
      <c r="DB42" s="122">
        <f>SUM(DB35+DB41)</f>
        <v>0</v>
      </c>
      <c r="DC42" s="122">
        <f>SUM(DD42:DE42)</f>
        <v>14388.405999999999</v>
      </c>
      <c r="DD42" s="122">
        <f>SUM(DD35+DD41)</f>
        <v>14388.405999999999</v>
      </c>
      <c r="DE42" s="122">
        <f>SUM(DE35+DE41)</f>
        <v>0</v>
      </c>
      <c r="DF42" s="122">
        <f>SUM(DF35+DF41)</f>
        <v>15605.919923996196</v>
      </c>
      <c r="DG42" s="122">
        <f>SUM(DF42)</f>
        <v>15605.919923996196</v>
      </c>
      <c r="DH42" s="122">
        <f t="shared" ref="DH42" si="378">SUM(DH35+DH41)</f>
        <v>2.929331021786147</v>
      </c>
      <c r="DI42" s="122">
        <f>SUM(DJ42:DK42)</f>
        <v>15876.347389</v>
      </c>
      <c r="DJ42" s="122">
        <f>SUM(DJ35+DJ41)</f>
        <v>15876.347389</v>
      </c>
      <c r="DK42" s="122">
        <f>SUM(DK35+DK41)</f>
        <v>0</v>
      </c>
      <c r="DL42" s="122">
        <f>SUM(DM42:DN42)</f>
        <v>15127.892500000002</v>
      </c>
      <c r="DM42" s="122">
        <f>SUM(DM35+DM41)</f>
        <v>15127.892500000002</v>
      </c>
      <c r="DN42" s="122">
        <f>SUM(DN35+DN41)</f>
        <v>0</v>
      </c>
      <c r="DO42" s="125">
        <f t="shared" si="363"/>
        <v>46817.759771988589</v>
      </c>
      <c r="DP42" s="125">
        <f t="shared" si="363"/>
        <v>46817.759771988589</v>
      </c>
      <c r="DQ42" s="125">
        <f t="shared" si="363"/>
        <v>8.7879930653584406</v>
      </c>
      <c r="DR42" s="125">
        <f t="shared" si="363"/>
        <v>45454.672425999997</v>
      </c>
      <c r="DS42" s="125">
        <f t="shared" si="363"/>
        <v>45454.672425999997</v>
      </c>
      <c r="DT42" s="125">
        <f t="shared" si="363"/>
        <v>0</v>
      </c>
      <c r="DU42" s="125">
        <f t="shared" si="363"/>
        <v>43087.770499999999</v>
      </c>
      <c r="DV42" s="125">
        <f t="shared" si="363"/>
        <v>43087.770499999999</v>
      </c>
      <c r="DW42" s="125">
        <f t="shared" si="363"/>
        <v>0</v>
      </c>
      <c r="DX42" s="94">
        <f t="shared" si="286"/>
        <v>-1363.0873459885916</v>
      </c>
      <c r="DY42" s="94">
        <f t="shared" si="286"/>
        <v>-1363.0873459885916</v>
      </c>
      <c r="DZ42" s="94">
        <f t="shared" si="286"/>
        <v>-8.7879930653584406</v>
      </c>
      <c r="EA42" s="125">
        <f t="shared" si="364"/>
        <v>140453.27931596577</v>
      </c>
      <c r="EB42" s="125">
        <f t="shared" si="364"/>
        <v>140453.27931596577</v>
      </c>
      <c r="EC42" s="125">
        <f t="shared" si="364"/>
        <v>26.36397919607532</v>
      </c>
      <c r="ED42" s="22">
        <f t="shared" si="364"/>
        <v>142403.70818300001</v>
      </c>
      <c r="EE42" s="22">
        <f t="shared" si="364"/>
        <v>142403.70818300001</v>
      </c>
      <c r="EF42" s="22">
        <f t="shared" si="364"/>
        <v>0</v>
      </c>
      <c r="EG42" s="125">
        <f t="shared" si="364"/>
        <v>122289.9825</v>
      </c>
      <c r="EH42" s="125">
        <f t="shared" si="364"/>
        <v>122273.42750000001</v>
      </c>
      <c r="EI42" s="125">
        <f t="shared" si="364"/>
        <v>16.555</v>
      </c>
      <c r="EJ42" s="94">
        <f t="shared" si="288"/>
        <v>1950.4288670342357</v>
      </c>
      <c r="EK42" s="94">
        <f t="shared" si="288"/>
        <v>1950.4288670342357</v>
      </c>
      <c r="EL42" s="94">
        <f t="shared" si="288"/>
        <v>-26.36397919607532</v>
      </c>
      <c r="EM42" s="122">
        <f>SUM(EM35+EM41)</f>
        <v>15605.919923996196</v>
      </c>
      <c r="EN42" s="122">
        <f>SUM(EM42)</f>
        <v>15605.919923996196</v>
      </c>
      <c r="EO42" s="122">
        <f t="shared" ref="EO42" si="379">SUM(EO35+EO41)</f>
        <v>2.929331021786147</v>
      </c>
      <c r="EP42" s="122">
        <f>SUM(EQ42:ER42)</f>
        <v>16128.164435000001</v>
      </c>
      <c r="EQ42" s="113">
        <f>SUM(EQ35+EQ41)</f>
        <v>16128.164435000001</v>
      </c>
      <c r="ER42" s="122">
        <f>SUM(ER35+ER41)</f>
        <v>0</v>
      </c>
      <c r="ES42" s="122">
        <f>SUM(ET42:EU42)</f>
        <v>15022.313999999998</v>
      </c>
      <c r="ET42" s="122">
        <f>SUM(ET35+ET41)</f>
        <v>15022.313999999998</v>
      </c>
      <c r="EU42" s="122">
        <f>SUM(EU35+EU41)</f>
        <v>0</v>
      </c>
      <c r="EV42" s="122">
        <f>SUM(EV35+EV41)</f>
        <v>15605.919923996196</v>
      </c>
      <c r="EW42" s="122">
        <f>SUM(EV42)</f>
        <v>15605.919923996196</v>
      </c>
      <c r="EX42" s="122">
        <f t="shared" ref="EX42" si="380">SUM(EX35+EX41)</f>
        <v>2.929331021786147</v>
      </c>
      <c r="EY42" s="122">
        <f>SUM(EZ42:FA42)</f>
        <v>0</v>
      </c>
      <c r="EZ42" s="122">
        <f>SUM(EZ35+EZ41)</f>
        <v>0</v>
      </c>
      <c r="FA42" s="122">
        <f>SUM(FA35+FA41)</f>
        <v>0</v>
      </c>
      <c r="FB42" s="122">
        <f>SUM(FC42:FD42)</f>
        <v>15376.547770999998</v>
      </c>
      <c r="FC42" s="122">
        <f>SUM(FC35+FC41)</f>
        <v>15376.547770999998</v>
      </c>
      <c r="FD42" s="122">
        <f>SUM(FD35+FD41)</f>
        <v>0</v>
      </c>
      <c r="FE42" s="122">
        <f>SUM(FE35+FE41)</f>
        <v>15605.919923996196</v>
      </c>
      <c r="FF42" s="122">
        <f>SUM(FE42)</f>
        <v>15605.919923996196</v>
      </c>
      <c r="FG42" s="122">
        <f t="shared" ref="FG42" si="381">SUM(FG35+FG41)</f>
        <v>2.929331021786147</v>
      </c>
      <c r="FH42" s="122">
        <f>SUM(FI42:FJ42)</f>
        <v>0</v>
      </c>
      <c r="FI42" s="122">
        <f>SUM(FI35+FI41)</f>
        <v>0</v>
      </c>
      <c r="FJ42" s="122">
        <f>SUM(FJ35+FJ41)</f>
        <v>0</v>
      </c>
      <c r="FK42" s="122">
        <f>SUM(FL42:FM42)</f>
        <v>16733.320863000001</v>
      </c>
      <c r="FL42" s="122">
        <f>SUM(FL35+FL41)</f>
        <v>16733.320863000001</v>
      </c>
      <c r="FM42" s="122">
        <f>SUM(FM35+FM41)</f>
        <v>0</v>
      </c>
      <c r="FN42" s="125">
        <f t="shared" si="368"/>
        <v>46817.759771988589</v>
      </c>
      <c r="FO42" s="125">
        <f t="shared" si="368"/>
        <v>46817.759771988589</v>
      </c>
      <c r="FP42" s="125">
        <f t="shared" si="368"/>
        <v>8.7879930653584406</v>
      </c>
      <c r="FQ42" s="125">
        <f t="shared" si="368"/>
        <v>16128.164435000001</v>
      </c>
      <c r="FR42" s="125">
        <f t="shared" si="368"/>
        <v>16128.164435000001</v>
      </c>
      <c r="FS42" s="125">
        <f t="shared" si="368"/>
        <v>0</v>
      </c>
      <c r="FT42" s="125">
        <f t="shared" si="368"/>
        <v>47132.182633999997</v>
      </c>
      <c r="FU42" s="125">
        <f t="shared" si="368"/>
        <v>47132.182633999997</v>
      </c>
      <c r="FV42" s="125">
        <f t="shared" si="368"/>
        <v>0</v>
      </c>
      <c r="FW42" s="94">
        <f t="shared" si="296"/>
        <v>-30689.59533698859</v>
      </c>
      <c r="FX42" s="94">
        <f t="shared" si="296"/>
        <v>-30689.59533698859</v>
      </c>
      <c r="FY42" s="94">
        <f t="shared" si="296"/>
        <v>-8.7879930653584406</v>
      </c>
      <c r="FZ42" s="22">
        <f t="shared" si="369"/>
        <v>187271.03908795436</v>
      </c>
      <c r="GA42" s="22">
        <f t="shared" si="369"/>
        <v>187271.03908795436</v>
      </c>
      <c r="GB42" s="22">
        <f t="shared" si="369"/>
        <v>35.151972261433762</v>
      </c>
      <c r="GC42" s="125">
        <f t="shared" si="369"/>
        <v>158531.87261800002</v>
      </c>
      <c r="GD42" s="125">
        <f t="shared" si="369"/>
        <v>158531.87261800002</v>
      </c>
      <c r="GE42" s="125">
        <f t="shared" si="369"/>
        <v>0</v>
      </c>
      <c r="GF42" s="125">
        <f t="shared" si="369"/>
        <v>169422.16513400001</v>
      </c>
      <c r="GG42" s="125">
        <f t="shared" si="369"/>
        <v>169405.61013400002</v>
      </c>
      <c r="GH42" s="125">
        <f t="shared" si="369"/>
        <v>16.555</v>
      </c>
      <c r="GI42" s="94">
        <f t="shared" si="299"/>
        <v>-28739.166469954333</v>
      </c>
      <c r="GJ42" s="94">
        <f t="shared" si="299"/>
        <v>-28739.166469954333</v>
      </c>
      <c r="GK42" s="94">
        <f t="shared" si="299"/>
        <v>-35.151972261433762</v>
      </c>
      <c r="GL42" s="108"/>
      <c r="GM42" s="137"/>
    </row>
    <row r="43" spans="1:195" ht="18" customHeight="1" x14ac:dyDescent="0.3">
      <c r="A43" s="61" t="s">
        <v>113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9"/>
      <c r="AP43" s="139"/>
      <c r="AQ43" s="139"/>
      <c r="AR43" s="139"/>
      <c r="AS43" s="139"/>
      <c r="AT43" s="139"/>
      <c r="AU43" s="139"/>
      <c r="AV43" s="139"/>
      <c r="AW43" s="139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1"/>
      <c r="GL43" s="108"/>
    </row>
    <row r="44" spans="1:195" ht="20.25" customHeight="1" x14ac:dyDescent="0.2">
      <c r="A44" s="207" t="s">
        <v>3</v>
      </c>
      <c r="B44" s="204" t="s">
        <v>4</v>
      </c>
      <c r="C44" s="205"/>
      <c r="D44" s="205"/>
      <c r="E44" s="205"/>
      <c r="F44" s="205"/>
      <c r="G44" s="205"/>
      <c r="H44" s="205"/>
      <c r="I44" s="205"/>
      <c r="J44" s="206"/>
      <c r="K44" s="204" t="s">
        <v>5</v>
      </c>
      <c r="L44" s="205"/>
      <c r="M44" s="205"/>
      <c r="N44" s="205"/>
      <c r="O44" s="205"/>
      <c r="P44" s="205"/>
      <c r="Q44" s="205"/>
      <c r="R44" s="205"/>
      <c r="S44" s="206"/>
      <c r="T44" s="204" t="s">
        <v>6</v>
      </c>
      <c r="U44" s="205"/>
      <c r="V44" s="205"/>
      <c r="W44" s="205"/>
      <c r="X44" s="205"/>
      <c r="Y44" s="205"/>
      <c r="Z44" s="205"/>
      <c r="AA44" s="205"/>
      <c r="AB44" s="206"/>
      <c r="AC44" s="201" t="s">
        <v>7</v>
      </c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3"/>
      <c r="AO44" s="210" t="s">
        <v>8</v>
      </c>
      <c r="AP44" s="211"/>
      <c r="AQ44" s="211"/>
      <c r="AR44" s="211"/>
      <c r="AS44" s="211"/>
      <c r="AT44" s="211"/>
      <c r="AU44" s="211"/>
      <c r="AV44" s="211"/>
      <c r="AW44" s="212"/>
      <c r="AX44" s="204" t="s">
        <v>9</v>
      </c>
      <c r="AY44" s="205"/>
      <c r="AZ44" s="205"/>
      <c r="BA44" s="205"/>
      <c r="BB44" s="205"/>
      <c r="BC44" s="205"/>
      <c r="BD44" s="205"/>
      <c r="BE44" s="205"/>
      <c r="BF44" s="206"/>
      <c r="BG44" s="204" t="s">
        <v>10</v>
      </c>
      <c r="BH44" s="205"/>
      <c r="BI44" s="205"/>
      <c r="BJ44" s="205"/>
      <c r="BK44" s="205"/>
      <c r="BL44" s="205"/>
      <c r="BM44" s="205"/>
      <c r="BN44" s="205"/>
      <c r="BO44" s="206"/>
      <c r="BP44" s="201" t="s">
        <v>11</v>
      </c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3"/>
      <c r="CB44" s="201" t="s">
        <v>12</v>
      </c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3"/>
      <c r="CN44" s="204" t="s">
        <v>13</v>
      </c>
      <c r="CO44" s="205"/>
      <c r="CP44" s="205"/>
      <c r="CQ44" s="205"/>
      <c r="CR44" s="205"/>
      <c r="CS44" s="205"/>
      <c r="CT44" s="205"/>
      <c r="CU44" s="205"/>
      <c r="CV44" s="206"/>
      <c r="CW44" s="204" t="s">
        <v>14</v>
      </c>
      <c r="CX44" s="205"/>
      <c r="CY44" s="205"/>
      <c r="CZ44" s="205"/>
      <c r="DA44" s="205"/>
      <c r="DB44" s="205"/>
      <c r="DC44" s="205"/>
      <c r="DD44" s="205"/>
      <c r="DE44" s="206"/>
      <c r="DF44" s="204" t="s">
        <v>15</v>
      </c>
      <c r="DG44" s="205"/>
      <c r="DH44" s="205"/>
      <c r="DI44" s="205"/>
      <c r="DJ44" s="205"/>
      <c r="DK44" s="205"/>
      <c r="DL44" s="205"/>
      <c r="DM44" s="205"/>
      <c r="DN44" s="206"/>
      <c r="DO44" s="201" t="s">
        <v>16</v>
      </c>
      <c r="DP44" s="202"/>
      <c r="DQ44" s="202"/>
      <c r="DR44" s="202"/>
      <c r="DS44" s="202"/>
      <c r="DT44" s="202"/>
      <c r="DU44" s="202"/>
      <c r="DV44" s="202"/>
      <c r="DW44" s="202"/>
      <c r="DX44" s="202"/>
      <c r="DY44" s="202"/>
      <c r="DZ44" s="203"/>
      <c r="EA44" s="201" t="s">
        <v>17</v>
      </c>
      <c r="EB44" s="202"/>
      <c r="EC44" s="202"/>
      <c r="ED44" s="202"/>
      <c r="EE44" s="202"/>
      <c r="EF44" s="202"/>
      <c r="EG44" s="202"/>
      <c r="EH44" s="202"/>
      <c r="EI44" s="202"/>
      <c r="EJ44" s="202"/>
      <c r="EK44" s="202"/>
      <c r="EL44" s="203"/>
      <c r="EM44" s="204" t="s">
        <v>18</v>
      </c>
      <c r="EN44" s="205"/>
      <c r="EO44" s="205"/>
      <c r="EP44" s="205"/>
      <c r="EQ44" s="205"/>
      <c r="ER44" s="205"/>
      <c r="ES44" s="205"/>
      <c r="ET44" s="205"/>
      <c r="EU44" s="206"/>
      <c r="EV44" s="204" t="s">
        <v>19</v>
      </c>
      <c r="EW44" s="205"/>
      <c r="EX44" s="205"/>
      <c r="EY44" s="205"/>
      <c r="EZ44" s="205"/>
      <c r="FA44" s="205"/>
      <c r="FB44" s="205"/>
      <c r="FC44" s="205"/>
      <c r="FD44" s="206"/>
      <c r="FE44" s="204" t="s">
        <v>20</v>
      </c>
      <c r="FF44" s="205"/>
      <c r="FG44" s="205"/>
      <c r="FH44" s="205"/>
      <c r="FI44" s="205"/>
      <c r="FJ44" s="205"/>
      <c r="FK44" s="205"/>
      <c r="FL44" s="205"/>
      <c r="FM44" s="206"/>
      <c r="FN44" s="201" t="s">
        <v>21</v>
      </c>
      <c r="FO44" s="202"/>
      <c r="FP44" s="202"/>
      <c r="FQ44" s="202"/>
      <c r="FR44" s="202"/>
      <c r="FS44" s="202"/>
      <c r="FT44" s="202"/>
      <c r="FU44" s="202"/>
      <c r="FV44" s="202"/>
      <c r="FW44" s="202"/>
      <c r="FX44" s="202"/>
      <c r="FY44" s="203"/>
      <c r="FZ44" s="201" t="s">
        <v>22</v>
      </c>
      <c r="GA44" s="202"/>
      <c r="GB44" s="202"/>
      <c r="GC44" s="202"/>
      <c r="GD44" s="202"/>
      <c r="GE44" s="202"/>
      <c r="GF44" s="202"/>
      <c r="GG44" s="202"/>
      <c r="GH44" s="202"/>
      <c r="GI44" s="202"/>
      <c r="GJ44" s="202"/>
      <c r="GK44" s="203"/>
      <c r="GL44" s="108"/>
    </row>
    <row r="45" spans="1:195" ht="20.25" customHeight="1" x14ac:dyDescent="0.3">
      <c r="A45" s="208"/>
      <c r="B45" s="195" t="s">
        <v>23</v>
      </c>
      <c r="C45" s="196"/>
      <c r="D45" s="197"/>
      <c r="E45" s="195" t="s">
        <v>24</v>
      </c>
      <c r="F45" s="196"/>
      <c r="G45" s="197"/>
      <c r="H45" s="195" t="s">
        <v>25</v>
      </c>
      <c r="I45" s="196"/>
      <c r="J45" s="197"/>
      <c r="K45" s="195" t="s">
        <v>23</v>
      </c>
      <c r="L45" s="196"/>
      <c r="M45" s="197"/>
      <c r="N45" s="195" t="s">
        <v>24</v>
      </c>
      <c r="O45" s="196"/>
      <c r="P45" s="197"/>
      <c r="Q45" s="195" t="s">
        <v>25</v>
      </c>
      <c r="R45" s="196"/>
      <c r="S45" s="197"/>
      <c r="T45" s="195" t="s">
        <v>23</v>
      </c>
      <c r="U45" s="196"/>
      <c r="V45" s="197"/>
      <c r="W45" s="195" t="s">
        <v>24</v>
      </c>
      <c r="X45" s="196"/>
      <c r="Y45" s="197"/>
      <c r="Z45" s="195" t="s">
        <v>25</v>
      </c>
      <c r="AA45" s="196"/>
      <c r="AB45" s="197"/>
      <c r="AC45" s="192" t="s">
        <v>23</v>
      </c>
      <c r="AD45" s="193"/>
      <c r="AE45" s="194"/>
      <c r="AF45" s="192" t="s">
        <v>24</v>
      </c>
      <c r="AG45" s="193"/>
      <c r="AH45" s="194"/>
      <c r="AI45" s="192" t="s">
        <v>25</v>
      </c>
      <c r="AJ45" s="193"/>
      <c r="AK45" s="194"/>
      <c r="AL45" s="192" t="s">
        <v>26</v>
      </c>
      <c r="AM45" s="193"/>
      <c r="AN45" s="194"/>
      <c r="AO45" s="198" t="s">
        <v>23</v>
      </c>
      <c r="AP45" s="199"/>
      <c r="AQ45" s="200"/>
      <c r="AR45" s="198" t="s">
        <v>24</v>
      </c>
      <c r="AS45" s="199"/>
      <c r="AT45" s="200"/>
      <c r="AU45" s="198" t="s">
        <v>25</v>
      </c>
      <c r="AV45" s="199"/>
      <c r="AW45" s="200"/>
      <c r="AX45" s="195" t="s">
        <v>23</v>
      </c>
      <c r="AY45" s="196"/>
      <c r="AZ45" s="197"/>
      <c r="BA45" s="195" t="s">
        <v>24</v>
      </c>
      <c r="BB45" s="196"/>
      <c r="BC45" s="197"/>
      <c r="BD45" s="195" t="s">
        <v>25</v>
      </c>
      <c r="BE45" s="196"/>
      <c r="BF45" s="197"/>
      <c r="BG45" s="195" t="s">
        <v>23</v>
      </c>
      <c r="BH45" s="196"/>
      <c r="BI45" s="197"/>
      <c r="BJ45" s="195" t="s">
        <v>24</v>
      </c>
      <c r="BK45" s="196"/>
      <c r="BL45" s="197"/>
      <c r="BM45" s="195" t="s">
        <v>25</v>
      </c>
      <c r="BN45" s="196"/>
      <c r="BO45" s="197"/>
      <c r="BP45" s="192" t="s">
        <v>23</v>
      </c>
      <c r="BQ45" s="193"/>
      <c r="BR45" s="194"/>
      <c r="BS45" s="192" t="s">
        <v>24</v>
      </c>
      <c r="BT45" s="193"/>
      <c r="BU45" s="194"/>
      <c r="BV45" s="192" t="s">
        <v>25</v>
      </c>
      <c r="BW45" s="193"/>
      <c r="BX45" s="194"/>
      <c r="BY45" s="192" t="s">
        <v>26</v>
      </c>
      <c r="BZ45" s="193"/>
      <c r="CA45" s="194"/>
      <c r="CB45" s="192" t="s">
        <v>23</v>
      </c>
      <c r="CC45" s="193"/>
      <c r="CD45" s="194"/>
      <c r="CE45" s="192" t="s">
        <v>24</v>
      </c>
      <c r="CF45" s="193"/>
      <c r="CG45" s="194"/>
      <c r="CH45" s="192" t="s">
        <v>25</v>
      </c>
      <c r="CI45" s="193"/>
      <c r="CJ45" s="194"/>
      <c r="CK45" s="192" t="s">
        <v>26</v>
      </c>
      <c r="CL45" s="193"/>
      <c r="CM45" s="194"/>
      <c r="CN45" s="195" t="s">
        <v>23</v>
      </c>
      <c r="CO45" s="196"/>
      <c r="CP45" s="197"/>
      <c r="CQ45" s="195" t="s">
        <v>24</v>
      </c>
      <c r="CR45" s="196"/>
      <c r="CS45" s="197"/>
      <c r="CT45" s="195" t="s">
        <v>25</v>
      </c>
      <c r="CU45" s="196"/>
      <c r="CV45" s="197"/>
      <c r="CW45" s="195" t="s">
        <v>23</v>
      </c>
      <c r="CX45" s="196"/>
      <c r="CY45" s="197"/>
      <c r="CZ45" s="195" t="s">
        <v>24</v>
      </c>
      <c r="DA45" s="196"/>
      <c r="DB45" s="197"/>
      <c r="DC45" s="195" t="s">
        <v>25</v>
      </c>
      <c r="DD45" s="196"/>
      <c r="DE45" s="197"/>
      <c r="DF45" s="195" t="s">
        <v>23</v>
      </c>
      <c r="DG45" s="196"/>
      <c r="DH45" s="197"/>
      <c r="DI45" s="195" t="s">
        <v>24</v>
      </c>
      <c r="DJ45" s="196"/>
      <c r="DK45" s="197"/>
      <c r="DL45" s="195" t="s">
        <v>25</v>
      </c>
      <c r="DM45" s="196"/>
      <c r="DN45" s="197"/>
      <c r="DO45" s="192" t="s">
        <v>23</v>
      </c>
      <c r="DP45" s="193"/>
      <c r="DQ45" s="194"/>
      <c r="DR45" s="192" t="s">
        <v>24</v>
      </c>
      <c r="DS45" s="193"/>
      <c r="DT45" s="194"/>
      <c r="DU45" s="192" t="s">
        <v>25</v>
      </c>
      <c r="DV45" s="193"/>
      <c r="DW45" s="194"/>
      <c r="DX45" s="192" t="s">
        <v>26</v>
      </c>
      <c r="DY45" s="193"/>
      <c r="DZ45" s="194"/>
      <c r="EA45" s="192" t="s">
        <v>23</v>
      </c>
      <c r="EB45" s="193"/>
      <c r="EC45" s="194"/>
      <c r="ED45" s="192" t="s">
        <v>24</v>
      </c>
      <c r="EE45" s="193"/>
      <c r="EF45" s="194"/>
      <c r="EG45" s="192" t="s">
        <v>25</v>
      </c>
      <c r="EH45" s="193"/>
      <c r="EI45" s="194"/>
      <c r="EJ45" s="192" t="s">
        <v>26</v>
      </c>
      <c r="EK45" s="193"/>
      <c r="EL45" s="194"/>
      <c r="EM45" s="195" t="s">
        <v>23</v>
      </c>
      <c r="EN45" s="196"/>
      <c r="EO45" s="197"/>
      <c r="EP45" s="195" t="s">
        <v>24</v>
      </c>
      <c r="EQ45" s="196"/>
      <c r="ER45" s="197"/>
      <c r="ES45" s="195" t="s">
        <v>25</v>
      </c>
      <c r="ET45" s="196"/>
      <c r="EU45" s="197"/>
      <c r="EV45" s="195" t="s">
        <v>23</v>
      </c>
      <c r="EW45" s="196"/>
      <c r="EX45" s="197"/>
      <c r="EY45" s="195" t="s">
        <v>24</v>
      </c>
      <c r="EZ45" s="196"/>
      <c r="FA45" s="197"/>
      <c r="FB45" s="195" t="s">
        <v>25</v>
      </c>
      <c r="FC45" s="196"/>
      <c r="FD45" s="197"/>
      <c r="FE45" s="195" t="s">
        <v>23</v>
      </c>
      <c r="FF45" s="196"/>
      <c r="FG45" s="197"/>
      <c r="FH45" s="195" t="s">
        <v>24</v>
      </c>
      <c r="FI45" s="196"/>
      <c r="FJ45" s="197"/>
      <c r="FK45" s="195" t="s">
        <v>25</v>
      </c>
      <c r="FL45" s="196"/>
      <c r="FM45" s="197"/>
      <c r="FN45" s="192" t="s">
        <v>23</v>
      </c>
      <c r="FO45" s="193"/>
      <c r="FP45" s="194"/>
      <c r="FQ45" s="192" t="s">
        <v>24</v>
      </c>
      <c r="FR45" s="193"/>
      <c r="FS45" s="194"/>
      <c r="FT45" s="192" t="s">
        <v>25</v>
      </c>
      <c r="FU45" s="193"/>
      <c r="FV45" s="194"/>
      <c r="FW45" s="192" t="s">
        <v>26</v>
      </c>
      <c r="FX45" s="193"/>
      <c r="FY45" s="194"/>
      <c r="FZ45" s="192" t="s">
        <v>23</v>
      </c>
      <c r="GA45" s="193"/>
      <c r="GB45" s="194"/>
      <c r="GC45" s="192" t="s">
        <v>24</v>
      </c>
      <c r="GD45" s="193"/>
      <c r="GE45" s="194"/>
      <c r="GF45" s="192" t="s">
        <v>25</v>
      </c>
      <c r="GG45" s="193"/>
      <c r="GH45" s="194"/>
      <c r="GI45" s="192" t="s">
        <v>26</v>
      </c>
      <c r="GJ45" s="193"/>
      <c r="GK45" s="194"/>
      <c r="GL45" s="106"/>
    </row>
    <row r="46" spans="1:195" ht="25.5" customHeight="1" x14ac:dyDescent="0.3">
      <c r="A46" s="209"/>
      <c r="B46" s="4" t="s">
        <v>27</v>
      </c>
      <c r="C46" s="4" t="s">
        <v>94</v>
      </c>
      <c r="D46" s="4" t="s">
        <v>95</v>
      </c>
      <c r="E46" s="4" t="s">
        <v>27</v>
      </c>
      <c r="F46" s="4" t="s">
        <v>94</v>
      </c>
      <c r="G46" s="4" t="s">
        <v>95</v>
      </c>
      <c r="H46" s="4" t="s">
        <v>27</v>
      </c>
      <c r="I46" s="4" t="s">
        <v>94</v>
      </c>
      <c r="J46" s="4" t="s">
        <v>95</v>
      </c>
      <c r="K46" s="4" t="s">
        <v>27</v>
      </c>
      <c r="L46" s="4" t="s">
        <v>94</v>
      </c>
      <c r="M46" s="4" t="s">
        <v>95</v>
      </c>
      <c r="N46" s="4" t="s">
        <v>27</v>
      </c>
      <c r="O46" s="4" t="s">
        <v>94</v>
      </c>
      <c r="P46" s="4" t="s">
        <v>95</v>
      </c>
      <c r="Q46" s="4" t="s">
        <v>27</v>
      </c>
      <c r="R46" s="4" t="s">
        <v>94</v>
      </c>
      <c r="S46" s="4" t="s">
        <v>95</v>
      </c>
      <c r="T46" s="4" t="s">
        <v>27</v>
      </c>
      <c r="U46" s="4" t="s">
        <v>94</v>
      </c>
      <c r="V46" s="4" t="s">
        <v>95</v>
      </c>
      <c r="W46" s="4" t="s">
        <v>27</v>
      </c>
      <c r="X46" s="4" t="s">
        <v>94</v>
      </c>
      <c r="Y46" s="4" t="s">
        <v>95</v>
      </c>
      <c r="Z46" s="4" t="s">
        <v>27</v>
      </c>
      <c r="AA46" s="4" t="s">
        <v>94</v>
      </c>
      <c r="AB46" s="4" t="s">
        <v>95</v>
      </c>
      <c r="AC46" s="5" t="s">
        <v>27</v>
      </c>
      <c r="AD46" s="5" t="s">
        <v>94</v>
      </c>
      <c r="AE46" s="5" t="s">
        <v>95</v>
      </c>
      <c r="AF46" s="5" t="s">
        <v>27</v>
      </c>
      <c r="AG46" s="5" t="s">
        <v>94</v>
      </c>
      <c r="AH46" s="5" t="s">
        <v>95</v>
      </c>
      <c r="AI46" s="5" t="s">
        <v>27</v>
      </c>
      <c r="AJ46" s="5" t="s">
        <v>94</v>
      </c>
      <c r="AK46" s="5" t="s">
        <v>95</v>
      </c>
      <c r="AL46" s="5" t="s">
        <v>27</v>
      </c>
      <c r="AM46" s="5" t="s">
        <v>94</v>
      </c>
      <c r="AN46" s="5" t="s">
        <v>95</v>
      </c>
      <c r="AO46" s="140" t="s">
        <v>27</v>
      </c>
      <c r="AP46" s="140" t="s">
        <v>94</v>
      </c>
      <c r="AQ46" s="140" t="s">
        <v>95</v>
      </c>
      <c r="AR46" s="140" t="s">
        <v>27</v>
      </c>
      <c r="AS46" s="140" t="s">
        <v>94</v>
      </c>
      <c r="AT46" s="140" t="s">
        <v>95</v>
      </c>
      <c r="AU46" s="140" t="s">
        <v>27</v>
      </c>
      <c r="AV46" s="140" t="s">
        <v>94</v>
      </c>
      <c r="AW46" s="140" t="s">
        <v>95</v>
      </c>
      <c r="AX46" s="4" t="s">
        <v>27</v>
      </c>
      <c r="AY46" s="4" t="s">
        <v>94</v>
      </c>
      <c r="AZ46" s="4" t="s">
        <v>95</v>
      </c>
      <c r="BA46" s="4" t="s">
        <v>27</v>
      </c>
      <c r="BB46" s="4" t="s">
        <v>94</v>
      </c>
      <c r="BC46" s="4" t="s">
        <v>95</v>
      </c>
      <c r="BD46" s="4" t="s">
        <v>27</v>
      </c>
      <c r="BE46" s="4" t="s">
        <v>94</v>
      </c>
      <c r="BF46" s="4" t="s">
        <v>95</v>
      </c>
      <c r="BG46" s="4" t="s">
        <v>27</v>
      </c>
      <c r="BH46" s="4" t="s">
        <v>94</v>
      </c>
      <c r="BI46" s="4" t="s">
        <v>95</v>
      </c>
      <c r="BJ46" s="4" t="s">
        <v>27</v>
      </c>
      <c r="BK46" s="4" t="s">
        <v>94</v>
      </c>
      <c r="BL46" s="4" t="s">
        <v>95</v>
      </c>
      <c r="BM46" s="4" t="s">
        <v>27</v>
      </c>
      <c r="BN46" s="4" t="s">
        <v>94</v>
      </c>
      <c r="BO46" s="4" t="s">
        <v>95</v>
      </c>
      <c r="BP46" s="5" t="s">
        <v>27</v>
      </c>
      <c r="BQ46" s="5" t="s">
        <v>94</v>
      </c>
      <c r="BR46" s="5" t="s">
        <v>95</v>
      </c>
      <c r="BS46" s="5" t="s">
        <v>27</v>
      </c>
      <c r="BT46" s="5" t="s">
        <v>94</v>
      </c>
      <c r="BU46" s="5" t="s">
        <v>95</v>
      </c>
      <c r="BV46" s="5" t="s">
        <v>27</v>
      </c>
      <c r="BW46" s="5" t="s">
        <v>94</v>
      </c>
      <c r="BX46" s="5" t="s">
        <v>95</v>
      </c>
      <c r="BY46" s="5" t="s">
        <v>27</v>
      </c>
      <c r="BZ46" s="5" t="s">
        <v>94</v>
      </c>
      <c r="CA46" s="5" t="s">
        <v>95</v>
      </c>
      <c r="CB46" s="5" t="s">
        <v>27</v>
      </c>
      <c r="CC46" s="5" t="s">
        <v>94</v>
      </c>
      <c r="CD46" s="5" t="s">
        <v>95</v>
      </c>
      <c r="CE46" s="5" t="s">
        <v>27</v>
      </c>
      <c r="CF46" s="5" t="s">
        <v>94</v>
      </c>
      <c r="CG46" s="5" t="s">
        <v>95</v>
      </c>
      <c r="CH46" s="5" t="s">
        <v>27</v>
      </c>
      <c r="CI46" s="5" t="s">
        <v>94</v>
      </c>
      <c r="CJ46" s="5" t="s">
        <v>95</v>
      </c>
      <c r="CK46" s="5" t="s">
        <v>27</v>
      </c>
      <c r="CL46" s="5" t="s">
        <v>94</v>
      </c>
      <c r="CM46" s="5" t="s">
        <v>95</v>
      </c>
      <c r="CN46" s="4" t="s">
        <v>27</v>
      </c>
      <c r="CO46" s="4" t="s">
        <v>94</v>
      </c>
      <c r="CP46" s="4" t="s">
        <v>95</v>
      </c>
      <c r="CQ46" s="4" t="s">
        <v>27</v>
      </c>
      <c r="CR46" s="4" t="s">
        <v>94</v>
      </c>
      <c r="CS46" s="4" t="s">
        <v>95</v>
      </c>
      <c r="CT46" s="4" t="s">
        <v>27</v>
      </c>
      <c r="CU46" s="4" t="s">
        <v>94</v>
      </c>
      <c r="CV46" s="4" t="s">
        <v>95</v>
      </c>
      <c r="CW46" s="4" t="s">
        <v>27</v>
      </c>
      <c r="CX46" s="4" t="s">
        <v>94</v>
      </c>
      <c r="CY46" s="4" t="s">
        <v>95</v>
      </c>
      <c r="CZ46" s="4" t="s">
        <v>27</v>
      </c>
      <c r="DA46" s="4" t="s">
        <v>94</v>
      </c>
      <c r="DB46" s="4" t="s">
        <v>95</v>
      </c>
      <c r="DC46" s="4" t="s">
        <v>27</v>
      </c>
      <c r="DD46" s="4" t="s">
        <v>94</v>
      </c>
      <c r="DE46" s="4" t="s">
        <v>95</v>
      </c>
      <c r="DF46" s="4" t="s">
        <v>27</v>
      </c>
      <c r="DG46" s="4" t="s">
        <v>94</v>
      </c>
      <c r="DH46" s="4" t="s">
        <v>95</v>
      </c>
      <c r="DI46" s="4" t="s">
        <v>27</v>
      </c>
      <c r="DJ46" s="4" t="s">
        <v>94</v>
      </c>
      <c r="DK46" s="4" t="s">
        <v>95</v>
      </c>
      <c r="DL46" s="4" t="s">
        <v>27</v>
      </c>
      <c r="DM46" s="4" t="s">
        <v>94</v>
      </c>
      <c r="DN46" s="4" t="s">
        <v>95</v>
      </c>
      <c r="DO46" s="5" t="s">
        <v>27</v>
      </c>
      <c r="DP46" s="5" t="s">
        <v>94</v>
      </c>
      <c r="DQ46" s="5" t="s">
        <v>95</v>
      </c>
      <c r="DR46" s="5" t="s">
        <v>27</v>
      </c>
      <c r="DS46" s="5" t="s">
        <v>94</v>
      </c>
      <c r="DT46" s="5" t="s">
        <v>95</v>
      </c>
      <c r="DU46" s="5" t="s">
        <v>27</v>
      </c>
      <c r="DV46" s="5" t="s">
        <v>94</v>
      </c>
      <c r="DW46" s="5" t="s">
        <v>95</v>
      </c>
      <c r="DX46" s="5" t="s">
        <v>27</v>
      </c>
      <c r="DY46" s="5" t="s">
        <v>94</v>
      </c>
      <c r="DZ46" s="5" t="s">
        <v>95</v>
      </c>
      <c r="EA46" s="5" t="s">
        <v>27</v>
      </c>
      <c r="EB46" s="5" t="s">
        <v>94</v>
      </c>
      <c r="EC46" s="5" t="s">
        <v>95</v>
      </c>
      <c r="ED46" s="5" t="s">
        <v>27</v>
      </c>
      <c r="EE46" s="5" t="s">
        <v>94</v>
      </c>
      <c r="EF46" s="5" t="s">
        <v>95</v>
      </c>
      <c r="EG46" s="5" t="s">
        <v>27</v>
      </c>
      <c r="EH46" s="5" t="s">
        <v>94</v>
      </c>
      <c r="EI46" s="5" t="s">
        <v>95</v>
      </c>
      <c r="EJ46" s="5" t="s">
        <v>27</v>
      </c>
      <c r="EK46" s="5" t="s">
        <v>94</v>
      </c>
      <c r="EL46" s="5" t="s">
        <v>95</v>
      </c>
      <c r="EM46" s="4" t="s">
        <v>27</v>
      </c>
      <c r="EN46" s="4" t="s">
        <v>94</v>
      </c>
      <c r="EO46" s="4" t="s">
        <v>95</v>
      </c>
      <c r="EP46" s="4" t="s">
        <v>27</v>
      </c>
      <c r="EQ46" s="4" t="s">
        <v>94</v>
      </c>
      <c r="ER46" s="4" t="s">
        <v>95</v>
      </c>
      <c r="ES46" s="4" t="s">
        <v>27</v>
      </c>
      <c r="ET46" s="4" t="s">
        <v>94</v>
      </c>
      <c r="EU46" s="4" t="s">
        <v>95</v>
      </c>
      <c r="EV46" s="4" t="s">
        <v>27</v>
      </c>
      <c r="EW46" s="4" t="s">
        <v>94</v>
      </c>
      <c r="EX46" s="4" t="s">
        <v>95</v>
      </c>
      <c r="EY46" s="4" t="s">
        <v>27</v>
      </c>
      <c r="EZ46" s="4" t="s">
        <v>94</v>
      </c>
      <c r="FA46" s="4" t="s">
        <v>95</v>
      </c>
      <c r="FB46" s="4" t="s">
        <v>27</v>
      </c>
      <c r="FC46" s="4" t="s">
        <v>94</v>
      </c>
      <c r="FD46" s="4" t="s">
        <v>95</v>
      </c>
      <c r="FE46" s="4" t="s">
        <v>27</v>
      </c>
      <c r="FF46" s="4" t="s">
        <v>94</v>
      </c>
      <c r="FG46" s="4" t="s">
        <v>95</v>
      </c>
      <c r="FH46" s="4" t="s">
        <v>27</v>
      </c>
      <c r="FI46" s="4" t="s">
        <v>94</v>
      </c>
      <c r="FJ46" s="4" t="s">
        <v>95</v>
      </c>
      <c r="FK46" s="4" t="s">
        <v>27</v>
      </c>
      <c r="FL46" s="4" t="s">
        <v>94</v>
      </c>
      <c r="FM46" s="4" t="s">
        <v>95</v>
      </c>
      <c r="FN46" s="5" t="s">
        <v>27</v>
      </c>
      <c r="FO46" s="5" t="s">
        <v>94</v>
      </c>
      <c r="FP46" s="5" t="s">
        <v>95</v>
      </c>
      <c r="FQ46" s="5" t="s">
        <v>27</v>
      </c>
      <c r="FR46" s="5" t="s">
        <v>94</v>
      </c>
      <c r="FS46" s="5" t="s">
        <v>95</v>
      </c>
      <c r="FT46" s="5" t="s">
        <v>27</v>
      </c>
      <c r="FU46" s="5" t="s">
        <v>94</v>
      </c>
      <c r="FV46" s="5" t="s">
        <v>95</v>
      </c>
      <c r="FW46" s="5" t="s">
        <v>27</v>
      </c>
      <c r="FX46" s="5" t="s">
        <v>94</v>
      </c>
      <c r="FY46" s="5" t="s">
        <v>95</v>
      </c>
      <c r="FZ46" s="5" t="s">
        <v>27</v>
      </c>
      <c r="GA46" s="5" t="s">
        <v>94</v>
      </c>
      <c r="GB46" s="5" t="s">
        <v>95</v>
      </c>
      <c r="GC46" s="5" t="s">
        <v>27</v>
      </c>
      <c r="GD46" s="5" t="s">
        <v>94</v>
      </c>
      <c r="GE46" s="5" t="s">
        <v>95</v>
      </c>
      <c r="GF46" s="5" t="s">
        <v>27</v>
      </c>
      <c r="GG46" s="5" t="s">
        <v>94</v>
      </c>
      <c r="GH46" s="5" t="s">
        <v>95</v>
      </c>
      <c r="GI46" s="5" t="s">
        <v>27</v>
      </c>
      <c r="GJ46" s="5" t="s">
        <v>94</v>
      </c>
      <c r="GK46" s="5" t="s">
        <v>95</v>
      </c>
      <c r="GL46" s="106"/>
    </row>
    <row r="47" spans="1:195" ht="18.75" x14ac:dyDescent="0.3">
      <c r="A47" s="141" t="s">
        <v>49</v>
      </c>
      <c r="B47" s="68">
        <f>SUM(C47:D47)</f>
        <v>1134.0873257869039</v>
      </c>
      <c r="C47" s="68">
        <f>SUM('[20]ПОЛНАЯ СЕБЕСТОИМОСТЬ ВОДА 2023'!C195)/3</f>
        <v>1133.9815626750994</v>
      </c>
      <c r="D47" s="68">
        <f>SUM('[20]ПОЛНАЯ СЕБЕСТОИМОСТЬ ВОДА 2023'!D195)/3</f>
        <v>0.10576311180435</v>
      </c>
      <c r="E47" s="66">
        <f>SUM(F47:G47)</f>
        <v>1002.7460000000001</v>
      </c>
      <c r="F47" s="68">
        <f>SUM('[20]ПОЛНАЯ СЕБЕСТОИМОСТЬ ВОДА 2023'!F195)</f>
        <v>1002.7460000000001</v>
      </c>
      <c r="G47" s="66">
        <f>SUM('[20]ПОЛНАЯ СЕБЕСТОИМОСТЬ ВОДА 2023'!G195)</f>
        <v>0</v>
      </c>
      <c r="H47" s="67">
        <f>SUM(I47:J47)</f>
        <v>1012.2550000000001</v>
      </c>
      <c r="I47" s="67">
        <v>1012.1880000000001</v>
      </c>
      <c r="J47" s="67">
        <v>6.7000000000000004E-2</v>
      </c>
      <c r="K47" s="68">
        <f>SUM(L47:M47)</f>
        <v>1134.0873257869039</v>
      </c>
      <c r="L47" s="68">
        <f>SUM(C47)</f>
        <v>1133.9815626750994</v>
      </c>
      <c r="M47" s="68">
        <f>SUM(D47)</f>
        <v>0.10576311180435</v>
      </c>
      <c r="N47" s="66">
        <f>SUM(O47:P47)</f>
        <v>943.827</v>
      </c>
      <c r="O47" s="66">
        <f>SUM('[20]ПОЛНАЯ СЕБЕСТОИМОСТЬ ВОДА 2023'!I195)</f>
        <v>943.827</v>
      </c>
      <c r="P47" s="66">
        <f>SUM('[20]ПОЛНАЯ СЕБЕСТОИМОСТЬ ВОДА 2023'!J195)</f>
        <v>0</v>
      </c>
      <c r="Q47" s="67">
        <f>SUM(R47:S47)</f>
        <v>863.76900000000001</v>
      </c>
      <c r="R47" s="67">
        <v>863.71</v>
      </c>
      <c r="S47" s="67">
        <v>5.8999999999999997E-2</v>
      </c>
      <c r="T47" s="68">
        <f>SUM(U47:V47)</f>
        <v>1134.0873257869039</v>
      </c>
      <c r="U47" s="68">
        <f t="shared" ref="U47:V47" si="382">SUM(L47)</f>
        <v>1133.9815626750994</v>
      </c>
      <c r="V47" s="68">
        <f t="shared" si="382"/>
        <v>0.10576311180435</v>
      </c>
      <c r="W47" s="66">
        <f>SUM(X47:Y47)</f>
        <v>1051.231</v>
      </c>
      <c r="X47" s="66">
        <f>SUM('[20]ПОЛНАЯ СЕБЕСТОИМОСТЬ ВОДА 2023'!L195)</f>
        <v>1051.231</v>
      </c>
      <c r="Y47" s="66">
        <f>SUM('[20]ПОЛНАЯ СЕБЕСТОИМОСТЬ ВОДА 2023'!M195)</f>
        <v>0</v>
      </c>
      <c r="Z47" s="67">
        <f>SUM(AA47:AB47)</f>
        <v>917.20600000000002</v>
      </c>
      <c r="AA47" s="67">
        <v>917.12599999999998</v>
      </c>
      <c r="AB47" s="67">
        <v>0.08</v>
      </c>
      <c r="AC47" s="22">
        <f t="shared" ref="AC47:AK53" si="383">SUM(B47+K47+T47)</f>
        <v>3402.2619773607116</v>
      </c>
      <c r="AD47" s="22">
        <f t="shared" si="383"/>
        <v>3401.9446880252981</v>
      </c>
      <c r="AE47" s="22">
        <f t="shared" si="383"/>
        <v>0.31728933541304999</v>
      </c>
      <c r="AF47" s="125">
        <f t="shared" si="383"/>
        <v>2997.8040000000001</v>
      </c>
      <c r="AG47" s="125">
        <f t="shared" si="383"/>
        <v>2997.8040000000001</v>
      </c>
      <c r="AH47" s="125">
        <f t="shared" si="383"/>
        <v>0</v>
      </c>
      <c r="AI47" s="125">
        <f t="shared" si="383"/>
        <v>2793.23</v>
      </c>
      <c r="AJ47" s="125">
        <f t="shared" si="383"/>
        <v>2793.0240000000003</v>
      </c>
      <c r="AK47" s="125">
        <f t="shared" si="383"/>
        <v>0.20600000000000002</v>
      </c>
      <c r="AL47" s="94">
        <f t="shared" ref="AL47:AN62" si="384">SUM(AF47-AC47)</f>
        <v>-404.45797736071154</v>
      </c>
      <c r="AM47" s="94">
        <f t="shared" si="384"/>
        <v>-404.140688025298</v>
      </c>
      <c r="AN47" s="94">
        <f t="shared" si="384"/>
        <v>-0.31728933541304999</v>
      </c>
      <c r="AO47" s="68">
        <f>SUM(AP47:AQ47)</f>
        <v>1134.0873257869039</v>
      </c>
      <c r="AP47" s="68">
        <f>SUM('[20]ПОЛНАЯ СЕБЕСТОИМОСТЬ ВОДА 2023'!R195)/3</f>
        <v>1133.9815626750994</v>
      </c>
      <c r="AQ47" s="68">
        <f>SUM('[20]ПОЛНАЯ СЕБЕСТОИМОСТЬ ВОДА 2023'!S195)/3</f>
        <v>0.10576311180435</v>
      </c>
      <c r="AR47" s="68">
        <f>SUM(AS47:AT47)</f>
        <v>1098.373</v>
      </c>
      <c r="AS47" s="68">
        <f>SUM('[20]ПОЛНАЯ СЕБЕСТОИМОСТЬ ВОДА 2023'!U195)</f>
        <v>1098.373</v>
      </c>
      <c r="AT47" s="68">
        <f>SUM('[20]ПОЛНАЯ СЕБЕСТОИМОСТЬ ВОДА 2023'!V195)</f>
        <v>0</v>
      </c>
      <c r="AU47" s="67">
        <f>SUM(AV47:AW47)</f>
        <v>977.85799999999995</v>
      </c>
      <c r="AV47" s="67">
        <v>977.45699999999999</v>
      </c>
      <c r="AW47" s="67">
        <v>0.40100000000000002</v>
      </c>
      <c r="AX47" s="68">
        <f>SUM(AY47:AZ47)</f>
        <v>1134.0873257869039</v>
      </c>
      <c r="AY47" s="68">
        <f>SUM(AP47)</f>
        <v>1133.9815626750994</v>
      </c>
      <c r="AZ47" s="68">
        <f>SUM(AQ47)</f>
        <v>0.10576311180435</v>
      </c>
      <c r="BA47" s="68">
        <f>SUM(BB47:BC47)</f>
        <v>1287.289</v>
      </c>
      <c r="BB47" s="68">
        <f>SUM('[20]ПОЛНАЯ СЕБЕСТОИМОСТЬ ВОДА 2023'!X195)</f>
        <v>1287.289</v>
      </c>
      <c r="BC47" s="68">
        <f>SUM('[20]ПОЛНАЯ СЕБЕСТОИМОСТЬ ВОДА 2023'!Y195)</f>
        <v>0</v>
      </c>
      <c r="BD47" s="67">
        <f>SUM(BE47:BF47)</f>
        <v>1209.2811199999999</v>
      </c>
      <c r="BE47" s="67">
        <v>1209.2529999999999</v>
      </c>
      <c r="BF47" s="67">
        <v>2.8119999999999999E-2</v>
      </c>
      <c r="BG47" s="68">
        <f>SUM(BH47:BI47)</f>
        <v>1134.0873257869039</v>
      </c>
      <c r="BH47" s="68">
        <f>SUM(AY47)</f>
        <v>1133.9815626750994</v>
      </c>
      <c r="BI47" s="68">
        <f>SUM(AZ47)</f>
        <v>0.10576311180435</v>
      </c>
      <c r="BJ47" s="66">
        <f>SUM(BK47:BL47)</f>
        <v>1010.88</v>
      </c>
      <c r="BK47" s="66">
        <f>SUM('[20]ПОЛНАЯ СЕБЕСТОИМОСТЬ ВОДА 2023'!AA195)</f>
        <v>1010.88</v>
      </c>
      <c r="BL47" s="66">
        <f>SUM('[20]ПОЛНАЯ СЕБЕСТОИМОСТЬ ВОДА 2023'!AB195)</f>
        <v>0</v>
      </c>
      <c r="BM47" s="67">
        <f>SUM(BN47:BO47)</f>
        <v>1087.0079999999998</v>
      </c>
      <c r="BN47" s="67">
        <v>1087.0079999999998</v>
      </c>
      <c r="BO47" s="67">
        <v>0</v>
      </c>
      <c r="BP47" s="22">
        <f t="shared" ref="BP47:BX53" si="385">SUM(AO47+AX47+BG47)</f>
        <v>3402.2619773607116</v>
      </c>
      <c r="BQ47" s="22">
        <f t="shared" si="385"/>
        <v>3401.9446880252981</v>
      </c>
      <c r="BR47" s="22">
        <f t="shared" si="385"/>
        <v>0.31728933541304999</v>
      </c>
      <c r="BS47" s="125">
        <f t="shared" si="385"/>
        <v>3396.5420000000004</v>
      </c>
      <c r="BT47" s="125">
        <f t="shared" si="385"/>
        <v>3396.5420000000004</v>
      </c>
      <c r="BU47" s="125">
        <f t="shared" si="385"/>
        <v>0</v>
      </c>
      <c r="BV47" s="125">
        <f t="shared" si="385"/>
        <v>3274.1471199999996</v>
      </c>
      <c r="BW47" s="125">
        <f t="shared" si="385"/>
        <v>3273.7179999999998</v>
      </c>
      <c r="BX47" s="125">
        <f t="shared" si="385"/>
        <v>0.42912</v>
      </c>
      <c r="BY47" s="94">
        <f t="shared" ref="BY47:CA78" si="386">SUM(BS47-BP47)</f>
        <v>-5.7199773607112547</v>
      </c>
      <c r="BZ47" s="94">
        <f t="shared" si="386"/>
        <v>-5.4026880252977207</v>
      </c>
      <c r="CA47" s="94">
        <f t="shared" si="386"/>
        <v>-0.31728933541304999</v>
      </c>
      <c r="CB47" s="22">
        <f t="shared" ref="CB47:CJ53" si="387">SUM(AC47+BP47)</f>
        <v>6804.5239547214233</v>
      </c>
      <c r="CC47" s="22">
        <f t="shared" si="387"/>
        <v>6803.8893760505962</v>
      </c>
      <c r="CD47" s="22">
        <f t="shared" si="387"/>
        <v>0.63457867082609998</v>
      </c>
      <c r="CE47" s="125">
        <f t="shared" si="387"/>
        <v>6394.3460000000005</v>
      </c>
      <c r="CF47" s="125">
        <f t="shared" si="387"/>
        <v>6394.3460000000005</v>
      </c>
      <c r="CG47" s="125">
        <f t="shared" si="387"/>
        <v>0</v>
      </c>
      <c r="CH47" s="125">
        <f t="shared" si="387"/>
        <v>6067.3771199999992</v>
      </c>
      <c r="CI47" s="125">
        <f t="shared" si="387"/>
        <v>6066.7420000000002</v>
      </c>
      <c r="CJ47" s="125">
        <f t="shared" si="387"/>
        <v>0.63512000000000002</v>
      </c>
      <c r="CK47" s="94">
        <f t="shared" ref="CK47:CM78" si="388">SUM(CE47-CB47)</f>
        <v>-410.17795472142279</v>
      </c>
      <c r="CL47" s="94">
        <f t="shared" si="388"/>
        <v>-409.54337605059573</v>
      </c>
      <c r="CM47" s="94">
        <f t="shared" si="388"/>
        <v>-0.63457867082609998</v>
      </c>
      <c r="CN47" s="68">
        <f>SUM(CO47:CP47)</f>
        <v>1134.0873257869039</v>
      </c>
      <c r="CO47" s="68">
        <f>SUM('[20]ПОЛНАЯ СЕБЕСТОИМОСТЬ ВОДА 2023'!AP195)/3</f>
        <v>1133.9815626750994</v>
      </c>
      <c r="CP47" s="68">
        <f>SUM('[20]ПОЛНАЯ СЕБЕСТОИМОСТЬ ВОДА 2023'!AQ195)/3</f>
        <v>0.10576311180435</v>
      </c>
      <c r="CQ47" s="66">
        <f>SUM(CR47:CS47)</f>
        <v>941.70600000000002</v>
      </c>
      <c r="CR47" s="66">
        <f>SUM('[20]ПОЛНАЯ СЕБЕСТОИМОСТЬ ВОДА 2023'!AS195)</f>
        <v>941.70600000000002</v>
      </c>
      <c r="CS47" s="66">
        <f>SUM('[20]ПОЛНАЯ СЕБЕСТОИМОСТЬ ВОДА 2023'!AT195)</f>
        <v>0</v>
      </c>
      <c r="CT47" s="67">
        <f>SUM(CU47:CV47)</f>
        <v>907.5</v>
      </c>
      <c r="CU47" s="67">
        <v>907.5</v>
      </c>
      <c r="CV47" s="67">
        <v>0</v>
      </c>
      <c r="CW47" s="68">
        <f>SUM(CX47:CY47)</f>
        <v>1134.0873257869039</v>
      </c>
      <c r="CX47" s="68">
        <f>SUM(CO47)</f>
        <v>1133.9815626750994</v>
      </c>
      <c r="CY47" s="68">
        <f>SUM(CP47)</f>
        <v>0.10576311180435</v>
      </c>
      <c r="CZ47" s="66">
        <f>SUM(DA47:DB47)</f>
        <v>1143.95118</v>
      </c>
      <c r="DA47" s="66">
        <f>SUM('[20]ПОЛНАЯ СЕБЕСТОИМОСТЬ ВОДА 2023'!AV195)</f>
        <v>1143.95118</v>
      </c>
      <c r="DB47" s="66">
        <f>SUM('[20]ПОЛНАЯ СЕБЕСТОИМОСТЬ ВОДА 2023'!AW195)</f>
        <v>0</v>
      </c>
      <c r="DC47" s="67">
        <f>SUM(DD47:DE47)</f>
        <v>1000.4209999999999</v>
      </c>
      <c r="DD47" s="67">
        <v>1000.4209999999999</v>
      </c>
      <c r="DE47" s="67">
        <v>0</v>
      </c>
      <c r="DF47" s="68">
        <f>SUM(DG47:DH47)</f>
        <v>1134.0873257869039</v>
      </c>
      <c r="DG47" s="68">
        <f>SUM(CX47)</f>
        <v>1133.9815626750994</v>
      </c>
      <c r="DH47" s="68">
        <f>SUM(CY47)</f>
        <v>0.10576311180435</v>
      </c>
      <c r="DI47" s="66">
        <f>SUM(DJ47:DK47)</f>
        <v>960.79804000000013</v>
      </c>
      <c r="DJ47" s="66">
        <f>SUM('[20]ПОЛНАЯ СЕБЕСТОИМОСТЬ ВОДА 2023'!AY195)</f>
        <v>960.79804000000013</v>
      </c>
      <c r="DK47" s="66">
        <f>SUM('[20]ПОЛНАЯ СЕБЕСТОИМОСТЬ ВОДА 2023'!AZ195)</f>
        <v>0</v>
      </c>
      <c r="DL47" s="67">
        <f>SUM(DM47:DN47)</f>
        <v>957.09400000000005</v>
      </c>
      <c r="DM47" s="67">
        <v>957.09400000000005</v>
      </c>
      <c r="DN47" s="67">
        <v>0</v>
      </c>
      <c r="DO47" s="22">
        <f t="shared" ref="DO47:DW53" si="389">SUM(CN47+CW47+DF47)</f>
        <v>3402.2619773607116</v>
      </c>
      <c r="DP47" s="22">
        <f t="shared" si="389"/>
        <v>3401.9446880252981</v>
      </c>
      <c r="DQ47" s="22">
        <f t="shared" si="389"/>
        <v>0.31728933541304999</v>
      </c>
      <c r="DR47" s="125">
        <f t="shared" si="389"/>
        <v>3046.4552200000003</v>
      </c>
      <c r="DS47" s="125">
        <f t="shared" si="389"/>
        <v>3046.4552200000003</v>
      </c>
      <c r="DT47" s="125">
        <f t="shared" si="389"/>
        <v>0</v>
      </c>
      <c r="DU47" s="125">
        <f t="shared" si="389"/>
        <v>2865.0149999999999</v>
      </c>
      <c r="DV47" s="125">
        <f t="shared" si="389"/>
        <v>2865.0149999999999</v>
      </c>
      <c r="DW47" s="125">
        <f t="shared" si="389"/>
        <v>0</v>
      </c>
      <c r="DX47" s="94">
        <f t="shared" ref="DX47:DZ78" si="390">SUM(DR47-DO47)</f>
        <v>-355.80675736071134</v>
      </c>
      <c r="DY47" s="94">
        <f t="shared" si="390"/>
        <v>-355.48946802529781</v>
      </c>
      <c r="DZ47" s="94">
        <f t="shared" si="390"/>
        <v>-0.31728933541304999</v>
      </c>
      <c r="EA47" s="22">
        <f t="shared" ref="EA47:EI53" si="391">SUM(CB47+DO47)</f>
        <v>10206.785932082135</v>
      </c>
      <c r="EB47" s="22">
        <f t="shared" si="391"/>
        <v>10205.834064075894</v>
      </c>
      <c r="EC47" s="22">
        <f t="shared" si="391"/>
        <v>0.95186800623915002</v>
      </c>
      <c r="ED47" s="125">
        <f t="shared" si="391"/>
        <v>9440.8012200000012</v>
      </c>
      <c r="EE47" s="125">
        <f t="shared" si="391"/>
        <v>9440.8012200000012</v>
      </c>
      <c r="EF47" s="125">
        <f t="shared" si="391"/>
        <v>0</v>
      </c>
      <c r="EG47" s="125">
        <f t="shared" si="391"/>
        <v>8932.3921199999986</v>
      </c>
      <c r="EH47" s="125">
        <f t="shared" si="391"/>
        <v>8931.7569999999996</v>
      </c>
      <c r="EI47" s="125">
        <f t="shared" si="391"/>
        <v>0.63512000000000002</v>
      </c>
      <c r="EJ47" s="94">
        <f t="shared" ref="EJ47:EL78" si="392">SUM(ED47-EA47)</f>
        <v>-765.98471208213414</v>
      </c>
      <c r="EK47" s="94">
        <f t="shared" si="392"/>
        <v>-765.03284407589308</v>
      </c>
      <c r="EL47" s="94">
        <f t="shared" si="392"/>
        <v>-0.95186800623915002</v>
      </c>
      <c r="EM47" s="68">
        <f>SUM(EN47:EO47)</f>
        <v>1134.0873257869039</v>
      </c>
      <c r="EN47" s="68">
        <f>SUM('[20]ПОЛНАЯ СЕБЕСТОИМОСТЬ ВОДА 2023'!BN195)/3</f>
        <v>1133.9815626750994</v>
      </c>
      <c r="EO47" s="68">
        <f>SUM('[20]ПОЛНАЯ СЕБЕСТОИМОСТЬ ВОДА 2023'!BO195)/3</f>
        <v>0.10576311180435</v>
      </c>
      <c r="EP47" s="66">
        <f>SUM(EQ47:ER47)</f>
        <v>1236.5824399999999</v>
      </c>
      <c r="EQ47" s="66">
        <f>SUM('[20]ПОЛНАЯ СЕБЕСТОИМОСТЬ ВОДА 2023'!BQ195)</f>
        <v>1236.5824399999999</v>
      </c>
      <c r="ER47" s="66">
        <f>SUM('[20]ПОЛНАЯ СЕБЕСТОИМОСТЬ ВОДА 2023'!BR195)</f>
        <v>0</v>
      </c>
      <c r="ES47" s="67">
        <f>SUM(ET47:EU47)</f>
        <v>980.15800000000013</v>
      </c>
      <c r="ET47" s="67">
        <v>980.15800000000013</v>
      </c>
      <c r="EU47" s="67">
        <v>0</v>
      </c>
      <c r="EV47" s="68">
        <f>SUM(EW47:EX47)</f>
        <v>1134.0873257869039</v>
      </c>
      <c r="EW47" s="68">
        <f>SUM(EN47)</f>
        <v>1133.9815626750994</v>
      </c>
      <c r="EX47" s="68">
        <f>SUM(EO47)</f>
        <v>0.10576311180435</v>
      </c>
      <c r="EY47" s="66">
        <f>SUM(EZ47:FA47)</f>
        <v>0</v>
      </c>
      <c r="EZ47" s="66">
        <f>SUM('[20]ПОЛНАЯ СЕБЕСТОИМОСТЬ ВОДА 2023'!BT195)</f>
        <v>0</v>
      </c>
      <c r="FA47" s="66">
        <f>SUM('[20]ПОЛНАЯ СЕБЕСТОИМОСТЬ ВОДА 2023'!BU195)</f>
        <v>0</v>
      </c>
      <c r="FB47" s="67">
        <f>SUM(FC47:FD47)</f>
        <v>1053.0535</v>
      </c>
      <c r="FC47" s="67">
        <v>1053.0535</v>
      </c>
      <c r="FD47" s="67">
        <v>0</v>
      </c>
      <c r="FE47" s="68">
        <f>SUM(FF47:FG47)</f>
        <v>1134.0873257869039</v>
      </c>
      <c r="FF47" s="68">
        <f>SUM(EW47)</f>
        <v>1133.9815626750994</v>
      </c>
      <c r="FG47" s="68">
        <f>SUM(EX47)</f>
        <v>0.10576311180435</v>
      </c>
      <c r="FH47" s="66">
        <f>SUM(FI47:FJ47)</f>
        <v>0</v>
      </c>
      <c r="FI47" s="66">
        <f>SUM('[20]ПОЛНАЯ СЕБЕСТОИМОСТЬ ВОДА 2023'!BW195)</f>
        <v>0</v>
      </c>
      <c r="FJ47" s="66">
        <f>SUM('[20]ПОЛНАЯ СЕБЕСТОИМОСТЬ ВОДА 2023'!BX195)</f>
        <v>0</v>
      </c>
      <c r="FK47" s="67">
        <f>SUM(FL47:FM47)</f>
        <v>1025.6570000000002</v>
      </c>
      <c r="FL47" s="67">
        <v>1025.6570000000002</v>
      </c>
      <c r="FM47" s="67">
        <v>0</v>
      </c>
      <c r="FN47" s="22">
        <f t="shared" ref="FN47:FV53" si="393">SUM(EM47+EV47+FE47)</f>
        <v>3402.2619773607116</v>
      </c>
      <c r="FO47" s="22">
        <f t="shared" si="393"/>
        <v>3401.9446880252981</v>
      </c>
      <c r="FP47" s="22">
        <f t="shared" si="393"/>
        <v>0.31728933541304999</v>
      </c>
      <c r="FQ47" s="125">
        <f t="shared" si="393"/>
        <v>1236.5824399999999</v>
      </c>
      <c r="FR47" s="125">
        <f t="shared" si="393"/>
        <v>1236.5824399999999</v>
      </c>
      <c r="FS47" s="125">
        <f t="shared" si="393"/>
        <v>0</v>
      </c>
      <c r="FT47" s="125">
        <f t="shared" si="393"/>
        <v>3058.8685000000005</v>
      </c>
      <c r="FU47" s="125">
        <f t="shared" si="393"/>
        <v>3058.8685000000005</v>
      </c>
      <c r="FV47" s="125">
        <f t="shared" si="393"/>
        <v>0</v>
      </c>
      <c r="FW47" s="94">
        <f t="shared" ref="FW47:FY78" si="394">SUM(FQ47-FN47)</f>
        <v>-2165.6795373607119</v>
      </c>
      <c r="FX47" s="94">
        <f t="shared" si="394"/>
        <v>-2165.362248025298</v>
      </c>
      <c r="FY47" s="94">
        <f t="shared" si="394"/>
        <v>-0.31728933541304999</v>
      </c>
      <c r="FZ47" s="22">
        <f t="shared" ref="FZ47:GH53" si="395">SUM(EA47+FN47)</f>
        <v>13609.047909442847</v>
      </c>
      <c r="GA47" s="22">
        <f t="shared" si="395"/>
        <v>13607.778752101192</v>
      </c>
      <c r="GB47" s="22">
        <f t="shared" si="395"/>
        <v>1.2691573416522</v>
      </c>
      <c r="GC47" s="125">
        <f t="shared" si="395"/>
        <v>10677.383660000001</v>
      </c>
      <c r="GD47" s="125">
        <f t="shared" si="395"/>
        <v>10677.383660000001</v>
      </c>
      <c r="GE47" s="125">
        <f t="shared" si="395"/>
        <v>0</v>
      </c>
      <c r="GF47" s="125">
        <f t="shared" si="395"/>
        <v>11991.260619999999</v>
      </c>
      <c r="GG47" s="125">
        <f t="shared" si="395"/>
        <v>11990.6255</v>
      </c>
      <c r="GH47" s="125">
        <f t="shared" si="395"/>
        <v>0.63512000000000002</v>
      </c>
      <c r="GI47" s="94">
        <f t="shared" ref="GI47:GK84" si="396">SUM(GC47-FZ47)</f>
        <v>-2931.6642494428452</v>
      </c>
      <c r="GJ47" s="94">
        <f t="shared" si="396"/>
        <v>-2930.395092101191</v>
      </c>
      <c r="GK47" s="94">
        <f t="shared" si="396"/>
        <v>-1.2691573416522</v>
      </c>
      <c r="GL47" s="106"/>
      <c r="GM47" s="129">
        <f t="shared" ref="GM47:GM79" si="397">SUM(B47+K47+T47+AO47+AX47+BG47+CN47+CW47+DF47+EM47+EV47+FE47)</f>
        <v>13609.04790944285</v>
      </c>
    </row>
    <row r="48" spans="1:195" ht="18.75" x14ac:dyDescent="0.3">
      <c r="A48" s="141" t="s">
        <v>50</v>
      </c>
      <c r="B48" s="68">
        <f t="shared" ref="B48:B53" si="398">SUM(C48:D48)</f>
        <v>874.81033333333346</v>
      </c>
      <c r="C48" s="68">
        <f>SUM('[20]ПОЛНАЯ СЕБЕСТОИМОСТЬ ВОДА 2023'!C196)/3</f>
        <v>874.81033333333346</v>
      </c>
      <c r="D48" s="68">
        <f>SUM('[20]ПОЛНАЯ СЕБЕСТОИМОСТЬ ВОДА 2023'!D196)/3</f>
        <v>0</v>
      </c>
      <c r="E48" s="66">
        <f t="shared" ref="E48:E53" si="399">SUM(F48:G48)</f>
        <v>953.20299999999997</v>
      </c>
      <c r="F48" s="68">
        <f>SUM('[20]ПОЛНАЯ СЕБЕСТОИМОСТЬ ВОДА 2023'!F196)</f>
        <v>953.20299999999997</v>
      </c>
      <c r="G48" s="66">
        <f>SUM('[20]ПОЛНАЯ СЕБЕСТОИМОСТЬ ВОДА 2023'!G196)</f>
        <v>0</v>
      </c>
      <c r="H48" s="67">
        <f t="shared" ref="H48:H53" si="400">SUM(I48:J48)</f>
        <v>705.46199999999999</v>
      </c>
      <c r="I48" s="67">
        <v>705.46199999999999</v>
      </c>
      <c r="J48" s="67">
        <v>0</v>
      </c>
      <c r="K48" s="68">
        <f t="shared" ref="K48:K53" si="401">SUM(L48:M48)</f>
        <v>874.81033333333346</v>
      </c>
      <c r="L48" s="68">
        <f t="shared" ref="L48:L53" si="402">SUM(C48)</f>
        <v>874.81033333333346</v>
      </c>
      <c r="M48" s="68">
        <f t="shared" ref="M48:M53" si="403">SUM(D48)</f>
        <v>0</v>
      </c>
      <c r="N48" s="66">
        <f t="shared" ref="N48:N53" si="404">SUM(O48:P48)</f>
        <v>1045.7179999999998</v>
      </c>
      <c r="O48" s="66">
        <f>SUM('[20]ПОЛНАЯ СЕБЕСТОИМОСТЬ ВОДА 2023'!I196)</f>
        <v>1045.7179999999998</v>
      </c>
      <c r="P48" s="66">
        <f>SUM('[20]ПОЛНАЯ СЕБЕСТОИМОСТЬ ВОДА 2023'!J196)</f>
        <v>0</v>
      </c>
      <c r="Q48" s="67">
        <f t="shared" ref="Q48:Q53" si="405">SUM(R48:S48)</f>
        <v>705.30799999999999</v>
      </c>
      <c r="R48" s="67">
        <v>705.30799999999999</v>
      </c>
      <c r="S48" s="67">
        <v>0</v>
      </c>
      <c r="T48" s="68">
        <f t="shared" ref="T48:T53" si="406">SUM(U48:V48)</f>
        <v>874.81033333333346</v>
      </c>
      <c r="U48" s="68">
        <f t="shared" ref="U48:U53" si="407">SUM(L48)</f>
        <v>874.81033333333346</v>
      </c>
      <c r="V48" s="68">
        <f t="shared" ref="V48:V53" si="408">SUM(M48)</f>
        <v>0</v>
      </c>
      <c r="W48" s="66">
        <f t="shared" ref="W48:W53" si="409">SUM(X48:Y48)</f>
        <v>1047.6219999999998</v>
      </c>
      <c r="X48" s="66">
        <f>SUM('[20]ПОЛНАЯ СЕБЕСТОИМОСТЬ ВОДА 2023'!L196)</f>
        <v>1047.6219999999998</v>
      </c>
      <c r="Y48" s="66">
        <f>SUM('[20]ПОЛНАЯ СЕБЕСТОИМОСТЬ ВОДА 2023'!M196)</f>
        <v>0</v>
      </c>
      <c r="Z48" s="67">
        <f t="shared" ref="Z48:Z53" si="410">SUM(AA48:AB48)</f>
        <v>2165.39</v>
      </c>
      <c r="AA48" s="67">
        <v>2165.39</v>
      </c>
      <c r="AB48" s="67">
        <v>0</v>
      </c>
      <c r="AC48" s="22">
        <f t="shared" si="383"/>
        <v>2624.4310000000005</v>
      </c>
      <c r="AD48" s="22">
        <f t="shared" si="383"/>
        <v>2624.4310000000005</v>
      </c>
      <c r="AE48" s="22">
        <f t="shared" si="383"/>
        <v>0</v>
      </c>
      <c r="AF48" s="125">
        <f t="shared" si="383"/>
        <v>3046.5429999999997</v>
      </c>
      <c r="AG48" s="125">
        <f t="shared" si="383"/>
        <v>3046.5429999999997</v>
      </c>
      <c r="AH48" s="125">
        <f t="shared" si="383"/>
        <v>0</v>
      </c>
      <c r="AI48" s="125">
        <f t="shared" si="383"/>
        <v>3576.16</v>
      </c>
      <c r="AJ48" s="125">
        <f t="shared" si="383"/>
        <v>3576.16</v>
      </c>
      <c r="AK48" s="125">
        <f t="shared" si="383"/>
        <v>0</v>
      </c>
      <c r="AL48" s="94">
        <f t="shared" si="384"/>
        <v>422.11199999999917</v>
      </c>
      <c r="AM48" s="94">
        <f t="shared" si="384"/>
        <v>422.11199999999917</v>
      </c>
      <c r="AN48" s="94">
        <f t="shared" si="384"/>
        <v>0</v>
      </c>
      <c r="AO48" s="68">
        <f t="shared" ref="AO48:AO53" si="411">SUM(AP48:AQ48)</f>
        <v>874.81033333333346</v>
      </c>
      <c r="AP48" s="68">
        <f>SUM('[20]ПОЛНАЯ СЕБЕСТОИМОСТЬ ВОДА 2023'!R196)/3</f>
        <v>874.81033333333346</v>
      </c>
      <c r="AQ48" s="68">
        <f>SUM('[20]ПОЛНАЯ СЕБЕСТОИМОСТЬ ВОДА 2023'!S196)/3</f>
        <v>0</v>
      </c>
      <c r="AR48" s="68">
        <f t="shared" ref="AR48:AR53" si="412">SUM(AS48:AT48)</f>
        <v>1068.3579999999999</v>
      </c>
      <c r="AS48" s="68">
        <f>SUM('[20]ПОЛНАЯ СЕБЕСТОИМОСТЬ ВОДА 2023'!U196)</f>
        <v>1068.3579999999999</v>
      </c>
      <c r="AT48" s="68">
        <f>SUM('[20]ПОЛНАЯ СЕБЕСТОИМОСТЬ ВОДА 2023'!V196)</f>
        <v>0</v>
      </c>
      <c r="AU48" s="67">
        <f t="shared" ref="AU48:AU53" si="413">SUM(AV48:AW48)</f>
        <v>1189.4680000000001</v>
      </c>
      <c r="AV48" s="67">
        <v>1189.4680000000001</v>
      </c>
      <c r="AW48" s="67">
        <v>0</v>
      </c>
      <c r="AX48" s="68">
        <f t="shared" ref="AX48:AX53" si="414">SUM(AY48:AZ48)</f>
        <v>874.81033333333346</v>
      </c>
      <c r="AY48" s="68">
        <f t="shared" ref="AY48:AY53" si="415">SUM(AP48)</f>
        <v>874.81033333333346</v>
      </c>
      <c r="AZ48" s="68">
        <f t="shared" ref="AZ48:AZ53" si="416">SUM(AQ48)</f>
        <v>0</v>
      </c>
      <c r="BA48" s="68">
        <f t="shared" ref="BA48:BA53" si="417">SUM(BB48:BC48)</f>
        <v>1145.5339999999999</v>
      </c>
      <c r="BB48" s="68">
        <f>SUM('[20]ПОЛНАЯ СЕБЕСТОИМОСТЬ ВОДА 2023'!X196)</f>
        <v>1145.5339999999999</v>
      </c>
      <c r="BC48" s="68">
        <f>SUM('[20]ПОЛНАЯ СЕБЕСТОИМОСТЬ ВОДА 2023'!Y196)</f>
        <v>0</v>
      </c>
      <c r="BD48" s="67">
        <f t="shared" ref="BD48:BD53" si="418">SUM(BE48:BF48)</f>
        <v>1195.3389999999999</v>
      </c>
      <c r="BE48" s="67">
        <v>1195.3389999999999</v>
      </c>
      <c r="BF48" s="67">
        <v>0</v>
      </c>
      <c r="BG48" s="68">
        <f t="shared" ref="BG48:BG53" si="419">SUM(BH48:BI48)</f>
        <v>874.81033333333346</v>
      </c>
      <c r="BH48" s="68">
        <f t="shared" ref="BH48:BH53" si="420">SUM(AY48)</f>
        <v>874.81033333333346</v>
      </c>
      <c r="BI48" s="68">
        <f t="shared" ref="BI48:BI53" si="421">SUM(AZ48)</f>
        <v>0</v>
      </c>
      <c r="BJ48" s="66">
        <f t="shared" ref="BJ48:BJ53" si="422">SUM(BK48:BL48)</f>
        <v>1145.5999999999999</v>
      </c>
      <c r="BK48" s="66">
        <f>SUM('[20]ПОЛНАЯ СЕБЕСТОИМОСТЬ ВОДА 2023'!AA196)</f>
        <v>1145.5999999999999</v>
      </c>
      <c r="BL48" s="66">
        <f>SUM('[20]ПОЛНАЯ СЕБЕСТОИМОСТЬ ВОДА 2023'!AB196)</f>
        <v>0</v>
      </c>
      <c r="BM48" s="67">
        <f t="shared" ref="BM48:BM53" si="423">SUM(BN48:BO48)</f>
        <v>1185.3030000000001</v>
      </c>
      <c r="BN48" s="67">
        <v>1185.3030000000001</v>
      </c>
      <c r="BO48" s="67">
        <v>0</v>
      </c>
      <c r="BP48" s="22">
        <f t="shared" si="385"/>
        <v>2624.4310000000005</v>
      </c>
      <c r="BQ48" s="22">
        <f t="shared" si="385"/>
        <v>2624.4310000000005</v>
      </c>
      <c r="BR48" s="22">
        <f t="shared" si="385"/>
        <v>0</v>
      </c>
      <c r="BS48" s="125">
        <f t="shared" si="385"/>
        <v>3359.4919999999997</v>
      </c>
      <c r="BT48" s="125">
        <f t="shared" si="385"/>
        <v>3359.4919999999997</v>
      </c>
      <c r="BU48" s="125">
        <f t="shared" si="385"/>
        <v>0</v>
      </c>
      <c r="BV48" s="125">
        <f t="shared" si="385"/>
        <v>3570.1099999999997</v>
      </c>
      <c r="BW48" s="125">
        <f t="shared" si="385"/>
        <v>3570.1099999999997</v>
      </c>
      <c r="BX48" s="125">
        <f t="shared" si="385"/>
        <v>0</v>
      </c>
      <c r="BY48" s="94">
        <f t="shared" si="386"/>
        <v>735.06099999999924</v>
      </c>
      <c r="BZ48" s="94">
        <f t="shared" si="386"/>
        <v>735.06099999999924</v>
      </c>
      <c r="CA48" s="94">
        <f t="shared" si="386"/>
        <v>0</v>
      </c>
      <c r="CB48" s="22">
        <f t="shared" si="387"/>
        <v>5248.862000000001</v>
      </c>
      <c r="CC48" s="22">
        <f t="shared" si="387"/>
        <v>5248.862000000001</v>
      </c>
      <c r="CD48" s="22">
        <f t="shared" si="387"/>
        <v>0</v>
      </c>
      <c r="CE48" s="125">
        <f t="shared" si="387"/>
        <v>6406.0349999999999</v>
      </c>
      <c r="CF48" s="125">
        <f t="shared" si="387"/>
        <v>6406.0349999999999</v>
      </c>
      <c r="CG48" s="125">
        <f t="shared" si="387"/>
        <v>0</v>
      </c>
      <c r="CH48" s="125">
        <f t="shared" si="387"/>
        <v>7146.2699999999995</v>
      </c>
      <c r="CI48" s="125">
        <f t="shared" si="387"/>
        <v>7146.2699999999995</v>
      </c>
      <c r="CJ48" s="125">
        <f t="shared" si="387"/>
        <v>0</v>
      </c>
      <c r="CK48" s="94">
        <f t="shared" si="388"/>
        <v>1157.1729999999989</v>
      </c>
      <c r="CL48" s="94">
        <f t="shared" si="388"/>
        <v>1157.1729999999989</v>
      </c>
      <c r="CM48" s="94">
        <f t="shared" si="388"/>
        <v>0</v>
      </c>
      <c r="CN48" s="68">
        <f t="shared" ref="CN48:CN53" si="424">SUM(CO48:CP48)</f>
        <v>874.81033333333346</v>
      </c>
      <c r="CO48" s="68">
        <f>SUM('[20]ПОЛНАЯ СЕБЕСТОИМОСТЬ ВОДА 2023'!AP196)/3</f>
        <v>874.81033333333346</v>
      </c>
      <c r="CP48" s="68">
        <f>SUM('[20]ПОЛНАЯ СЕБЕСТОИМОСТЬ ВОДА 2023'!AQ196)/3</f>
        <v>0</v>
      </c>
      <c r="CQ48" s="66">
        <f t="shared" ref="CQ48:CQ53" si="425">SUM(CR48:CS48)</f>
        <v>1145.6179999999999</v>
      </c>
      <c r="CR48" s="66">
        <f>SUM('[20]ПОЛНАЯ СЕБЕСТОИМОСТЬ ВОДА 2023'!AS196)</f>
        <v>1145.6179999999999</v>
      </c>
      <c r="CS48" s="66">
        <f>SUM('[20]ПОЛНАЯ СЕБЕСТОИМОСТЬ ВОДА 2023'!AT196)</f>
        <v>0</v>
      </c>
      <c r="CT48" s="67">
        <f t="shared" ref="CT48:CT53" si="426">SUM(CU48:CV48)</f>
        <v>1194.0740000000001</v>
      </c>
      <c r="CU48" s="67">
        <v>1194.0740000000001</v>
      </c>
      <c r="CV48" s="67">
        <v>0</v>
      </c>
      <c r="CW48" s="68">
        <f t="shared" ref="CW48:CW53" si="427">SUM(CX48:CY48)</f>
        <v>874.81033333333346</v>
      </c>
      <c r="CX48" s="68">
        <f t="shared" ref="CX48:CX53" si="428">SUM(CO48)</f>
        <v>874.81033333333346</v>
      </c>
      <c r="CY48" s="68">
        <f t="shared" ref="CY48:CY53" si="429">SUM(CP48)</f>
        <v>0</v>
      </c>
      <c r="CZ48" s="66">
        <f t="shared" ref="CZ48:CZ53" si="430">SUM(DA48:DB48)</f>
        <v>1147.9868799999999</v>
      </c>
      <c r="DA48" s="66">
        <f>SUM('[20]ПОЛНАЯ СЕБЕСТОИМОСТЬ ВОДА 2023'!AV196)</f>
        <v>1147.9868799999999</v>
      </c>
      <c r="DB48" s="66">
        <f>SUM('[20]ПОЛНАЯ СЕБЕСТОИМОСТЬ ВОДА 2023'!AW196)</f>
        <v>0</v>
      </c>
      <c r="DC48" s="67">
        <f t="shared" ref="DC48:DC53" si="431">SUM(DD48:DE48)</f>
        <v>1208.5520000000001</v>
      </c>
      <c r="DD48" s="67">
        <v>1208.5520000000001</v>
      </c>
      <c r="DE48" s="67">
        <v>0</v>
      </c>
      <c r="DF48" s="68">
        <f t="shared" ref="DF48:DF53" si="432">SUM(DG48:DH48)</f>
        <v>874.81033333333346</v>
      </c>
      <c r="DG48" s="68">
        <f t="shared" ref="DG48:DG53" si="433">SUM(CX48)</f>
        <v>874.81033333333346</v>
      </c>
      <c r="DH48" s="68">
        <f t="shared" ref="DH48:DH53" si="434">SUM(CY48)</f>
        <v>0</v>
      </c>
      <c r="DI48" s="66">
        <f t="shared" ref="DI48:DI53" si="435">SUM(DJ48:DK48)</f>
        <v>1152.8726200000001</v>
      </c>
      <c r="DJ48" s="66">
        <f>SUM('[20]ПОЛНАЯ СЕБЕСТОИМОСТЬ ВОДА 2023'!AY196)</f>
        <v>1152.8726200000001</v>
      </c>
      <c r="DK48" s="66">
        <f>SUM('[20]ПОЛНАЯ СЕБЕСТОИМОСТЬ ВОДА 2023'!AZ196)</f>
        <v>0</v>
      </c>
      <c r="DL48" s="67">
        <f t="shared" ref="DL48:DL53" si="436">SUM(DM48:DN48)</f>
        <v>1208.002</v>
      </c>
      <c r="DM48" s="67">
        <v>1208.002</v>
      </c>
      <c r="DN48" s="67">
        <v>0</v>
      </c>
      <c r="DO48" s="22">
        <f t="shared" si="389"/>
        <v>2624.4310000000005</v>
      </c>
      <c r="DP48" s="22">
        <f t="shared" si="389"/>
        <v>2624.4310000000005</v>
      </c>
      <c r="DQ48" s="22">
        <f t="shared" si="389"/>
        <v>0</v>
      </c>
      <c r="DR48" s="125">
        <f t="shared" si="389"/>
        <v>3446.4775</v>
      </c>
      <c r="DS48" s="125">
        <f t="shared" si="389"/>
        <v>3446.4775</v>
      </c>
      <c r="DT48" s="125">
        <f t="shared" si="389"/>
        <v>0</v>
      </c>
      <c r="DU48" s="125">
        <f t="shared" si="389"/>
        <v>3610.6280000000002</v>
      </c>
      <c r="DV48" s="125">
        <f t="shared" si="389"/>
        <v>3610.6280000000002</v>
      </c>
      <c r="DW48" s="125">
        <f t="shared" si="389"/>
        <v>0</v>
      </c>
      <c r="DX48" s="94">
        <f t="shared" si="390"/>
        <v>822.04649999999947</v>
      </c>
      <c r="DY48" s="94">
        <f t="shared" si="390"/>
        <v>822.04649999999947</v>
      </c>
      <c r="DZ48" s="94">
        <f t="shared" si="390"/>
        <v>0</v>
      </c>
      <c r="EA48" s="22">
        <f t="shared" si="391"/>
        <v>7873.2930000000015</v>
      </c>
      <c r="EB48" s="22">
        <f t="shared" si="391"/>
        <v>7873.2930000000015</v>
      </c>
      <c r="EC48" s="22">
        <f t="shared" si="391"/>
        <v>0</v>
      </c>
      <c r="ED48" s="125">
        <f t="shared" si="391"/>
        <v>9852.5125000000007</v>
      </c>
      <c r="EE48" s="125">
        <f t="shared" si="391"/>
        <v>9852.5125000000007</v>
      </c>
      <c r="EF48" s="125">
        <f t="shared" si="391"/>
        <v>0</v>
      </c>
      <c r="EG48" s="125">
        <f t="shared" si="391"/>
        <v>10756.897999999999</v>
      </c>
      <c r="EH48" s="125">
        <f t="shared" si="391"/>
        <v>10756.897999999999</v>
      </c>
      <c r="EI48" s="125">
        <f t="shared" si="391"/>
        <v>0</v>
      </c>
      <c r="EJ48" s="94">
        <f t="shared" si="392"/>
        <v>1979.2194999999992</v>
      </c>
      <c r="EK48" s="94">
        <f t="shared" si="392"/>
        <v>1979.2194999999992</v>
      </c>
      <c r="EL48" s="94">
        <f t="shared" si="392"/>
        <v>0</v>
      </c>
      <c r="EM48" s="68">
        <f t="shared" ref="EM48:EM53" si="437">SUM(EN48:EO48)</f>
        <v>874.81033333333346</v>
      </c>
      <c r="EN48" s="68">
        <f>SUM('[20]ПОЛНАЯ СЕБЕСТОИМОСТЬ ВОДА 2023'!BN196)/3</f>
        <v>874.81033333333346</v>
      </c>
      <c r="EO48" s="68">
        <f>SUM('[20]ПОЛНАЯ СЕБЕСТОИМОСТЬ ВОДА 2023'!BO196)/3</f>
        <v>0</v>
      </c>
      <c r="EP48" s="66">
        <f t="shared" ref="EP48:EP53" si="438">SUM(EQ48:ER48)</f>
        <v>1149.1568</v>
      </c>
      <c r="EQ48" s="66">
        <f>SUM('[20]ПОЛНАЯ СЕБЕСТОИМОСТЬ ВОДА 2023'!BQ196)</f>
        <v>1149.1568</v>
      </c>
      <c r="ER48" s="66">
        <f>SUM('[20]ПОЛНАЯ СЕБЕСТОИМОСТЬ ВОДА 2023'!BR196)</f>
        <v>0</v>
      </c>
      <c r="ES48" s="67">
        <f t="shared" ref="ES48:ES53" si="439">SUM(ET48:EU48)</f>
        <v>874.06795999999997</v>
      </c>
      <c r="ET48" s="67">
        <v>874.06795999999997</v>
      </c>
      <c r="EU48" s="67">
        <v>0</v>
      </c>
      <c r="EV48" s="68">
        <f t="shared" ref="EV48:EV53" si="440">SUM(EW48:EX48)</f>
        <v>874.81033333333346</v>
      </c>
      <c r="EW48" s="68">
        <f t="shared" ref="EW48:EW53" si="441">SUM(EN48)</f>
        <v>874.81033333333346</v>
      </c>
      <c r="EX48" s="68">
        <f t="shared" ref="EX48:EX53" si="442">SUM(EO48)</f>
        <v>0</v>
      </c>
      <c r="EY48" s="66">
        <f t="shared" ref="EY48:EY53" si="443">SUM(EZ48:FA48)</f>
        <v>0</v>
      </c>
      <c r="EZ48" s="66">
        <f>SUM('[20]ПОЛНАЯ СЕБЕСТОИМОСТЬ ВОДА 2023'!BT196)</f>
        <v>0</v>
      </c>
      <c r="FA48" s="66">
        <f>SUM('[20]ПОЛНАЯ СЕБЕСТОИМОСТЬ ВОДА 2023'!BU196)</f>
        <v>0</v>
      </c>
      <c r="FB48" s="67">
        <f t="shared" ref="FB48:FB53" si="444">SUM(FC48:FD48)</f>
        <v>874.46681999999998</v>
      </c>
      <c r="FC48" s="67">
        <v>874.46681999999998</v>
      </c>
      <c r="FD48" s="67">
        <v>0</v>
      </c>
      <c r="FE48" s="68">
        <f t="shared" ref="FE48:FE53" si="445">SUM(FF48:FG48)</f>
        <v>874.81033333333346</v>
      </c>
      <c r="FF48" s="68">
        <f t="shared" ref="FF48:FF53" si="446">SUM(EW48)</f>
        <v>874.81033333333346</v>
      </c>
      <c r="FG48" s="68">
        <f t="shared" ref="FG48:FG53" si="447">SUM(EX48)</f>
        <v>0</v>
      </c>
      <c r="FH48" s="66">
        <f t="shared" ref="FH48:FH75" si="448">SUM(FI48:FJ48)</f>
        <v>0</v>
      </c>
      <c r="FI48" s="66">
        <f>SUM('[20]ПОЛНАЯ СЕБЕСТОИМОСТЬ ВОДА 2023'!BW196)</f>
        <v>0</v>
      </c>
      <c r="FJ48" s="66">
        <f>SUM('[20]ПОЛНАЯ СЕБЕСТОИМОСТЬ ВОДА 2023'!BX196)</f>
        <v>0</v>
      </c>
      <c r="FK48" s="67">
        <f t="shared" ref="FK48:FK53" si="449">SUM(FL48:FM48)</f>
        <v>994.64936999999986</v>
      </c>
      <c r="FL48" s="67">
        <v>994.64936999999986</v>
      </c>
      <c r="FM48" s="67">
        <v>0</v>
      </c>
      <c r="FN48" s="22">
        <f t="shared" si="393"/>
        <v>2624.4310000000005</v>
      </c>
      <c r="FO48" s="22">
        <f t="shared" si="393"/>
        <v>2624.4310000000005</v>
      </c>
      <c r="FP48" s="22">
        <f t="shared" si="393"/>
        <v>0</v>
      </c>
      <c r="FQ48" s="125">
        <f t="shared" si="393"/>
        <v>1149.1568</v>
      </c>
      <c r="FR48" s="125">
        <f t="shared" si="393"/>
        <v>1149.1568</v>
      </c>
      <c r="FS48" s="125">
        <f t="shared" si="393"/>
        <v>0</v>
      </c>
      <c r="FT48" s="125">
        <f t="shared" si="393"/>
        <v>2743.18415</v>
      </c>
      <c r="FU48" s="125">
        <f t="shared" si="393"/>
        <v>2743.18415</v>
      </c>
      <c r="FV48" s="125">
        <f t="shared" si="393"/>
        <v>0</v>
      </c>
      <c r="FW48" s="94">
        <f t="shared" si="394"/>
        <v>-1475.2742000000005</v>
      </c>
      <c r="FX48" s="94">
        <f t="shared" si="394"/>
        <v>-1475.2742000000005</v>
      </c>
      <c r="FY48" s="94">
        <f t="shared" si="394"/>
        <v>0</v>
      </c>
      <c r="FZ48" s="22">
        <f t="shared" si="395"/>
        <v>10497.724000000002</v>
      </c>
      <c r="GA48" s="22">
        <f t="shared" si="395"/>
        <v>10497.724000000002</v>
      </c>
      <c r="GB48" s="22">
        <f t="shared" si="395"/>
        <v>0</v>
      </c>
      <c r="GC48" s="125">
        <f t="shared" si="395"/>
        <v>11001.669300000001</v>
      </c>
      <c r="GD48" s="125">
        <f t="shared" si="395"/>
        <v>11001.669300000001</v>
      </c>
      <c r="GE48" s="125">
        <f t="shared" si="395"/>
        <v>0</v>
      </c>
      <c r="GF48" s="125">
        <f t="shared" si="395"/>
        <v>13500.082149999998</v>
      </c>
      <c r="GG48" s="125">
        <f t="shared" si="395"/>
        <v>13500.082149999998</v>
      </c>
      <c r="GH48" s="125">
        <f t="shared" si="395"/>
        <v>0</v>
      </c>
      <c r="GI48" s="94">
        <f t="shared" si="396"/>
        <v>503.94529999999941</v>
      </c>
      <c r="GJ48" s="94">
        <f t="shared" si="396"/>
        <v>503.94529999999941</v>
      </c>
      <c r="GK48" s="94">
        <f t="shared" si="396"/>
        <v>0</v>
      </c>
      <c r="GL48" s="106"/>
      <c r="GM48" s="129">
        <f t="shared" si="397"/>
        <v>10497.724000000002</v>
      </c>
    </row>
    <row r="49" spans="1:195" ht="18.75" x14ac:dyDescent="0.3">
      <c r="A49" s="65" t="s">
        <v>51</v>
      </c>
      <c r="B49" s="68">
        <f t="shared" si="398"/>
        <v>0</v>
      </c>
      <c r="C49" s="68">
        <f>SUM('[20]ПОЛНАЯ СЕБЕСТОИМОСТЬ ВОДА 2023'!C197)/3</f>
        <v>0</v>
      </c>
      <c r="D49" s="68">
        <f>SUM('[20]ПОЛНАЯ СЕБЕСТОИМОСТЬ ВОДА 2023'!D197)/3</f>
        <v>0</v>
      </c>
      <c r="E49" s="66">
        <f t="shared" si="399"/>
        <v>177.15300000000002</v>
      </c>
      <c r="F49" s="68">
        <f>SUM('[20]ПОЛНАЯ СЕБЕСТОИМОСТЬ ВОДА 2023'!F197)</f>
        <v>177.15300000000002</v>
      </c>
      <c r="G49" s="66">
        <f>SUM('[20]ПОЛНАЯ СЕБЕСТОИМОСТЬ ВОДА 2023'!G197)</f>
        <v>0</v>
      </c>
      <c r="H49" s="67">
        <f t="shared" si="400"/>
        <v>0</v>
      </c>
      <c r="I49" s="67">
        <v>0</v>
      </c>
      <c r="J49" s="67">
        <v>0</v>
      </c>
      <c r="K49" s="68">
        <f t="shared" si="401"/>
        <v>0</v>
      </c>
      <c r="L49" s="68">
        <f t="shared" si="402"/>
        <v>0</v>
      </c>
      <c r="M49" s="68">
        <f t="shared" si="403"/>
        <v>0</v>
      </c>
      <c r="N49" s="66">
        <f t="shared" si="404"/>
        <v>84</v>
      </c>
      <c r="O49" s="66">
        <f>SUM('[20]ПОЛНАЯ СЕБЕСТОИМОСТЬ ВОДА 2023'!I197)</f>
        <v>84</v>
      </c>
      <c r="P49" s="66">
        <f>SUM('[20]ПОЛНАЯ СЕБЕСТОИМОСТЬ ВОДА 2023'!J197)</f>
        <v>0</v>
      </c>
      <c r="Q49" s="67">
        <f t="shared" si="405"/>
        <v>0</v>
      </c>
      <c r="R49" s="67">
        <v>0</v>
      </c>
      <c r="S49" s="67">
        <v>0</v>
      </c>
      <c r="T49" s="68">
        <f t="shared" si="406"/>
        <v>0</v>
      </c>
      <c r="U49" s="68">
        <f t="shared" si="407"/>
        <v>0</v>
      </c>
      <c r="V49" s="68">
        <f t="shared" si="408"/>
        <v>0</v>
      </c>
      <c r="W49" s="66">
        <f t="shared" si="409"/>
        <v>47.198999999999998</v>
      </c>
      <c r="X49" s="66">
        <f>SUM('[20]ПОЛНАЯ СЕБЕСТОИМОСТЬ ВОДА 2023'!L197)</f>
        <v>47.198999999999998</v>
      </c>
      <c r="Y49" s="66">
        <f>SUM('[20]ПОЛНАЯ СЕБЕСТОИМОСТЬ ВОДА 2023'!M197)</f>
        <v>0</v>
      </c>
      <c r="Z49" s="67">
        <f t="shared" si="410"/>
        <v>0</v>
      </c>
      <c r="AA49" s="67">
        <v>0</v>
      </c>
      <c r="AB49" s="67">
        <v>0</v>
      </c>
      <c r="AC49" s="22">
        <f t="shared" si="383"/>
        <v>0</v>
      </c>
      <c r="AD49" s="22">
        <f t="shared" si="383"/>
        <v>0</v>
      </c>
      <c r="AE49" s="22">
        <f t="shared" si="383"/>
        <v>0</v>
      </c>
      <c r="AF49" s="125">
        <f t="shared" si="383"/>
        <v>308.35200000000003</v>
      </c>
      <c r="AG49" s="125">
        <f t="shared" si="383"/>
        <v>308.35200000000003</v>
      </c>
      <c r="AH49" s="125">
        <f t="shared" si="383"/>
        <v>0</v>
      </c>
      <c r="AI49" s="125">
        <f t="shared" si="383"/>
        <v>0</v>
      </c>
      <c r="AJ49" s="125">
        <f t="shared" si="383"/>
        <v>0</v>
      </c>
      <c r="AK49" s="125">
        <f t="shared" si="383"/>
        <v>0</v>
      </c>
      <c r="AL49" s="94">
        <f t="shared" si="384"/>
        <v>308.35200000000003</v>
      </c>
      <c r="AM49" s="94">
        <f t="shared" si="384"/>
        <v>308.35200000000003</v>
      </c>
      <c r="AN49" s="94">
        <f t="shared" si="384"/>
        <v>0</v>
      </c>
      <c r="AO49" s="68">
        <f t="shared" si="411"/>
        <v>0</v>
      </c>
      <c r="AP49" s="68">
        <f>SUM('[20]ПОЛНАЯ СЕБЕСТОИМОСТЬ ВОДА 2023'!R197)/3</f>
        <v>0</v>
      </c>
      <c r="AQ49" s="68">
        <f>SUM('[20]ПОЛНАЯ СЕБЕСТОИМОСТЬ ВОДА 2023'!S197)/3</f>
        <v>0</v>
      </c>
      <c r="AR49" s="68">
        <f t="shared" si="412"/>
        <v>40.436</v>
      </c>
      <c r="AS49" s="68">
        <f>SUM('[20]ПОЛНАЯ СЕБЕСТОИМОСТЬ ВОДА 2023'!U197)</f>
        <v>40.436</v>
      </c>
      <c r="AT49" s="68">
        <f>SUM('[20]ПОЛНАЯ СЕБЕСТОИМОСТЬ ВОДА 2023'!V197)</f>
        <v>0</v>
      </c>
      <c r="AU49" s="67">
        <f t="shared" si="413"/>
        <v>0</v>
      </c>
      <c r="AV49" s="67">
        <v>0</v>
      </c>
      <c r="AW49" s="67">
        <v>0</v>
      </c>
      <c r="AX49" s="68">
        <f t="shared" si="414"/>
        <v>0</v>
      </c>
      <c r="AY49" s="68">
        <f t="shared" si="415"/>
        <v>0</v>
      </c>
      <c r="AZ49" s="68">
        <f t="shared" si="416"/>
        <v>0</v>
      </c>
      <c r="BA49" s="68">
        <f t="shared" si="417"/>
        <v>115.666</v>
      </c>
      <c r="BB49" s="68">
        <f>SUM('[20]ПОЛНАЯ СЕБЕСТОИМОСТЬ ВОДА 2023'!X197)</f>
        <v>115.666</v>
      </c>
      <c r="BC49" s="68">
        <f>SUM('[20]ПОЛНАЯ СЕБЕСТОИМОСТЬ ВОДА 2023'!Y197)</f>
        <v>0</v>
      </c>
      <c r="BD49" s="67">
        <f t="shared" si="418"/>
        <v>389.58699999999999</v>
      </c>
      <c r="BE49" s="67">
        <v>389.58699999999999</v>
      </c>
      <c r="BF49" s="67">
        <v>0</v>
      </c>
      <c r="BG49" s="68">
        <f t="shared" si="419"/>
        <v>0</v>
      </c>
      <c r="BH49" s="68">
        <f t="shared" si="420"/>
        <v>0</v>
      </c>
      <c r="BI49" s="68">
        <f t="shared" si="421"/>
        <v>0</v>
      </c>
      <c r="BJ49" s="66">
        <f t="shared" si="422"/>
        <v>219.64999999999998</v>
      </c>
      <c r="BK49" s="66">
        <f>SUM('[20]ПОЛНАЯ СЕБЕСТОИМОСТЬ ВОДА 2023'!AA197)</f>
        <v>219.64999999999998</v>
      </c>
      <c r="BL49" s="66">
        <f>SUM('[20]ПОЛНАЯ СЕБЕСТОИМОСТЬ ВОДА 2023'!AB197)</f>
        <v>0</v>
      </c>
      <c r="BM49" s="67">
        <f t="shared" si="423"/>
        <v>119.239</v>
      </c>
      <c r="BN49" s="67">
        <v>119.239</v>
      </c>
      <c r="BO49" s="67">
        <v>0</v>
      </c>
      <c r="BP49" s="22">
        <f t="shared" si="385"/>
        <v>0</v>
      </c>
      <c r="BQ49" s="22">
        <f t="shared" si="385"/>
        <v>0</v>
      </c>
      <c r="BR49" s="22">
        <f t="shared" si="385"/>
        <v>0</v>
      </c>
      <c r="BS49" s="125">
        <f t="shared" si="385"/>
        <v>375.75199999999995</v>
      </c>
      <c r="BT49" s="125">
        <f t="shared" si="385"/>
        <v>375.75199999999995</v>
      </c>
      <c r="BU49" s="125">
        <f t="shared" si="385"/>
        <v>0</v>
      </c>
      <c r="BV49" s="125">
        <f t="shared" si="385"/>
        <v>508.82600000000002</v>
      </c>
      <c r="BW49" s="125">
        <f t="shared" si="385"/>
        <v>508.82600000000002</v>
      </c>
      <c r="BX49" s="125">
        <f t="shared" si="385"/>
        <v>0</v>
      </c>
      <c r="BY49" s="94">
        <f t="shared" si="386"/>
        <v>375.75199999999995</v>
      </c>
      <c r="BZ49" s="94">
        <f t="shared" si="386"/>
        <v>375.75199999999995</v>
      </c>
      <c r="CA49" s="94">
        <f t="shared" si="386"/>
        <v>0</v>
      </c>
      <c r="CB49" s="22">
        <f t="shared" si="387"/>
        <v>0</v>
      </c>
      <c r="CC49" s="22">
        <f t="shared" si="387"/>
        <v>0</v>
      </c>
      <c r="CD49" s="22">
        <f t="shared" si="387"/>
        <v>0</v>
      </c>
      <c r="CE49" s="125">
        <f t="shared" si="387"/>
        <v>684.10400000000004</v>
      </c>
      <c r="CF49" s="125">
        <f t="shared" si="387"/>
        <v>684.10400000000004</v>
      </c>
      <c r="CG49" s="125">
        <f t="shared" si="387"/>
        <v>0</v>
      </c>
      <c r="CH49" s="125">
        <f t="shared" si="387"/>
        <v>508.82600000000002</v>
      </c>
      <c r="CI49" s="125">
        <f t="shared" si="387"/>
        <v>508.82600000000002</v>
      </c>
      <c r="CJ49" s="125">
        <f t="shared" si="387"/>
        <v>0</v>
      </c>
      <c r="CK49" s="94">
        <f t="shared" si="388"/>
        <v>684.10400000000004</v>
      </c>
      <c r="CL49" s="94">
        <f t="shared" si="388"/>
        <v>684.10400000000004</v>
      </c>
      <c r="CM49" s="94">
        <f t="shared" si="388"/>
        <v>0</v>
      </c>
      <c r="CN49" s="68">
        <f t="shared" si="424"/>
        <v>0</v>
      </c>
      <c r="CO49" s="68">
        <f>SUM('[20]ПОЛНАЯ СЕБЕСТОИМОСТЬ ВОДА 2023'!AP197)/3</f>
        <v>0</v>
      </c>
      <c r="CP49" s="68">
        <f>SUM('[20]ПОЛНАЯ СЕБЕСТОИМОСТЬ ВОДА 2023'!AQ197)/3</f>
        <v>0</v>
      </c>
      <c r="CQ49" s="66">
        <f t="shared" si="425"/>
        <v>4.4989999999999997</v>
      </c>
      <c r="CR49" s="66">
        <f>SUM('[20]ПОЛНАЯ СЕБЕСТОИМОСТЬ ВОДА 2023'!AS197)</f>
        <v>4.4989999999999997</v>
      </c>
      <c r="CS49" s="66">
        <f>SUM('[20]ПОЛНАЯ СЕБЕСТОИМОСТЬ ВОДА 2023'!AT197)</f>
        <v>0</v>
      </c>
      <c r="CT49" s="67">
        <f t="shared" si="426"/>
        <v>201.93600000000001</v>
      </c>
      <c r="CU49" s="67">
        <v>201.93600000000001</v>
      </c>
      <c r="CV49" s="67">
        <v>0</v>
      </c>
      <c r="CW49" s="68">
        <f t="shared" si="427"/>
        <v>0</v>
      </c>
      <c r="CX49" s="68">
        <f t="shared" si="428"/>
        <v>0</v>
      </c>
      <c r="CY49" s="68">
        <f t="shared" si="429"/>
        <v>0</v>
      </c>
      <c r="CZ49" s="66">
        <f t="shared" si="430"/>
        <v>0</v>
      </c>
      <c r="DA49" s="66">
        <f>SUM('[20]ПОЛНАЯ СЕБЕСТОИМОСТЬ ВОДА 2023'!AV197)</f>
        <v>0</v>
      </c>
      <c r="DB49" s="66">
        <f>SUM('[20]ПОЛНАЯ СЕБЕСТОИМОСТЬ ВОДА 2023'!AW197)</f>
        <v>0</v>
      </c>
      <c r="DC49" s="67">
        <f t="shared" si="431"/>
        <v>0</v>
      </c>
      <c r="DD49" s="67">
        <v>0</v>
      </c>
      <c r="DE49" s="67">
        <v>0</v>
      </c>
      <c r="DF49" s="68">
        <f t="shared" si="432"/>
        <v>0</v>
      </c>
      <c r="DG49" s="68">
        <f t="shared" si="433"/>
        <v>0</v>
      </c>
      <c r="DH49" s="68">
        <f t="shared" si="434"/>
        <v>0</v>
      </c>
      <c r="DI49" s="66">
        <f t="shared" si="435"/>
        <v>0</v>
      </c>
      <c r="DJ49" s="66">
        <f>SUM('[20]ПОЛНАЯ СЕБЕСТОИМОСТЬ ВОДА 2023'!AY197)</f>
        <v>0</v>
      </c>
      <c r="DK49" s="66">
        <f>SUM('[20]ПОЛНАЯ СЕБЕСТОИМОСТЬ ВОДА 2023'!AZ197)</f>
        <v>0</v>
      </c>
      <c r="DL49" s="67">
        <f t="shared" si="436"/>
        <v>35.817</v>
      </c>
      <c r="DM49" s="67">
        <v>35.817</v>
      </c>
      <c r="DN49" s="67">
        <v>0</v>
      </c>
      <c r="DO49" s="22">
        <f t="shared" si="389"/>
        <v>0</v>
      </c>
      <c r="DP49" s="22">
        <f t="shared" si="389"/>
        <v>0</v>
      </c>
      <c r="DQ49" s="22">
        <f t="shared" si="389"/>
        <v>0</v>
      </c>
      <c r="DR49" s="125">
        <f t="shared" si="389"/>
        <v>4.4989999999999997</v>
      </c>
      <c r="DS49" s="125">
        <f t="shared" si="389"/>
        <v>4.4989999999999997</v>
      </c>
      <c r="DT49" s="125">
        <f t="shared" si="389"/>
        <v>0</v>
      </c>
      <c r="DU49" s="125">
        <f t="shared" si="389"/>
        <v>237.75300000000001</v>
      </c>
      <c r="DV49" s="125">
        <f t="shared" si="389"/>
        <v>237.75300000000001</v>
      </c>
      <c r="DW49" s="125">
        <f t="shared" si="389"/>
        <v>0</v>
      </c>
      <c r="DX49" s="94">
        <f t="shared" si="390"/>
        <v>4.4989999999999997</v>
      </c>
      <c r="DY49" s="94">
        <f t="shared" si="390"/>
        <v>4.4989999999999997</v>
      </c>
      <c r="DZ49" s="94">
        <f t="shared" si="390"/>
        <v>0</v>
      </c>
      <c r="EA49" s="22">
        <f t="shared" si="391"/>
        <v>0</v>
      </c>
      <c r="EB49" s="22">
        <f t="shared" si="391"/>
        <v>0</v>
      </c>
      <c r="EC49" s="22">
        <f t="shared" si="391"/>
        <v>0</v>
      </c>
      <c r="ED49" s="125">
        <f t="shared" si="391"/>
        <v>688.60300000000007</v>
      </c>
      <c r="EE49" s="125">
        <f t="shared" si="391"/>
        <v>688.60300000000007</v>
      </c>
      <c r="EF49" s="125">
        <f t="shared" si="391"/>
        <v>0</v>
      </c>
      <c r="EG49" s="125">
        <f t="shared" si="391"/>
        <v>746.57900000000006</v>
      </c>
      <c r="EH49" s="125">
        <f t="shared" si="391"/>
        <v>746.57900000000006</v>
      </c>
      <c r="EI49" s="125">
        <f t="shared" si="391"/>
        <v>0</v>
      </c>
      <c r="EJ49" s="94">
        <f t="shared" si="392"/>
        <v>688.60300000000007</v>
      </c>
      <c r="EK49" s="94">
        <f t="shared" si="392"/>
        <v>688.60300000000007</v>
      </c>
      <c r="EL49" s="94">
        <f t="shared" si="392"/>
        <v>0</v>
      </c>
      <c r="EM49" s="68">
        <f t="shared" si="437"/>
        <v>0</v>
      </c>
      <c r="EN49" s="68">
        <f>SUM('[20]ПОЛНАЯ СЕБЕСТОИМОСТЬ ВОДА 2023'!BN197)/3</f>
        <v>0</v>
      </c>
      <c r="EO49" s="68">
        <f>SUM('[20]ПОЛНАЯ СЕБЕСТОИМОСТЬ ВОДА 2023'!BO197)/3</f>
        <v>0</v>
      </c>
      <c r="EP49" s="66">
        <f t="shared" si="438"/>
        <v>47.325000000000003</v>
      </c>
      <c r="EQ49" s="66">
        <f>SUM('[20]ПОЛНАЯ СЕБЕСТОИМОСТЬ ВОДА 2023'!BQ197)</f>
        <v>47.325000000000003</v>
      </c>
      <c r="ER49" s="66">
        <f>SUM('[20]ПОЛНАЯ СЕБЕСТОИМОСТЬ ВОДА 2023'!BR197)</f>
        <v>0</v>
      </c>
      <c r="ES49" s="67">
        <f t="shared" si="439"/>
        <v>224.25299999999999</v>
      </c>
      <c r="ET49" s="67">
        <v>224.25299999999999</v>
      </c>
      <c r="EU49" s="67">
        <v>0</v>
      </c>
      <c r="EV49" s="68">
        <f t="shared" si="440"/>
        <v>0</v>
      </c>
      <c r="EW49" s="68">
        <f t="shared" si="441"/>
        <v>0</v>
      </c>
      <c r="EX49" s="68">
        <f t="shared" si="442"/>
        <v>0</v>
      </c>
      <c r="EY49" s="66">
        <f t="shared" si="443"/>
        <v>0</v>
      </c>
      <c r="EZ49" s="66">
        <f>SUM('[20]ПОЛНАЯ СЕБЕСТОИМОСТЬ ВОДА 2023'!BT197)</f>
        <v>0</v>
      </c>
      <c r="FA49" s="66">
        <f>SUM('[20]ПОЛНАЯ СЕБЕСТОИМОСТЬ ВОДА 2023'!BU197)</f>
        <v>0</v>
      </c>
      <c r="FB49" s="67">
        <f t="shared" si="444"/>
        <v>42.19</v>
      </c>
      <c r="FC49" s="67">
        <v>42.19</v>
      </c>
      <c r="FD49" s="67">
        <v>0</v>
      </c>
      <c r="FE49" s="68">
        <f t="shared" si="445"/>
        <v>0</v>
      </c>
      <c r="FF49" s="68">
        <f t="shared" si="446"/>
        <v>0</v>
      </c>
      <c r="FG49" s="68">
        <f t="shared" si="447"/>
        <v>0</v>
      </c>
      <c r="FH49" s="66">
        <f t="shared" si="448"/>
        <v>0</v>
      </c>
      <c r="FI49" s="66">
        <f>SUM('[20]ПОЛНАЯ СЕБЕСТОИМОСТЬ ВОДА 2023'!BW197)</f>
        <v>0</v>
      </c>
      <c r="FJ49" s="66">
        <f>SUM('[20]ПОЛНАЯ СЕБЕСТОИМОСТЬ ВОДА 2023'!BX197)</f>
        <v>0</v>
      </c>
      <c r="FK49" s="67">
        <f t="shared" si="449"/>
        <v>71.064999999999998</v>
      </c>
      <c r="FL49" s="67">
        <v>71.064999999999998</v>
      </c>
      <c r="FM49" s="67">
        <v>0</v>
      </c>
      <c r="FN49" s="22">
        <f t="shared" si="393"/>
        <v>0</v>
      </c>
      <c r="FO49" s="22">
        <f t="shared" si="393"/>
        <v>0</v>
      </c>
      <c r="FP49" s="22">
        <f t="shared" si="393"/>
        <v>0</v>
      </c>
      <c r="FQ49" s="125">
        <f t="shared" si="393"/>
        <v>47.325000000000003</v>
      </c>
      <c r="FR49" s="125">
        <f t="shared" si="393"/>
        <v>47.325000000000003</v>
      </c>
      <c r="FS49" s="125">
        <f t="shared" si="393"/>
        <v>0</v>
      </c>
      <c r="FT49" s="125">
        <f t="shared" si="393"/>
        <v>337.50799999999998</v>
      </c>
      <c r="FU49" s="125">
        <f t="shared" si="393"/>
        <v>337.50799999999998</v>
      </c>
      <c r="FV49" s="125">
        <f t="shared" si="393"/>
        <v>0</v>
      </c>
      <c r="FW49" s="94">
        <f t="shared" si="394"/>
        <v>47.325000000000003</v>
      </c>
      <c r="FX49" s="94">
        <f t="shared" si="394"/>
        <v>47.325000000000003</v>
      </c>
      <c r="FY49" s="94">
        <f t="shared" si="394"/>
        <v>0</v>
      </c>
      <c r="FZ49" s="22">
        <f t="shared" si="395"/>
        <v>0</v>
      </c>
      <c r="GA49" s="22">
        <f t="shared" si="395"/>
        <v>0</v>
      </c>
      <c r="GB49" s="22">
        <f t="shared" si="395"/>
        <v>0</v>
      </c>
      <c r="GC49" s="125">
        <f t="shared" si="395"/>
        <v>735.92800000000011</v>
      </c>
      <c r="GD49" s="125">
        <f t="shared" si="395"/>
        <v>735.92800000000011</v>
      </c>
      <c r="GE49" s="125">
        <f t="shared" si="395"/>
        <v>0</v>
      </c>
      <c r="GF49" s="125">
        <f t="shared" si="395"/>
        <v>1084.087</v>
      </c>
      <c r="GG49" s="125">
        <f t="shared" si="395"/>
        <v>1084.087</v>
      </c>
      <c r="GH49" s="125">
        <f t="shared" si="395"/>
        <v>0</v>
      </c>
      <c r="GI49" s="94">
        <f t="shared" si="396"/>
        <v>735.92800000000011</v>
      </c>
      <c r="GJ49" s="94">
        <f t="shared" si="396"/>
        <v>735.92800000000011</v>
      </c>
      <c r="GK49" s="94">
        <f t="shared" si="396"/>
        <v>0</v>
      </c>
      <c r="GL49" s="106"/>
      <c r="GM49" s="129">
        <f t="shared" si="397"/>
        <v>0</v>
      </c>
    </row>
    <row r="50" spans="1:195" ht="18.75" x14ac:dyDescent="0.3">
      <c r="A50" s="141" t="s">
        <v>53</v>
      </c>
      <c r="B50" s="68">
        <f t="shared" si="398"/>
        <v>174.02828757888858</v>
      </c>
      <c r="C50" s="68">
        <f>SUM('[20]ПОЛНАЯ СЕБЕСТОИМОСТЬ ВОДА 2023'!C198)/3</f>
        <v>174.02828757888858</v>
      </c>
      <c r="D50" s="68">
        <f>SUM('[20]ПОЛНАЯ СЕБЕСТОИМОСТЬ ВОДА 2023'!D198)/3</f>
        <v>0</v>
      </c>
      <c r="E50" s="66">
        <f t="shared" si="399"/>
        <v>1556.011</v>
      </c>
      <c r="F50" s="68">
        <f>SUM('[20]ПОЛНАЯ СЕБЕСТОИМОСТЬ ВОДА 2023'!F198)</f>
        <v>1556.011</v>
      </c>
      <c r="G50" s="66">
        <f>SUM('[20]ПОЛНАЯ СЕБЕСТОИМОСТЬ ВОДА 2023'!G198)</f>
        <v>0</v>
      </c>
      <c r="H50" s="67">
        <f t="shared" si="400"/>
        <v>314.87387999999999</v>
      </c>
      <c r="I50" s="67">
        <v>314.87387999999999</v>
      </c>
      <c r="J50" s="67">
        <v>0</v>
      </c>
      <c r="K50" s="68">
        <f t="shared" si="401"/>
        <v>174.02828757888858</v>
      </c>
      <c r="L50" s="68">
        <f t="shared" si="402"/>
        <v>174.02828757888858</v>
      </c>
      <c r="M50" s="68">
        <f t="shared" si="403"/>
        <v>0</v>
      </c>
      <c r="N50" s="66">
        <f t="shared" si="404"/>
        <v>708.28800000000012</v>
      </c>
      <c r="O50" s="66">
        <f>SUM('[20]ПОЛНАЯ СЕБЕСТОИМОСТЬ ВОДА 2023'!I198)</f>
        <v>708.28800000000012</v>
      </c>
      <c r="P50" s="66">
        <f>SUM('[20]ПОЛНАЯ СЕБЕСТОИМОСТЬ ВОДА 2023'!J198)</f>
        <v>0</v>
      </c>
      <c r="Q50" s="67">
        <f t="shared" si="405"/>
        <v>210.45999999999998</v>
      </c>
      <c r="R50" s="67">
        <v>210.45999999999998</v>
      </c>
      <c r="S50" s="67">
        <v>0</v>
      </c>
      <c r="T50" s="68">
        <f t="shared" si="406"/>
        <v>174.02828757888858</v>
      </c>
      <c r="U50" s="68">
        <f t="shared" si="407"/>
        <v>174.02828757888858</v>
      </c>
      <c r="V50" s="68">
        <f t="shared" si="408"/>
        <v>0</v>
      </c>
      <c r="W50" s="66">
        <f t="shared" si="409"/>
        <v>989.44100000000003</v>
      </c>
      <c r="X50" s="66">
        <f>SUM('[20]ПОЛНАЯ СЕБЕСТОИМОСТЬ ВОДА 2023'!L198)</f>
        <v>989.44100000000003</v>
      </c>
      <c r="Y50" s="66">
        <f>SUM('[20]ПОЛНАЯ СЕБЕСТОИМОСТЬ ВОДА 2023'!M198)</f>
        <v>0</v>
      </c>
      <c r="Z50" s="67">
        <f t="shared" si="410"/>
        <v>883.27399999999977</v>
      </c>
      <c r="AA50" s="67">
        <v>883.27399999999977</v>
      </c>
      <c r="AB50" s="67">
        <v>0</v>
      </c>
      <c r="AC50" s="22">
        <f t="shared" si="383"/>
        <v>522.08486273666574</v>
      </c>
      <c r="AD50" s="22">
        <f t="shared" si="383"/>
        <v>522.08486273666574</v>
      </c>
      <c r="AE50" s="22">
        <f t="shared" si="383"/>
        <v>0</v>
      </c>
      <c r="AF50" s="125">
        <f t="shared" si="383"/>
        <v>3253.74</v>
      </c>
      <c r="AG50" s="125">
        <f t="shared" si="383"/>
        <v>3253.74</v>
      </c>
      <c r="AH50" s="125">
        <f t="shared" si="383"/>
        <v>0</v>
      </c>
      <c r="AI50" s="125">
        <f t="shared" si="383"/>
        <v>1408.6078799999996</v>
      </c>
      <c r="AJ50" s="125">
        <f t="shared" si="383"/>
        <v>1408.6078799999996</v>
      </c>
      <c r="AK50" s="125">
        <f t="shared" si="383"/>
        <v>0</v>
      </c>
      <c r="AL50" s="94">
        <f t="shared" si="384"/>
        <v>2731.6551372633339</v>
      </c>
      <c r="AM50" s="94">
        <f t="shared" si="384"/>
        <v>2731.6551372633339</v>
      </c>
      <c r="AN50" s="94">
        <f t="shared" si="384"/>
        <v>0</v>
      </c>
      <c r="AO50" s="68">
        <f t="shared" si="411"/>
        <v>174.02828757888858</v>
      </c>
      <c r="AP50" s="68">
        <f>SUM('[20]ПОЛНАЯ СЕБЕСТОИМОСТЬ ВОДА 2023'!R198)/3</f>
        <v>174.02828757888858</v>
      </c>
      <c r="AQ50" s="68">
        <f>SUM('[20]ПОЛНАЯ СЕБЕСТОИМОСТЬ ВОДА 2023'!S198)/3</f>
        <v>0</v>
      </c>
      <c r="AR50" s="68">
        <f t="shared" si="412"/>
        <v>952.60699999999997</v>
      </c>
      <c r="AS50" s="68">
        <f>SUM('[20]ПОЛНАЯ СЕБЕСТОИМОСТЬ ВОДА 2023'!U198)</f>
        <v>952.60699999999997</v>
      </c>
      <c r="AT50" s="68">
        <f>SUM('[20]ПОЛНАЯ СЕБЕСТОИМОСТЬ ВОДА 2023'!V198)</f>
        <v>0</v>
      </c>
      <c r="AU50" s="67">
        <f t="shared" si="413"/>
        <v>487.25599999999997</v>
      </c>
      <c r="AV50" s="67">
        <v>487.25599999999997</v>
      </c>
      <c r="AW50" s="67">
        <v>0</v>
      </c>
      <c r="AX50" s="68">
        <f t="shared" si="414"/>
        <v>174.02828757888858</v>
      </c>
      <c r="AY50" s="68">
        <f t="shared" si="415"/>
        <v>174.02828757888858</v>
      </c>
      <c r="AZ50" s="68">
        <f t="shared" si="416"/>
        <v>0</v>
      </c>
      <c r="BA50" s="68">
        <f t="shared" si="417"/>
        <v>1184.5819999999999</v>
      </c>
      <c r="BB50" s="68">
        <f>SUM('[20]ПОЛНАЯ СЕБЕСТОИМОСТЬ ВОДА 2023'!X198)</f>
        <v>1184.5819999999999</v>
      </c>
      <c r="BC50" s="68">
        <f>SUM('[20]ПОЛНАЯ СЕБЕСТОИМОСТЬ ВОДА 2023'!Y198)</f>
        <v>0</v>
      </c>
      <c r="BD50" s="67">
        <f t="shared" si="418"/>
        <v>1116.0039999999999</v>
      </c>
      <c r="BE50" s="67">
        <v>1116.0039999999999</v>
      </c>
      <c r="BF50" s="67">
        <v>0</v>
      </c>
      <c r="BG50" s="68">
        <f t="shared" si="419"/>
        <v>174.02828757888858</v>
      </c>
      <c r="BH50" s="68">
        <f t="shared" si="420"/>
        <v>174.02828757888858</v>
      </c>
      <c r="BI50" s="68">
        <f t="shared" si="421"/>
        <v>0</v>
      </c>
      <c r="BJ50" s="66">
        <f t="shared" si="422"/>
        <v>1357.492</v>
      </c>
      <c r="BK50" s="66">
        <f>SUM('[20]ПОЛНАЯ СЕБЕСТОИМОСТЬ ВОДА 2023'!AA198)</f>
        <v>1357.492</v>
      </c>
      <c r="BL50" s="66">
        <f>SUM('[20]ПОЛНАЯ СЕБЕСТОИМОСТЬ ВОДА 2023'!AB198)</f>
        <v>0</v>
      </c>
      <c r="BM50" s="67">
        <f t="shared" si="423"/>
        <v>327.52499999999998</v>
      </c>
      <c r="BN50" s="67">
        <v>327.52499999999998</v>
      </c>
      <c r="BO50" s="67">
        <v>0</v>
      </c>
      <c r="BP50" s="22">
        <f t="shared" si="385"/>
        <v>522.08486273666574</v>
      </c>
      <c r="BQ50" s="22">
        <f t="shared" si="385"/>
        <v>522.08486273666574</v>
      </c>
      <c r="BR50" s="22">
        <f t="shared" si="385"/>
        <v>0</v>
      </c>
      <c r="BS50" s="125">
        <f t="shared" si="385"/>
        <v>3494.6809999999996</v>
      </c>
      <c r="BT50" s="125">
        <f t="shared" si="385"/>
        <v>3494.6809999999996</v>
      </c>
      <c r="BU50" s="125">
        <f t="shared" si="385"/>
        <v>0</v>
      </c>
      <c r="BV50" s="125">
        <f t="shared" si="385"/>
        <v>1930.7849999999999</v>
      </c>
      <c r="BW50" s="125">
        <f t="shared" si="385"/>
        <v>1930.7849999999999</v>
      </c>
      <c r="BX50" s="125">
        <f t="shared" si="385"/>
        <v>0</v>
      </c>
      <c r="BY50" s="94">
        <f t="shared" si="386"/>
        <v>2972.5961372633337</v>
      </c>
      <c r="BZ50" s="94">
        <f t="shared" si="386"/>
        <v>2972.5961372633337</v>
      </c>
      <c r="CA50" s="94">
        <f t="shared" si="386"/>
        <v>0</v>
      </c>
      <c r="CB50" s="22">
        <f t="shared" si="387"/>
        <v>1044.1697254733315</v>
      </c>
      <c r="CC50" s="22">
        <f t="shared" si="387"/>
        <v>1044.1697254733315</v>
      </c>
      <c r="CD50" s="22">
        <f t="shared" si="387"/>
        <v>0</v>
      </c>
      <c r="CE50" s="125">
        <f t="shared" si="387"/>
        <v>6748.4209999999994</v>
      </c>
      <c r="CF50" s="125">
        <f t="shared" si="387"/>
        <v>6748.4209999999994</v>
      </c>
      <c r="CG50" s="125">
        <f t="shared" si="387"/>
        <v>0</v>
      </c>
      <c r="CH50" s="125">
        <f t="shared" si="387"/>
        <v>3339.3928799999994</v>
      </c>
      <c r="CI50" s="125">
        <f t="shared" si="387"/>
        <v>3339.3928799999994</v>
      </c>
      <c r="CJ50" s="125">
        <f t="shared" si="387"/>
        <v>0</v>
      </c>
      <c r="CK50" s="94">
        <f t="shared" si="388"/>
        <v>5704.2512745266677</v>
      </c>
      <c r="CL50" s="94">
        <f t="shared" si="388"/>
        <v>5704.2512745266677</v>
      </c>
      <c r="CM50" s="94">
        <f t="shared" si="388"/>
        <v>0</v>
      </c>
      <c r="CN50" s="68">
        <f t="shared" si="424"/>
        <v>174.02828757888858</v>
      </c>
      <c r="CO50" s="68">
        <f>SUM('[20]ПОЛНАЯ СЕБЕСТОИМОСТЬ ВОДА 2023'!AP198)/3</f>
        <v>174.02828757888858</v>
      </c>
      <c r="CP50" s="68">
        <f>SUM('[20]ПОЛНАЯ СЕБЕСТОИМОСТЬ ВОДА 2023'!AQ198)/3</f>
        <v>0</v>
      </c>
      <c r="CQ50" s="66">
        <f t="shared" si="425"/>
        <v>648.53800000000001</v>
      </c>
      <c r="CR50" s="66">
        <f>SUM('[20]ПОЛНАЯ СЕБЕСТОИМОСТЬ ВОДА 2023'!AS198)</f>
        <v>648.53800000000001</v>
      </c>
      <c r="CS50" s="66">
        <f>SUM('[20]ПОЛНАЯ СЕБЕСТОИМОСТЬ ВОДА 2023'!AT198)</f>
        <v>0</v>
      </c>
      <c r="CT50" s="67">
        <f t="shared" si="426"/>
        <v>2447.8690000000001</v>
      </c>
      <c r="CU50" s="67">
        <v>2447.8690000000001</v>
      </c>
      <c r="CV50" s="67">
        <v>0</v>
      </c>
      <c r="CW50" s="68">
        <f t="shared" si="427"/>
        <v>174.02828757888858</v>
      </c>
      <c r="CX50" s="68">
        <f t="shared" si="428"/>
        <v>174.02828757888858</v>
      </c>
      <c r="CY50" s="68">
        <f t="shared" si="429"/>
        <v>0</v>
      </c>
      <c r="CZ50" s="66">
        <f t="shared" si="430"/>
        <v>570.71163000000001</v>
      </c>
      <c r="DA50" s="66">
        <f>SUM('[20]ПОЛНАЯ СЕБЕСТОИМОСТЬ ВОДА 2023'!AV198)</f>
        <v>570.71163000000001</v>
      </c>
      <c r="DB50" s="66">
        <f>SUM('[20]ПОЛНАЯ СЕБЕСТОИМОСТЬ ВОДА 2023'!AW198)</f>
        <v>0</v>
      </c>
      <c r="DC50" s="67">
        <f t="shared" si="431"/>
        <v>4063.701</v>
      </c>
      <c r="DD50" s="67">
        <v>4063.701</v>
      </c>
      <c r="DE50" s="67">
        <v>0</v>
      </c>
      <c r="DF50" s="68">
        <f t="shared" si="432"/>
        <v>174.02828757888858</v>
      </c>
      <c r="DG50" s="68">
        <f t="shared" si="433"/>
        <v>174.02828757888858</v>
      </c>
      <c r="DH50" s="68">
        <f t="shared" si="434"/>
        <v>0</v>
      </c>
      <c r="DI50" s="66">
        <f t="shared" si="435"/>
        <v>509.59042999999997</v>
      </c>
      <c r="DJ50" s="66">
        <f>SUM('[20]ПОЛНАЯ СЕБЕСТОИМОСТЬ ВОДА 2023'!AY198)</f>
        <v>509.59042999999997</v>
      </c>
      <c r="DK50" s="66">
        <f>SUM('[20]ПОЛНАЯ СЕБЕСТОИМОСТЬ ВОДА 2023'!AZ198)</f>
        <v>0</v>
      </c>
      <c r="DL50" s="67">
        <f t="shared" si="436"/>
        <v>764.08799999999997</v>
      </c>
      <c r="DM50" s="67">
        <v>764.08799999999997</v>
      </c>
      <c r="DN50" s="67">
        <v>0</v>
      </c>
      <c r="DO50" s="22">
        <f t="shared" si="389"/>
        <v>522.08486273666574</v>
      </c>
      <c r="DP50" s="22">
        <f t="shared" si="389"/>
        <v>522.08486273666574</v>
      </c>
      <c r="DQ50" s="22">
        <f t="shared" si="389"/>
        <v>0</v>
      </c>
      <c r="DR50" s="125">
        <f t="shared" si="389"/>
        <v>1728.84006</v>
      </c>
      <c r="DS50" s="125">
        <f t="shared" si="389"/>
        <v>1728.84006</v>
      </c>
      <c r="DT50" s="125">
        <f t="shared" si="389"/>
        <v>0</v>
      </c>
      <c r="DU50" s="125">
        <f t="shared" si="389"/>
        <v>7275.6579999999994</v>
      </c>
      <c r="DV50" s="125">
        <f t="shared" si="389"/>
        <v>7275.6579999999994</v>
      </c>
      <c r="DW50" s="125">
        <f t="shared" si="389"/>
        <v>0</v>
      </c>
      <c r="DX50" s="94">
        <f t="shared" si="390"/>
        <v>1206.7551972633341</v>
      </c>
      <c r="DY50" s="94">
        <f t="shared" si="390"/>
        <v>1206.7551972633341</v>
      </c>
      <c r="DZ50" s="94">
        <f t="shared" si="390"/>
        <v>0</v>
      </c>
      <c r="EA50" s="22">
        <f t="shared" si="391"/>
        <v>1566.2545882099971</v>
      </c>
      <c r="EB50" s="22">
        <f t="shared" si="391"/>
        <v>1566.2545882099971</v>
      </c>
      <c r="EC50" s="22">
        <f t="shared" si="391"/>
        <v>0</v>
      </c>
      <c r="ED50" s="125">
        <f t="shared" si="391"/>
        <v>8477.2610599999989</v>
      </c>
      <c r="EE50" s="125">
        <f t="shared" si="391"/>
        <v>8477.2610599999989</v>
      </c>
      <c r="EF50" s="125">
        <f t="shared" si="391"/>
        <v>0</v>
      </c>
      <c r="EG50" s="125">
        <f t="shared" si="391"/>
        <v>10615.050879999999</v>
      </c>
      <c r="EH50" s="125">
        <f t="shared" si="391"/>
        <v>10615.050879999999</v>
      </c>
      <c r="EI50" s="125">
        <f t="shared" si="391"/>
        <v>0</v>
      </c>
      <c r="EJ50" s="94">
        <f t="shared" si="392"/>
        <v>6911.0064717900023</v>
      </c>
      <c r="EK50" s="94">
        <f t="shared" si="392"/>
        <v>6911.0064717900023</v>
      </c>
      <c r="EL50" s="94">
        <f t="shared" si="392"/>
        <v>0</v>
      </c>
      <c r="EM50" s="68">
        <f t="shared" si="437"/>
        <v>174.02828757888858</v>
      </c>
      <c r="EN50" s="68">
        <f>SUM('[20]ПОЛНАЯ СЕБЕСТОИМОСТЬ ВОДА 2023'!BN198)/3</f>
        <v>174.02828757888858</v>
      </c>
      <c r="EO50" s="68">
        <f>SUM('[20]ПОЛНАЯ СЕБЕСТОИМОСТЬ ВОДА 2023'!BO198)/3</f>
        <v>0</v>
      </c>
      <c r="EP50" s="66">
        <f t="shared" si="438"/>
        <v>1828.7728499999998</v>
      </c>
      <c r="EQ50" s="66">
        <f>SUM('[20]ПОЛНАЯ СЕБЕСТОИМОСТЬ ВОДА 2023'!BQ198)</f>
        <v>1828.7728499999998</v>
      </c>
      <c r="ER50" s="66">
        <f>SUM('[20]ПОЛНАЯ СЕБЕСТОИМОСТЬ ВОДА 2023'!BR198)</f>
        <v>0</v>
      </c>
      <c r="ES50" s="67">
        <f t="shared" si="439"/>
        <v>1035.56</v>
      </c>
      <c r="ET50" s="67">
        <v>1035.56</v>
      </c>
      <c r="EU50" s="67">
        <v>0</v>
      </c>
      <c r="EV50" s="68">
        <f t="shared" si="440"/>
        <v>174.02828757888858</v>
      </c>
      <c r="EW50" s="68">
        <f t="shared" si="441"/>
        <v>174.02828757888858</v>
      </c>
      <c r="EX50" s="68">
        <f t="shared" si="442"/>
        <v>0</v>
      </c>
      <c r="EY50" s="66">
        <f t="shared" si="443"/>
        <v>0</v>
      </c>
      <c r="EZ50" s="66">
        <f>SUM('[20]ПОЛНАЯ СЕБЕСТОИМОСТЬ ВОДА 2023'!BT198)</f>
        <v>0</v>
      </c>
      <c r="FA50" s="66">
        <f>SUM('[20]ПОЛНАЯ СЕБЕСТОИМОСТЬ ВОДА 2023'!BU198)</f>
        <v>0</v>
      </c>
      <c r="FB50" s="67">
        <f t="shared" si="444"/>
        <v>1106.54252</v>
      </c>
      <c r="FC50" s="67">
        <v>1106.54252</v>
      </c>
      <c r="FD50" s="67">
        <v>0</v>
      </c>
      <c r="FE50" s="68">
        <f t="shared" si="445"/>
        <v>174.02828757888858</v>
      </c>
      <c r="FF50" s="68">
        <f t="shared" si="446"/>
        <v>174.02828757888858</v>
      </c>
      <c r="FG50" s="68">
        <f t="shared" si="447"/>
        <v>0</v>
      </c>
      <c r="FH50" s="66">
        <f t="shared" si="448"/>
        <v>0</v>
      </c>
      <c r="FI50" s="66">
        <f>SUM('[20]ПОЛНАЯ СЕБЕСТОИМОСТЬ ВОДА 2023'!BW198)</f>
        <v>0</v>
      </c>
      <c r="FJ50" s="66">
        <f>SUM('[20]ПОЛНАЯ СЕБЕСТОИМОСТЬ ВОДА 2023'!BX198)</f>
        <v>0</v>
      </c>
      <c r="FK50" s="67">
        <f t="shared" si="449"/>
        <v>580.61799999999994</v>
      </c>
      <c r="FL50" s="67">
        <v>580.61799999999994</v>
      </c>
      <c r="FM50" s="67">
        <v>0</v>
      </c>
      <c r="FN50" s="22">
        <f t="shared" si="393"/>
        <v>522.08486273666574</v>
      </c>
      <c r="FO50" s="22">
        <f t="shared" si="393"/>
        <v>522.08486273666574</v>
      </c>
      <c r="FP50" s="22">
        <f t="shared" si="393"/>
        <v>0</v>
      </c>
      <c r="FQ50" s="125">
        <f t="shared" si="393"/>
        <v>1828.7728499999998</v>
      </c>
      <c r="FR50" s="125">
        <f t="shared" si="393"/>
        <v>1828.7728499999998</v>
      </c>
      <c r="FS50" s="125">
        <f t="shared" si="393"/>
        <v>0</v>
      </c>
      <c r="FT50" s="125">
        <f t="shared" si="393"/>
        <v>2722.7205199999999</v>
      </c>
      <c r="FU50" s="125">
        <f t="shared" si="393"/>
        <v>2722.7205199999999</v>
      </c>
      <c r="FV50" s="125">
        <f t="shared" si="393"/>
        <v>0</v>
      </c>
      <c r="FW50" s="94">
        <f t="shared" si="394"/>
        <v>1306.687987263334</v>
      </c>
      <c r="FX50" s="94">
        <f t="shared" si="394"/>
        <v>1306.687987263334</v>
      </c>
      <c r="FY50" s="94">
        <f t="shared" si="394"/>
        <v>0</v>
      </c>
      <c r="FZ50" s="22">
        <f t="shared" si="395"/>
        <v>2088.339450946663</v>
      </c>
      <c r="GA50" s="22">
        <f t="shared" si="395"/>
        <v>2088.339450946663</v>
      </c>
      <c r="GB50" s="22">
        <f t="shared" si="395"/>
        <v>0</v>
      </c>
      <c r="GC50" s="125">
        <f t="shared" si="395"/>
        <v>10306.033909999998</v>
      </c>
      <c r="GD50" s="125">
        <f t="shared" si="395"/>
        <v>10306.033909999998</v>
      </c>
      <c r="GE50" s="125">
        <f t="shared" si="395"/>
        <v>0</v>
      </c>
      <c r="GF50" s="125">
        <f t="shared" si="395"/>
        <v>13337.771399999998</v>
      </c>
      <c r="GG50" s="125">
        <f t="shared" si="395"/>
        <v>13337.771399999998</v>
      </c>
      <c r="GH50" s="125">
        <f t="shared" si="395"/>
        <v>0</v>
      </c>
      <c r="GI50" s="94">
        <f t="shared" si="396"/>
        <v>8217.6944590533349</v>
      </c>
      <c r="GJ50" s="94">
        <f t="shared" si="396"/>
        <v>8217.6944590533349</v>
      </c>
      <c r="GK50" s="94">
        <f t="shared" si="396"/>
        <v>0</v>
      </c>
      <c r="GL50" s="106"/>
      <c r="GM50" s="129">
        <f t="shared" si="397"/>
        <v>2088.3394509466625</v>
      </c>
    </row>
    <row r="51" spans="1:195" ht="18.75" x14ac:dyDescent="0.3">
      <c r="A51" s="141" t="s">
        <v>52</v>
      </c>
      <c r="B51" s="68">
        <f t="shared" si="398"/>
        <v>1326.8975752158419</v>
      </c>
      <c r="C51" s="68">
        <f>SUM('[20]ПОЛНАЯ СЕБЕСТОИМОСТЬ ВОДА 2023'!C199)/3</f>
        <v>1326.8975752158419</v>
      </c>
      <c r="D51" s="68">
        <f>SUM('[20]ПОЛНАЯ СЕБЕСТОИМОСТЬ ВОДА 2023'!D199)/3</f>
        <v>0</v>
      </c>
      <c r="E51" s="66">
        <f t="shared" si="399"/>
        <v>402.52800000000002</v>
      </c>
      <c r="F51" s="68">
        <f>SUM('[20]ПОЛНАЯ СЕБЕСТОИМОСТЬ ВОДА 2023'!F199)</f>
        <v>402.52800000000002</v>
      </c>
      <c r="G51" s="66">
        <f>SUM('[20]ПОЛНАЯ СЕБЕСТОИМОСТЬ ВОДА 2023'!G199)</f>
        <v>0</v>
      </c>
      <c r="H51" s="67">
        <f t="shared" si="400"/>
        <v>2464.14</v>
      </c>
      <c r="I51" s="67">
        <v>2464.14</v>
      </c>
      <c r="J51" s="67">
        <v>0</v>
      </c>
      <c r="K51" s="68">
        <f t="shared" si="401"/>
        <v>1326.8975752158419</v>
      </c>
      <c r="L51" s="68">
        <f t="shared" si="402"/>
        <v>1326.8975752158419</v>
      </c>
      <c r="M51" s="68">
        <f t="shared" si="403"/>
        <v>0</v>
      </c>
      <c r="N51" s="66">
        <f t="shared" si="404"/>
        <v>495.327</v>
      </c>
      <c r="O51" s="66">
        <f>SUM('[20]ПОЛНАЯ СЕБЕСТОИМОСТЬ ВОДА 2023'!I199)</f>
        <v>495.327</v>
      </c>
      <c r="P51" s="66">
        <f>SUM('[20]ПОЛНАЯ СЕБЕСТОИМОСТЬ ВОДА 2023'!J199)</f>
        <v>0</v>
      </c>
      <c r="Q51" s="67">
        <f t="shared" si="405"/>
        <v>39.83</v>
      </c>
      <c r="R51" s="67">
        <v>39.83</v>
      </c>
      <c r="S51" s="67">
        <v>0</v>
      </c>
      <c r="T51" s="68">
        <f t="shared" si="406"/>
        <v>1326.8975752158419</v>
      </c>
      <c r="U51" s="68">
        <f t="shared" si="407"/>
        <v>1326.8975752158419</v>
      </c>
      <c r="V51" s="68">
        <f t="shared" si="408"/>
        <v>0</v>
      </c>
      <c r="W51" s="66">
        <f t="shared" si="409"/>
        <v>121.70399999999999</v>
      </c>
      <c r="X51" s="66">
        <f>SUM('[20]ПОЛНАЯ СЕБЕСТОИМОСТЬ ВОДА 2023'!L199)</f>
        <v>121.70399999999999</v>
      </c>
      <c r="Y51" s="66">
        <f>SUM('[20]ПОЛНАЯ СЕБЕСТОИМОСТЬ ВОДА 2023'!M199)</f>
        <v>0</v>
      </c>
      <c r="Z51" s="67">
        <f t="shared" si="410"/>
        <v>157.18799999999999</v>
      </c>
      <c r="AA51" s="67">
        <v>157.18799999999999</v>
      </c>
      <c r="AB51" s="67">
        <v>0</v>
      </c>
      <c r="AC51" s="22">
        <f t="shared" si="383"/>
        <v>3980.6927256475255</v>
      </c>
      <c r="AD51" s="22">
        <f t="shared" si="383"/>
        <v>3980.6927256475255</v>
      </c>
      <c r="AE51" s="22">
        <f t="shared" si="383"/>
        <v>0</v>
      </c>
      <c r="AF51" s="125">
        <f t="shared" si="383"/>
        <v>1019.559</v>
      </c>
      <c r="AG51" s="125">
        <f t="shared" si="383"/>
        <v>1019.559</v>
      </c>
      <c r="AH51" s="125">
        <f t="shared" si="383"/>
        <v>0</v>
      </c>
      <c r="AI51" s="125">
        <f t="shared" si="383"/>
        <v>2661.1579999999999</v>
      </c>
      <c r="AJ51" s="125">
        <f t="shared" si="383"/>
        <v>2661.1579999999999</v>
      </c>
      <c r="AK51" s="125">
        <f t="shared" si="383"/>
        <v>0</v>
      </c>
      <c r="AL51" s="94">
        <f t="shared" si="384"/>
        <v>-2961.1337256475254</v>
      </c>
      <c r="AM51" s="94">
        <f t="shared" si="384"/>
        <v>-2961.1337256475254</v>
      </c>
      <c r="AN51" s="94">
        <f t="shared" si="384"/>
        <v>0</v>
      </c>
      <c r="AO51" s="68">
        <f t="shared" si="411"/>
        <v>1326.8975752158419</v>
      </c>
      <c r="AP51" s="68">
        <f>SUM('[20]ПОЛНАЯ СЕБЕСТОИМОСТЬ ВОДА 2023'!R199)/3</f>
        <v>1326.8975752158419</v>
      </c>
      <c r="AQ51" s="68">
        <f>SUM('[20]ПОЛНАЯ СЕБЕСТОИМОСТЬ ВОДА 2023'!S199)/3</f>
        <v>0</v>
      </c>
      <c r="AR51" s="68">
        <f t="shared" si="412"/>
        <v>288.14800000000002</v>
      </c>
      <c r="AS51" s="68">
        <f>SUM('[20]ПОЛНАЯ СЕБЕСТОИМОСТЬ ВОДА 2023'!U199)</f>
        <v>288.14800000000002</v>
      </c>
      <c r="AT51" s="68">
        <f>SUM('[20]ПОЛНАЯ СЕБЕСТОИМОСТЬ ВОДА 2023'!V199)</f>
        <v>0</v>
      </c>
      <c r="AU51" s="67">
        <f t="shared" si="413"/>
        <v>778.52700000000004</v>
      </c>
      <c r="AV51" s="67">
        <v>778.52700000000004</v>
      </c>
      <c r="AW51" s="67">
        <v>0</v>
      </c>
      <c r="AX51" s="68">
        <f t="shared" si="414"/>
        <v>1326.8975752158419</v>
      </c>
      <c r="AY51" s="68">
        <f t="shared" si="415"/>
        <v>1326.8975752158419</v>
      </c>
      <c r="AZ51" s="68">
        <f t="shared" si="416"/>
        <v>0</v>
      </c>
      <c r="BA51" s="68">
        <f t="shared" si="417"/>
        <v>2376.6239999999998</v>
      </c>
      <c r="BB51" s="68">
        <f>SUM('[20]ПОЛНАЯ СЕБЕСТОИМОСТЬ ВОДА 2023'!X199)</f>
        <v>2376.6239999999998</v>
      </c>
      <c r="BC51" s="68">
        <f>SUM('[20]ПОЛНАЯ СЕБЕСТОИМОСТЬ ВОДА 2023'!Y199)</f>
        <v>0</v>
      </c>
      <c r="BD51" s="67">
        <f t="shared" si="418"/>
        <v>1007.26</v>
      </c>
      <c r="BE51" s="67">
        <v>1007.26</v>
      </c>
      <c r="BF51" s="67">
        <v>0</v>
      </c>
      <c r="BG51" s="68">
        <f t="shared" si="419"/>
        <v>1326.8975752158419</v>
      </c>
      <c r="BH51" s="68">
        <f t="shared" si="420"/>
        <v>1326.8975752158419</v>
      </c>
      <c r="BI51" s="68">
        <f t="shared" si="421"/>
        <v>0</v>
      </c>
      <c r="BJ51" s="66">
        <f t="shared" si="422"/>
        <v>3402.8159999999998</v>
      </c>
      <c r="BK51" s="66">
        <f>SUM('[20]ПОЛНАЯ СЕБЕСТОИМОСТЬ ВОДА 2023'!AA199)</f>
        <v>3402.8159999999998</v>
      </c>
      <c r="BL51" s="66">
        <f>SUM('[20]ПОЛНАЯ СЕБЕСТОИМОСТЬ ВОДА 2023'!AB199)</f>
        <v>0</v>
      </c>
      <c r="BM51" s="67">
        <f t="shared" si="423"/>
        <v>2684.6550000000002</v>
      </c>
      <c r="BN51" s="67">
        <v>2684.6550000000002</v>
      </c>
      <c r="BO51" s="67">
        <v>0</v>
      </c>
      <c r="BP51" s="22">
        <f t="shared" si="385"/>
        <v>3980.6927256475255</v>
      </c>
      <c r="BQ51" s="22">
        <f t="shared" si="385"/>
        <v>3980.6927256475255</v>
      </c>
      <c r="BR51" s="22">
        <f t="shared" si="385"/>
        <v>0</v>
      </c>
      <c r="BS51" s="125">
        <f t="shared" si="385"/>
        <v>6067.5879999999997</v>
      </c>
      <c r="BT51" s="125">
        <f t="shared" si="385"/>
        <v>6067.5879999999997</v>
      </c>
      <c r="BU51" s="125">
        <f t="shared" si="385"/>
        <v>0</v>
      </c>
      <c r="BV51" s="125">
        <f t="shared" si="385"/>
        <v>4470.442</v>
      </c>
      <c r="BW51" s="125">
        <f t="shared" si="385"/>
        <v>4470.442</v>
      </c>
      <c r="BX51" s="125">
        <f t="shared" si="385"/>
        <v>0</v>
      </c>
      <c r="BY51" s="94">
        <f t="shared" si="386"/>
        <v>2086.8952743524742</v>
      </c>
      <c r="BZ51" s="94">
        <f t="shared" si="386"/>
        <v>2086.8952743524742</v>
      </c>
      <c r="CA51" s="94">
        <f t="shared" si="386"/>
        <v>0</v>
      </c>
      <c r="CB51" s="22">
        <f t="shared" si="387"/>
        <v>7961.3854512950511</v>
      </c>
      <c r="CC51" s="22">
        <f t="shared" si="387"/>
        <v>7961.3854512950511</v>
      </c>
      <c r="CD51" s="22">
        <f t="shared" si="387"/>
        <v>0</v>
      </c>
      <c r="CE51" s="125">
        <f t="shared" si="387"/>
        <v>7087.1469999999999</v>
      </c>
      <c r="CF51" s="125">
        <f t="shared" si="387"/>
        <v>7087.1469999999999</v>
      </c>
      <c r="CG51" s="125">
        <f t="shared" si="387"/>
        <v>0</v>
      </c>
      <c r="CH51" s="125">
        <f t="shared" si="387"/>
        <v>7131.6</v>
      </c>
      <c r="CI51" s="125">
        <f t="shared" si="387"/>
        <v>7131.6</v>
      </c>
      <c r="CJ51" s="125">
        <f t="shared" si="387"/>
        <v>0</v>
      </c>
      <c r="CK51" s="94">
        <f t="shared" si="388"/>
        <v>-874.23845129505116</v>
      </c>
      <c r="CL51" s="94">
        <f t="shared" si="388"/>
        <v>-874.23845129505116</v>
      </c>
      <c r="CM51" s="94">
        <f t="shared" si="388"/>
        <v>0</v>
      </c>
      <c r="CN51" s="68">
        <f t="shared" si="424"/>
        <v>1326.8975752158419</v>
      </c>
      <c r="CO51" s="68">
        <f>SUM('[20]ПОЛНАЯ СЕБЕСТОИМОСТЬ ВОДА 2023'!AP199)/3</f>
        <v>1326.8975752158419</v>
      </c>
      <c r="CP51" s="68">
        <f>SUM('[20]ПОЛНАЯ СЕБЕСТОИМОСТЬ ВОДА 2023'!AQ199)/3</f>
        <v>0</v>
      </c>
      <c r="CQ51" s="66">
        <f t="shared" si="425"/>
        <v>504.59300000000002</v>
      </c>
      <c r="CR51" s="66">
        <f>SUM('[20]ПОЛНАЯ СЕБЕСТОИМОСТЬ ВОДА 2023'!AS199)</f>
        <v>504.59300000000002</v>
      </c>
      <c r="CS51" s="66">
        <f>SUM('[20]ПОЛНАЯ СЕБЕСТОИМОСТЬ ВОДА 2023'!AT199)</f>
        <v>0</v>
      </c>
      <c r="CT51" s="67">
        <f t="shared" si="426"/>
        <v>1972.597</v>
      </c>
      <c r="CU51" s="67">
        <v>1972.597</v>
      </c>
      <c r="CV51" s="67">
        <v>0</v>
      </c>
      <c r="CW51" s="68">
        <f t="shared" si="427"/>
        <v>1326.8975752158419</v>
      </c>
      <c r="CX51" s="68">
        <f t="shared" si="428"/>
        <v>1326.8975752158419</v>
      </c>
      <c r="CY51" s="68">
        <f t="shared" si="429"/>
        <v>0</v>
      </c>
      <c r="CZ51" s="66">
        <f t="shared" si="430"/>
        <v>2726.4029999999998</v>
      </c>
      <c r="DA51" s="66">
        <f>SUM('[20]ПОЛНАЯ СЕБЕСТОИМОСТЬ ВОДА 2023'!AV199)</f>
        <v>2726.4029999999998</v>
      </c>
      <c r="DB51" s="66">
        <f>SUM('[20]ПОЛНАЯ СЕБЕСТОИМОСТЬ ВОДА 2023'!AW199)</f>
        <v>0</v>
      </c>
      <c r="DC51" s="67">
        <f t="shared" si="431"/>
        <v>550.38499999999999</v>
      </c>
      <c r="DD51" s="67">
        <v>550.38499999999999</v>
      </c>
      <c r="DE51" s="67">
        <v>0</v>
      </c>
      <c r="DF51" s="68">
        <f t="shared" si="432"/>
        <v>1326.8975752158419</v>
      </c>
      <c r="DG51" s="68">
        <f t="shared" si="433"/>
        <v>1326.8975752158419</v>
      </c>
      <c r="DH51" s="68">
        <f t="shared" si="434"/>
        <v>0</v>
      </c>
      <c r="DI51" s="66">
        <f t="shared" si="435"/>
        <v>2759.6137199999998</v>
      </c>
      <c r="DJ51" s="66">
        <f>SUM('[20]ПОЛНАЯ СЕБЕСТОИМОСТЬ ВОДА 2023'!AY199)</f>
        <v>2759.6137199999998</v>
      </c>
      <c r="DK51" s="66">
        <f>SUM('[20]ПОЛНАЯ СЕБЕСТОИМОСТЬ ВОДА 2023'!AZ199)</f>
        <v>0</v>
      </c>
      <c r="DL51" s="67">
        <f t="shared" si="436"/>
        <v>1465.4259999999999</v>
      </c>
      <c r="DM51" s="67">
        <v>1465.4259999999999</v>
      </c>
      <c r="DN51" s="67">
        <v>0</v>
      </c>
      <c r="DO51" s="22">
        <f t="shared" si="389"/>
        <v>3980.6927256475255</v>
      </c>
      <c r="DP51" s="22">
        <f t="shared" si="389"/>
        <v>3980.6927256475255</v>
      </c>
      <c r="DQ51" s="22">
        <f t="shared" si="389"/>
        <v>0</v>
      </c>
      <c r="DR51" s="125">
        <f t="shared" si="389"/>
        <v>5990.6097199999995</v>
      </c>
      <c r="DS51" s="125">
        <f t="shared" si="389"/>
        <v>5990.6097199999995</v>
      </c>
      <c r="DT51" s="125">
        <f t="shared" si="389"/>
        <v>0</v>
      </c>
      <c r="DU51" s="125">
        <f t="shared" si="389"/>
        <v>3988.4079999999999</v>
      </c>
      <c r="DV51" s="125">
        <f t="shared" si="389"/>
        <v>3988.4079999999999</v>
      </c>
      <c r="DW51" s="125">
        <f t="shared" si="389"/>
        <v>0</v>
      </c>
      <c r="DX51" s="94">
        <f t="shared" si="390"/>
        <v>2009.9169943524739</v>
      </c>
      <c r="DY51" s="94">
        <f t="shared" si="390"/>
        <v>2009.9169943524739</v>
      </c>
      <c r="DZ51" s="94">
        <f t="shared" si="390"/>
        <v>0</v>
      </c>
      <c r="EA51" s="22">
        <f t="shared" si="391"/>
        <v>11942.078176942578</v>
      </c>
      <c r="EB51" s="22">
        <f t="shared" si="391"/>
        <v>11942.078176942578</v>
      </c>
      <c r="EC51" s="22">
        <f t="shared" si="391"/>
        <v>0</v>
      </c>
      <c r="ED51" s="125">
        <f t="shared" si="391"/>
        <v>13077.756719999999</v>
      </c>
      <c r="EE51" s="125">
        <f t="shared" si="391"/>
        <v>13077.756719999999</v>
      </c>
      <c r="EF51" s="125">
        <f t="shared" si="391"/>
        <v>0</v>
      </c>
      <c r="EG51" s="125">
        <f t="shared" si="391"/>
        <v>11120.008</v>
      </c>
      <c r="EH51" s="125">
        <f t="shared" si="391"/>
        <v>11120.008</v>
      </c>
      <c r="EI51" s="125">
        <f t="shared" si="391"/>
        <v>0</v>
      </c>
      <c r="EJ51" s="94">
        <f t="shared" si="392"/>
        <v>1135.6785430574218</v>
      </c>
      <c r="EK51" s="94">
        <f t="shared" si="392"/>
        <v>1135.6785430574218</v>
      </c>
      <c r="EL51" s="94">
        <f t="shared" si="392"/>
        <v>0</v>
      </c>
      <c r="EM51" s="68">
        <f t="shared" si="437"/>
        <v>1326.8975752158419</v>
      </c>
      <c r="EN51" s="68">
        <f>SUM('[20]ПОЛНАЯ СЕБЕСТОИМОСТЬ ВОДА 2023'!BN199)/3</f>
        <v>1326.8975752158419</v>
      </c>
      <c r="EO51" s="68">
        <f>SUM('[20]ПОЛНАЯ СЕБЕСТОИМОСТЬ ВОДА 2023'!BO199)/3</f>
        <v>0</v>
      </c>
      <c r="EP51" s="66">
        <f t="shared" si="438"/>
        <v>1845.88852</v>
      </c>
      <c r="EQ51" s="66">
        <f>SUM('[20]ПОЛНАЯ СЕБЕСТОИМОСТЬ ВОДА 2023'!BQ199)</f>
        <v>1845.88852</v>
      </c>
      <c r="ER51" s="66">
        <f>SUM('[20]ПОЛНАЯ СЕБЕСТОИМОСТЬ ВОДА 2023'!BR199)</f>
        <v>0</v>
      </c>
      <c r="ES51" s="67">
        <f t="shared" si="439"/>
        <v>814.96</v>
      </c>
      <c r="ET51" s="67">
        <v>814.96</v>
      </c>
      <c r="EU51" s="67">
        <v>0</v>
      </c>
      <c r="EV51" s="68">
        <f t="shared" si="440"/>
        <v>1326.8975752158419</v>
      </c>
      <c r="EW51" s="68">
        <f t="shared" si="441"/>
        <v>1326.8975752158419</v>
      </c>
      <c r="EX51" s="68">
        <f t="shared" si="442"/>
        <v>0</v>
      </c>
      <c r="EY51" s="66">
        <f t="shared" si="443"/>
        <v>0</v>
      </c>
      <c r="EZ51" s="66">
        <f>SUM('[20]ПОЛНАЯ СЕБЕСТОИМОСТЬ ВОДА 2023'!BT199)</f>
        <v>0</v>
      </c>
      <c r="FA51" s="66">
        <f>SUM('[20]ПОЛНАЯ СЕБЕСТОИМОСТЬ ВОДА 2023'!BU199)</f>
        <v>0</v>
      </c>
      <c r="FB51" s="67">
        <f t="shared" si="444"/>
        <v>383.26177999999999</v>
      </c>
      <c r="FC51" s="67">
        <v>383.26177999999999</v>
      </c>
      <c r="FD51" s="67">
        <v>0</v>
      </c>
      <c r="FE51" s="68">
        <f t="shared" si="445"/>
        <v>1326.8975752158419</v>
      </c>
      <c r="FF51" s="68">
        <f t="shared" si="446"/>
        <v>1326.8975752158419</v>
      </c>
      <c r="FG51" s="68">
        <f t="shared" si="447"/>
        <v>0</v>
      </c>
      <c r="FH51" s="66">
        <f t="shared" si="448"/>
        <v>0</v>
      </c>
      <c r="FI51" s="66">
        <f>SUM('[20]ПОЛНАЯ СЕБЕСТОИМОСТЬ ВОДА 2023'!BW199)</f>
        <v>0</v>
      </c>
      <c r="FJ51" s="66">
        <f>SUM('[20]ПОЛНАЯ СЕБЕСТОИМОСТЬ ВОДА 2023'!BX199)</f>
        <v>0</v>
      </c>
      <c r="FK51" s="67">
        <f t="shared" si="449"/>
        <v>1964.2809999999999</v>
      </c>
      <c r="FL51" s="67">
        <v>1964.2809999999999</v>
      </c>
      <c r="FM51" s="67">
        <v>0</v>
      </c>
      <c r="FN51" s="22">
        <f t="shared" si="393"/>
        <v>3980.6927256475255</v>
      </c>
      <c r="FO51" s="22">
        <f t="shared" si="393"/>
        <v>3980.6927256475255</v>
      </c>
      <c r="FP51" s="22">
        <f t="shared" si="393"/>
        <v>0</v>
      </c>
      <c r="FQ51" s="125">
        <f t="shared" si="393"/>
        <v>1845.88852</v>
      </c>
      <c r="FR51" s="125">
        <f t="shared" si="393"/>
        <v>1845.88852</v>
      </c>
      <c r="FS51" s="125">
        <f t="shared" si="393"/>
        <v>0</v>
      </c>
      <c r="FT51" s="125">
        <f t="shared" si="393"/>
        <v>3162.5027799999998</v>
      </c>
      <c r="FU51" s="125">
        <f t="shared" si="393"/>
        <v>3162.5027799999998</v>
      </c>
      <c r="FV51" s="125">
        <f t="shared" si="393"/>
        <v>0</v>
      </c>
      <c r="FW51" s="94">
        <f t="shared" si="394"/>
        <v>-2134.8042056475256</v>
      </c>
      <c r="FX51" s="94">
        <f t="shared" si="394"/>
        <v>-2134.8042056475256</v>
      </c>
      <c r="FY51" s="94">
        <f t="shared" si="394"/>
        <v>0</v>
      </c>
      <c r="FZ51" s="22">
        <f t="shared" si="395"/>
        <v>15922.770902590102</v>
      </c>
      <c r="GA51" s="22">
        <f t="shared" si="395"/>
        <v>15922.770902590102</v>
      </c>
      <c r="GB51" s="22">
        <f t="shared" si="395"/>
        <v>0</v>
      </c>
      <c r="GC51" s="125">
        <f t="shared" si="395"/>
        <v>14923.64524</v>
      </c>
      <c r="GD51" s="125">
        <f t="shared" si="395"/>
        <v>14923.64524</v>
      </c>
      <c r="GE51" s="125">
        <f t="shared" si="395"/>
        <v>0</v>
      </c>
      <c r="GF51" s="125">
        <f t="shared" si="395"/>
        <v>14282.510780000001</v>
      </c>
      <c r="GG51" s="125">
        <f t="shared" si="395"/>
        <v>14282.510780000001</v>
      </c>
      <c r="GH51" s="125">
        <f t="shared" si="395"/>
        <v>0</v>
      </c>
      <c r="GI51" s="94">
        <f t="shared" si="396"/>
        <v>-999.12566259010237</v>
      </c>
      <c r="GJ51" s="94">
        <f t="shared" si="396"/>
        <v>-999.12566259010237</v>
      </c>
      <c r="GK51" s="94">
        <f t="shared" si="396"/>
        <v>0</v>
      </c>
      <c r="GL51" s="106"/>
      <c r="GM51" s="129">
        <f t="shared" si="397"/>
        <v>15922.770902590104</v>
      </c>
    </row>
    <row r="52" spans="1:195" ht="18.75" x14ac:dyDescent="0.3">
      <c r="A52" s="141" t="s">
        <v>54</v>
      </c>
      <c r="B52" s="68">
        <f t="shared" si="398"/>
        <v>5795.8991380339066</v>
      </c>
      <c r="C52" s="68">
        <f>SUM('[20]ПОЛНАЯ СЕБЕСТОИМОСТЬ ВОДА 2023'!C200)/3</f>
        <v>5793.926939533907</v>
      </c>
      <c r="D52" s="68">
        <f>SUM('[20]ПОЛНАЯ СЕБЕСТОИМОСТЬ ВОДА 2023'!D200)/3</f>
        <v>1.9721985000000002</v>
      </c>
      <c r="E52" s="66">
        <f t="shared" si="399"/>
        <v>6254.7430000000004</v>
      </c>
      <c r="F52" s="66">
        <f>SUM('[20]ПОЛНАЯ СЕБЕСТОИМОСТЬ ВОДА 2023'!F200)</f>
        <v>6254.7430000000004</v>
      </c>
      <c r="G52" s="66">
        <f>SUM('[20]ПОЛНАЯ СЕБЕСТОИМОСТЬ ВОДА 2023'!G200)</f>
        <v>0</v>
      </c>
      <c r="H52" s="67">
        <f t="shared" si="400"/>
        <v>4175.0920000000006</v>
      </c>
      <c r="I52" s="67">
        <v>4173.9730000000009</v>
      </c>
      <c r="J52" s="67">
        <v>1.119</v>
      </c>
      <c r="K52" s="68">
        <f t="shared" si="401"/>
        <v>5795.8991380339066</v>
      </c>
      <c r="L52" s="68">
        <f t="shared" si="402"/>
        <v>5793.926939533907</v>
      </c>
      <c r="M52" s="68">
        <f t="shared" si="403"/>
        <v>1.9721985000000002</v>
      </c>
      <c r="N52" s="66">
        <f t="shared" si="404"/>
        <v>4914.8882799999992</v>
      </c>
      <c r="O52" s="66">
        <f>SUM('[20]ПОЛНАЯ СЕБЕСТОИМОСТЬ ВОДА 2023'!I200)</f>
        <v>4914.8882799999992</v>
      </c>
      <c r="P52" s="66">
        <f>SUM('[20]ПОЛНАЯ СЕБЕСТОИМОСТЬ ВОДА 2023'!J200)</f>
        <v>0</v>
      </c>
      <c r="Q52" s="67">
        <f t="shared" si="405"/>
        <v>3951.8750000000005</v>
      </c>
      <c r="R52" s="67">
        <v>3951.0430000000006</v>
      </c>
      <c r="S52" s="67">
        <v>0.83199999999999996</v>
      </c>
      <c r="T52" s="68">
        <f t="shared" si="406"/>
        <v>5795.8991380339066</v>
      </c>
      <c r="U52" s="68">
        <f t="shared" si="407"/>
        <v>5793.926939533907</v>
      </c>
      <c r="V52" s="68">
        <f t="shared" si="408"/>
        <v>1.9721985000000002</v>
      </c>
      <c r="W52" s="66">
        <f t="shared" si="409"/>
        <v>4911.3034000000007</v>
      </c>
      <c r="X52" s="66">
        <f>SUM('[20]ПОЛНАЯ СЕБЕСТОИМОСТЬ ВОДА 2023'!L200)</f>
        <v>4910.9260000000004</v>
      </c>
      <c r="Y52" s="66">
        <f>SUM('[20]ПОЛНАЯ СЕБЕСТОИМОСТЬ ВОДА 2023'!M200)</f>
        <v>0.37740000000000001</v>
      </c>
      <c r="Z52" s="67">
        <f t="shared" si="410"/>
        <v>6208.5710000000008</v>
      </c>
      <c r="AA52" s="67">
        <v>6206.7790000000005</v>
      </c>
      <c r="AB52" s="67">
        <v>1.792</v>
      </c>
      <c r="AC52" s="22">
        <f t="shared" si="383"/>
        <v>17387.69741410172</v>
      </c>
      <c r="AD52" s="22">
        <f t="shared" si="383"/>
        <v>17381.780818601721</v>
      </c>
      <c r="AE52" s="22">
        <f t="shared" si="383"/>
        <v>5.9165955000000006</v>
      </c>
      <c r="AF52" s="125">
        <f t="shared" si="383"/>
        <v>16080.93468</v>
      </c>
      <c r="AG52" s="125">
        <f t="shared" si="383"/>
        <v>16080.557280000001</v>
      </c>
      <c r="AH52" s="125">
        <f t="shared" si="383"/>
        <v>0.37740000000000001</v>
      </c>
      <c r="AI52" s="125">
        <f t="shared" si="383"/>
        <v>14335.538</v>
      </c>
      <c r="AJ52" s="125">
        <f t="shared" si="383"/>
        <v>14331.795000000002</v>
      </c>
      <c r="AK52" s="125">
        <f t="shared" si="383"/>
        <v>3.7430000000000003</v>
      </c>
      <c r="AL52" s="94">
        <f t="shared" si="384"/>
        <v>-1306.7627341017196</v>
      </c>
      <c r="AM52" s="94">
        <f t="shared" si="384"/>
        <v>-1301.2235386017201</v>
      </c>
      <c r="AN52" s="94">
        <f t="shared" si="384"/>
        <v>-5.5391955000000008</v>
      </c>
      <c r="AO52" s="68">
        <f t="shared" si="411"/>
        <v>5795.8991380339066</v>
      </c>
      <c r="AP52" s="68">
        <f>SUM('[20]ПОЛНАЯ СЕБЕСТОИМОСТЬ ВОДА 2023'!R200)/3</f>
        <v>5793.926939533907</v>
      </c>
      <c r="AQ52" s="68">
        <f>SUM('[20]ПОЛНАЯ СЕБЕСТОИМОСТЬ ВОДА 2023'!S200)/3</f>
        <v>1.9721985000000002</v>
      </c>
      <c r="AR52" s="68">
        <f t="shared" si="412"/>
        <v>4979.5723499999995</v>
      </c>
      <c r="AS52" s="68">
        <f>SUM('[20]ПОЛНАЯ СЕБЕСТОИМОСТЬ ВОДА 2023'!U200)</f>
        <v>4977.24</v>
      </c>
      <c r="AT52" s="68">
        <f>SUM('[20]ПОЛНАЯ СЕБЕСТОИМОСТЬ ВОДА 2023'!V200)</f>
        <v>2.3323499999999999</v>
      </c>
      <c r="AU52" s="67">
        <f t="shared" si="413"/>
        <v>4861.2980000000007</v>
      </c>
      <c r="AV52" s="67">
        <v>4859.5740000000005</v>
      </c>
      <c r="AW52" s="67">
        <v>1.724</v>
      </c>
      <c r="AX52" s="68">
        <f t="shared" si="414"/>
        <v>5795.8991380339066</v>
      </c>
      <c r="AY52" s="68">
        <f t="shared" si="415"/>
        <v>5793.926939533907</v>
      </c>
      <c r="AZ52" s="68">
        <f t="shared" si="416"/>
        <v>1.9721985000000002</v>
      </c>
      <c r="BA52" s="68">
        <f t="shared" si="417"/>
        <v>5254.5344400000004</v>
      </c>
      <c r="BB52" s="68">
        <f>SUM('[20]ПОЛНАЯ СЕБЕСТОИМОСТЬ ВОДА 2023'!X200)</f>
        <v>5251.3450000000003</v>
      </c>
      <c r="BC52" s="68">
        <f>SUM('[20]ПОЛНАЯ СЕБЕСТОИМОСТЬ ВОДА 2023'!Y200)</f>
        <v>3.1894399999999998</v>
      </c>
      <c r="BD52" s="67">
        <f t="shared" si="418"/>
        <v>5444.2179999999998</v>
      </c>
      <c r="BE52" s="67">
        <v>5443.1080000000002</v>
      </c>
      <c r="BF52" s="67">
        <v>1.1100000000000001</v>
      </c>
      <c r="BG52" s="68">
        <f t="shared" si="419"/>
        <v>5795.8991380339066</v>
      </c>
      <c r="BH52" s="68">
        <f t="shared" si="420"/>
        <v>5793.926939533907</v>
      </c>
      <c r="BI52" s="68">
        <f t="shared" si="421"/>
        <v>1.9721985000000002</v>
      </c>
      <c r="BJ52" s="66">
        <f t="shared" si="422"/>
        <v>4828.7184499999994</v>
      </c>
      <c r="BK52" s="66">
        <f>SUM('[20]ПОЛНАЯ СЕБЕСТОИМОСТЬ ВОДА 2023'!AA200)</f>
        <v>4826.6348199999993</v>
      </c>
      <c r="BL52" s="66">
        <f>SUM('[20]ПОЛНАЯ СЕБЕСТОИМОСТЬ ВОДА 2023'!AB200)</f>
        <v>2.0836299999999999</v>
      </c>
      <c r="BM52" s="67">
        <f t="shared" si="423"/>
        <v>4948.5022099999996</v>
      </c>
      <c r="BN52" s="67">
        <v>4946.9584199999999</v>
      </c>
      <c r="BO52" s="67">
        <v>1.54379</v>
      </c>
      <c r="BP52" s="22">
        <f t="shared" si="385"/>
        <v>17387.69741410172</v>
      </c>
      <c r="BQ52" s="22">
        <f t="shared" si="385"/>
        <v>17381.780818601721</v>
      </c>
      <c r="BR52" s="22">
        <f t="shared" si="385"/>
        <v>5.9165955000000006</v>
      </c>
      <c r="BS52" s="125">
        <f t="shared" si="385"/>
        <v>15062.825239999998</v>
      </c>
      <c r="BT52" s="125">
        <f t="shared" si="385"/>
        <v>15055.219819999998</v>
      </c>
      <c r="BU52" s="125">
        <f t="shared" si="385"/>
        <v>7.6054199999999987</v>
      </c>
      <c r="BV52" s="125">
        <f t="shared" si="385"/>
        <v>15254.018209999998</v>
      </c>
      <c r="BW52" s="125">
        <f t="shared" si="385"/>
        <v>15249.64042</v>
      </c>
      <c r="BX52" s="125">
        <f t="shared" si="385"/>
        <v>4.3777900000000001</v>
      </c>
      <c r="BY52" s="94">
        <f t="shared" si="386"/>
        <v>-2324.8721741017216</v>
      </c>
      <c r="BZ52" s="94">
        <f t="shared" si="386"/>
        <v>-2326.5609986017225</v>
      </c>
      <c r="CA52" s="94">
        <f t="shared" si="386"/>
        <v>1.6888244999999982</v>
      </c>
      <c r="CB52" s="22">
        <f t="shared" si="387"/>
        <v>34775.39482820344</v>
      </c>
      <c r="CC52" s="22">
        <f t="shared" si="387"/>
        <v>34763.561637203442</v>
      </c>
      <c r="CD52" s="22">
        <f t="shared" si="387"/>
        <v>11.833191000000001</v>
      </c>
      <c r="CE52" s="125">
        <f t="shared" si="387"/>
        <v>31143.759919999997</v>
      </c>
      <c r="CF52" s="125">
        <f t="shared" si="387"/>
        <v>31135.777099999999</v>
      </c>
      <c r="CG52" s="125">
        <f t="shared" si="387"/>
        <v>7.9828199999999985</v>
      </c>
      <c r="CH52" s="125">
        <f t="shared" si="387"/>
        <v>29589.556209999999</v>
      </c>
      <c r="CI52" s="125">
        <f t="shared" si="387"/>
        <v>29581.435420000002</v>
      </c>
      <c r="CJ52" s="125">
        <f t="shared" si="387"/>
        <v>8.1207899999999995</v>
      </c>
      <c r="CK52" s="94">
        <f t="shared" si="388"/>
        <v>-3631.634908203443</v>
      </c>
      <c r="CL52" s="94">
        <f t="shared" si="388"/>
        <v>-3627.7845372034426</v>
      </c>
      <c r="CM52" s="94">
        <f t="shared" si="388"/>
        <v>-3.8503710000000027</v>
      </c>
      <c r="CN52" s="68">
        <f t="shared" si="424"/>
        <v>5795.8991380339066</v>
      </c>
      <c r="CO52" s="68">
        <f>SUM('[20]ПОЛНАЯ СЕБЕСТОИМОСТЬ ВОДА 2023'!AP200)/3</f>
        <v>5793.926939533907</v>
      </c>
      <c r="CP52" s="68">
        <f>SUM('[20]ПОЛНАЯ СЕБЕСТОИМОСТЬ ВОДА 2023'!AQ200)/3</f>
        <v>1.9721985000000002</v>
      </c>
      <c r="CQ52" s="66">
        <f t="shared" si="425"/>
        <v>4511.4131600000001</v>
      </c>
      <c r="CR52" s="66">
        <f>SUM('[20]ПОЛНАЯ СЕБЕСТОИМОСТЬ ВОДА 2023'!AS200)</f>
        <v>4509.7619999999997</v>
      </c>
      <c r="CS52" s="66">
        <f>SUM('[20]ПОЛНАЯ СЕБЕСТОИМОСТЬ ВОДА 2023'!AT200)</f>
        <v>1.65116</v>
      </c>
      <c r="CT52" s="67">
        <f t="shared" si="426"/>
        <v>4423.1090000000004</v>
      </c>
      <c r="CU52" s="67">
        <v>4421.63</v>
      </c>
      <c r="CV52" s="67">
        <v>1.4790000000000001</v>
      </c>
      <c r="CW52" s="68">
        <f t="shared" si="427"/>
        <v>5795.8991380339066</v>
      </c>
      <c r="CX52" s="68">
        <f t="shared" si="428"/>
        <v>5793.926939533907</v>
      </c>
      <c r="CY52" s="68">
        <f t="shared" si="429"/>
        <v>1.9721985000000002</v>
      </c>
      <c r="CZ52" s="66">
        <f t="shared" si="430"/>
        <v>4358.0496500000008</v>
      </c>
      <c r="DA52" s="66">
        <f>SUM('[20]ПОЛНАЯ СЕБЕСТОИМОСТЬ ВОДА 2023'!AV200)</f>
        <v>4356.3984900000005</v>
      </c>
      <c r="DB52" s="66">
        <f>SUM('[20]ПОЛНАЯ СЕБЕСТОИМОСТЬ ВОДА 2023'!AW200)</f>
        <v>1.65116</v>
      </c>
      <c r="DC52" s="67">
        <f t="shared" si="431"/>
        <v>4614.9849999999997</v>
      </c>
      <c r="DD52" s="67">
        <v>4614.4449999999997</v>
      </c>
      <c r="DE52" s="67">
        <v>0.54</v>
      </c>
      <c r="DF52" s="68">
        <f t="shared" si="432"/>
        <v>5795.8991380339066</v>
      </c>
      <c r="DG52" s="68">
        <f t="shared" si="433"/>
        <v>5793.926939533907</v>
      </c>
      <c r="DH52" s="68">
        <f t="shared" si="434"/>
        <v>1.9721985000000002</v>
      </c>
      <c r="DI52" s="66">
        <f t="shared" si="435"/>
        <v>4649.6337599999997</v>
      </c>
      <c r="DJ52" s="66">
        <f>SUM('[20]ПОЛНАЯ СЕБЕСТОИМОСТЬ ВОДА 2023'!AY200)</f>
        <v>4646.30591</v>
      </c>
      <c r="DK52" s="66">
        <f>SUM('[20]ПОЛНАЯ СЕБЕСТОИМОСТЬ ВОДА 2023'!AZ200)</f>
        <v>3.3278500000000002</v>
      </c>
      <c r="DL52" s="67">
        <f t="shared" si="436"/>
        <v>4780.4390000000012</v>
      </c>
      <c r="DM52" s="67">
        <v>4779.4860000000008</v>
      </c>
      <c r="DN52" s="67">
        <v>0.95299999999999996</v>
      </c>
      <c r="DO52" s="22">
        <f t="shared" si="389"/>
        <v>17387.69741410172</v>
      </c>
      <c r="DP52" s="22">
        <f t="shared" si="389"/>
        <v>17381.780818601721</v>
      </c>
      <c r="DQ52" s="22">
        <f t="shared" si="389"/>
        <v>5.9165955000000006</v>
      </c>
      <c r="DR52" s="125">
        <f t="shared" si="389"/>
        <v>13519.096570000002</v>
      </c>
      <c r="DS52" s="125">
        <f t="shared" si="389"/>
        <v>13512.466400000001</v>
      </c>
      <c r="DT52" s="125">
        <f t="shared" si="389"/>
        <v>6.6301699999999997</v>
      </c>
      <c r="DU52" s="125">
        <f t="shared" si="389"/>
        <v>13818.533000000003</v>
      </c>
      <c r="DV52" s="125">
        <f t="shared" si="389"/>
        <v>13815.561000000002</v>
      </c>
      <c r="DW52" s="125">
        <f t="shared" si="389"/>
        <v>2.972</v>
      </c>
      <c r="DX52" s="94">
        <f t="shared" si="390"/>
        <v>-3868.6008441017184</v>
      </c>
      <c r="DY52" s="94">
        <f t="shared" si="390"/>
        <v>-3869.3144186017198</v>
      </c>
      <c r="DZ52" s="94">
        <f t="shared" si="390"/>
        <v>0.71357449999999911</v>
      </c>
      <c r="EA52" s="22">
        <f t="shared" si="391"/>
        <v>52163.09224230516</v>
      </c>
      <c r="EB52" s="22">
        <f t="shared" si="391"/>
        <v>52145.342455805163</v>
      </c>
      <c r="EC52" s="22">
        <f t="shared" si="391"/>
        <v>17.749786500000003</v>
      </c>
      <c r="ED52" s="125">
        <f t="shared" si="391"/>
        <v>44662.856489999998</v>
      </c>
      <c r="EE52" s="125">
        <f t="shared" si="391"/>
        <v>44648.243499999997</v>
      </c>
      <c r="EF52" s="125">
        <f t="shared" si="391"/>
        <v>14.612989999999998</v>
      </c>
      <c r="EG52" s="125">
        <f t="shared" si="391"/>
        <v>43408.089210000006</v>
      </c>
      <c r="EH52" s="125">
        <f t="shared" si="391"/>
        <v>43396.996420000003</v>
      </c>
      <c r="EI52" s="125">
        <f t="shared" si="391"/>
        <v>11.092789999999999</v>
      </c>
      <c r="EJ52" s="94">
        <f t="shared" si="392"/>
        <v>-7500.2357523051614</v>
      </c>
      <c r="EK52" s="94">
        <f t="shared" si="392"/>
        <v>-7497.098955805166</v>
      </c>
      <c r="EL52" s="94">
        <f t="shared" si="392"/>
        <v>-3.1367965000000044</v>
      </c>
      <c r="EM52" s="68">
        <f t="shared" si="437"/>
        <v>5795.8991380339066</v>
      </c>
      <c r="EN52" s="68">
        <f>SUM('[20]ПОЛНАЯ СЕБЕСТОИМОСТЬ ВОДА 2023'!BN200)/3</f>
        <v>5793.926939533907</v>
      </c>
      <c r="EO52" s="68">
        <f>SUM('[20]ПОЛНАЯ СЕБЕСТОИМОСТЬ ВОДА 2023'!BO200)/3</f>
        <v>1.9721985000000002</v>
      </c>
      <c r="EP52" s="66">
        <f t="shared" si="438"/>
        <v>4257.9557500000001</v>
      </c>
      <c r="EQ52" s="66">
        <f>SUM('[20]ПОЛНАЯ СЕБЕСТОИМОСТЬ ВОДА 2023'!BQ200)</f>
        <v>4257.05512</v>
      </c>
      <c r="ER52" s="66">
        <f>SUM('[20]ПОЛНАЯ СЕБЕСТОИМОСТЬ ВОДА 2023'!BR200)</f>
        <v>0.90063000000000004</v>
      </c>
      <c r="ES52" s="67">
        <f t="shared" si="439"/>
        <v>4429.6660000000002</v>
      </c>
      <c r="ET52" s="67">
        <v>4429.6660000000002</v>
      </c>
      <c r="EU52" s="67">
        <v>0</v>
      </c>
      <c r="EV52" s="68">
        <f t="shared" si="440"/>
        <v>5795.8991380339066</v>
      </c>
      <c r="EW52" s="68">
        <f t="shared" si="441"/>
        <v>5793.926939533907</v>
      </c>
      <c r="EX52" s="68">
        <f t="shared" si="442"/>
        <v>1.9721985000000002</v>
      </c>
      <c r="EY52" s="66">
        <f t="shared" si="443"/>
        <v>0</v>
      </c>
      <c r="EZ52" s="66">
        <f>SUM('[20]ПОЛНАЯ СЕБЕСТОИМОСТЬ ВОДА 2023'!BT200)</f>
        <v>0</v>
      </c>
      <c r="FA52" s="66">
        <f>SUM('[20]ПОЛНАЯ СЕБЕСТОИМОСТЬ ВОДА 2023'!BU200)</f>
        <v>0</v>
      </c>
      <c r="FB52" s="67">
        <f t="shared" si="444"/>
        <v>4884.4507300000005</v>
      </c>
      <c r="FC52" s="67">
        <v>4884.4507300000005</v>
      </c>
      <c r="FD52" s="67">
        <v>0</v>
      </c>
      <c r="FE52" s="68">
        <f t="shared" si="445"/>
        <v>5795.8991380339066</v>
      </c>
      <c r="FF52" s="68">
        <f t="shared" si="446"/>
        <v>5793.926939533907</v>
      </c>
      <c r="FG52" s="68">
        <f t="shared" si="447"/>
        <v>1.9721985000000002</v>
      </c>
      <c r="FH52" s="66">
        <f t="shared" si="448"/>
        <v>0</v>
      </c>
      <c r="FI52" s="66">
        <f>SUM('[20]ПОЛНАЯ СЕБЕСТОИМОСТЬ ВОДА 2023'!BW200)</f>
        <v>0</v>
      </c>
      <c r="FJ52" s="66">
        <f>SUM('[20]ПОЛНАЯ СЕБЕСТОИМОСТЬ ВОДА 2023'!BX200)</f>
        <v>0</v>
      </c>
      <c r="FK52" s="67">
        <f t="shared" si="449"/>
        <v>4511.6769999999997</v>
      </c>
      <c r="FL52" s="67">
        <v>4511.6769999999997</v>
      </c>
      <c r="FM52" s="67">
        <v>0</v>
      </c>
      <c r="FN52" s="22">
        <f t="shared" si="393"/>
        <v>17387.69741410172</v>
      </c>
      <c r="FO52" s="22">
        <f t="shared" si="393"/>
        <v>17381.780818601721</v>
      </c>
      <c r="FP52" s="22">
        <f t="shared" si="393"/>
        <v>5.9165955000000006</v>
      </c>
      <c r="FQ52" s="125">
        <f t="shared" si="393"/>
        <v>4257.9557500000001</v>
      </c>
      <c r="FR52" s="125">
        <f t="shared" si="393"/>
        <v>4257.05512</v>
      </c>
      <c r="FS52" s="125">
        <f t="shared" si="393"/>
        <v>0.90063000000000004</v>
      </c>
      <c r="FT52" s="125">
        <f t="shared" si="393"/>
        <v>13825.793730000001</v>
      </c>
      <c r="FU52" s="125">
        <f t="shared" si="393"/>
        <v>13825.793730000001</v>
      </c>
      <c r="FV52" s="125">
        <f t="shared" si="393"/>
        <v>0</v>
      </c>
      <c r="FW52" s="94">
        <f t="shared" si="394"/>
        <v>-13129.741664101719</v>
      </c>
      <c r="FX52" s="94">
        <f t="shared" si="394"/>
        <v>-13124.72569860172</v>
      </c>
      <c r="FY52" s="94">
        <f t="shared" si="394"/>
        <v>-5.0159655000000001</v>
      </c>
      <c r="FZ52" s="22">
        <f t="shared" si="395"/>
        <v>69550.78965640688</v>
      </c>
      <c r="GA52" s="22">
        <f t="shared" si="395"/>
        <v>69527.123274406884</v>
      </c>
      <c r="GB52" s="22">
        <f t="shared" si="395"/>
        <v>23.666382000000002</v>
      </c>
      <c r="GC52" s="125">
        <f t="shared" si="395"/>
        <v>48920.812239999999</v>
      </c>
      <c r="GD52" s="125">
        <f t="shared" si="395"/>
        <v>48905.298619999994</v>
      </c>
      <c r="GE52" s="125">
        <f t="shared" si="395"/>
        <v>15.513619999999998</v>
      </c>
      <c r="GF52" s="125">
        <f t="shared" si="395"/>
        <v>57233.88294000001</v>
      </c>
      <c r="GG52" s="125">
        <f t="shared" si="395"/>
        <v>57222.790150000001</v>
      </c>
      <c r="GH52" s="125">
        <f t="shared" si="395"/>
        <v>11.092789999999999</v>
      </c>
      <c r="GI52" s="94">
        <f t="shared" si="396"/>
        <v>-20629.97741640688</v>
      </c>
      <c r="GJ52" s="94">
        <f t="shared" si="396"/>
        <v>-20621.82465440689</v>
      </c>
      <c r="GK52" s="94">
        <f t="shared" si="396"/>
        <v>-8.1527620000000045</v>
      </c>
      <c r="GL52" s="106"/>
      <c r="GM52" s="129">
        <f t="shared" si="397"/>
        <v>69550.78965640688</v>
      </c>
    </row>
    <row r="53" spans="1:195" ht="18.75" x14ac:dyDescent="0.3">
      <c r="A53" s="141" t="s">
        <v>114</v>
      </c>
      <c r="B53" s="68">
        <f t="shared" si="398"/>
        <v>1750.8881619246506</v>
      </c>
      <c r="C53" s="68">
        <f>SUM('[20]ПОЛНАЯ СЕБЕСТОИМОСТЬ ВОДА 2023'!C201)/3</f>
        <v>1750.294529335476</v>
      </c>
      <c r="D53" s="68">
        <f>SUM('[20]ПОЛНАЯ СЕБЕСТОИМОСТЬ ВОДА 2023'!D201)/3</f>
        <v>0.59363258917462414</v>
      </c>
      <c r="E53" s="66">
        <f t="shared" si="399"/>
        <v>1873.7550000000001</v>
      </c>
      <c r="F53" s="66">
        <f>SUM('[20]ПОЛНАЯ СЕБЕСТОИМОСТЬ ВОДА 2023'!F201)</f>
        <v>1873.7550000000001</v>
      </c>
      <c r="G53" s="66">
        <f>SUM('[20]ПОЛНАЯ СЕБЕСТОИМОСТЬ ВОДА 2023'!G201)</f>
        <v>0</v>
      </c>
      <c r="H53" s="67">
        <f t="shared" si="400"/>
        <v>1312.4389999999999</v>
      </c>
      <c r="I53" s="67">
        <v>1312.1009999999999</v>
      </c>
      <c r="J53" s="67">
        <v>0.33800000000000002</v>
      </c>
      <c r="K53" s="68">
        <f t="shared" si="401"/>
        <v>1750.8881619246506</v>
      </c>
      <c r="L53" s="68">
        <f t="shared" si="402"/>
        <v>1750.294529335476</v>
      </c>
      <c r="M53" s="68">
        <f t="shared" si="403"/>
        <v>0.59363258917462414</v>
      </c>
      <c r="N53" s="66">
        <f t="shared" si="404"/>
        <v>1504.6645000000001</v>
      </c>
      <c r="O53" s="66">
        <f>SUM('[20]ПОЛНАЯ СЕБЕСТОИМОСТЬ ВОДА 2023'!I201)</f>
        <v>1504.6645000000001</v>
      </c>
      <c r="P53" s="66">
        <f>SUM('[20]ПОЛНАЯ СЕБЕСТОИМОСТЬ ВОДА 2023'!J201)</f>
        <v>0</v>
      </c>
      <c r="Q53" s="67">
        <f t="shared" si="405"/>
        <v>1175.2839999999999</v>
      </c>
      <c r="R53" s="67">
        <v>1175.0329999999999</v>
      </c>
      <c r="S53" s="67">
        <v>0.251</v>
      </c>
      <c r="T53" s="68">
        <f t="shared" si="406"/>
        <v>1750.8881619246506</v>
      </c>
      <c r="U53" s="68">
        <f t="shared" si="407"/>
        <v>1750.294529335476</v>
      </c>
      <c r="V53" s="68">
        <f t="shared" si="408"/>
        <v>0.59363258917462414</v>
      </c>
      <c r="W53" s="66">
        <f t="shared" si="409"/>
        <v>1492.3871600000002</v>
      </c>
      <c r="X53" s="66">
        <f>SUM('[20]ПОЛНАЯ СЕБЕСТОИМОСТЬ ВОДА 2023'!L201)</f>
        <v>1492.2731800000001</v>
      </c>
      <c r="Y53" s="66">
        <f>SUM('[20]ПОЛНАЯ СЕБЕСТОИМОСТЬ ВОДА 2023'!M201)</f>
        <v>0.11398</v>
      </c>
      <c r="Z53" s="67">
        <f t="shared" si="410"/>
        <v>1876.9009999999998</v>
      </c>
      <c r="AA53" s="67">
        <v>1876.36</v>
      </c>
      <c r="AB53" s="67">
        <v>0.54100000000000004</v>
      </c>
      <c r="AC53" s="22">
        <f t="shared" si="383"/>
        <v>5252.664485773952</v>
      </c>
      <c r="AD53" s="22">
        <f t="shared" si="383"/>
        <v>5250.883588006428</v>
      </c>
      <c r="AE53" s="22">
        <f t="shared" si="383"/>
        <v>1.7808977675238724</v>
      </c>
      <c r="AF53" s="125">
        <f t="shared" si="383"/>
        <v>4870.8066600000002</v>
      </c>
      <c r="AG53" s="125">
        <f t="shared" si="383"/>
        <v>4870.6926800000001</v>
      </c>
      <c r="AH53" s="125">
        <f t="shared" si="383"/>
        <v>0.11398</v>
      </c>
      <c r="AI53" s="125">
        <f t="shared" si="383"/>
        <v>4364.6239999999998</v>
      </c>
      <c r="AJ53" s="125">
        <f t="shared" si="383"/>
        <v>4363.4939999999997</v>
      </c>
      <c r="AK53" s="125">
        <f t="shared" si="383"/>
        <v>1.1299999999999999</v>
      </c>
      <c r="AL53" s="94">
        <f t="shared" si="384"/>
        <v>-381.85782577395184</v>
      </c>
      <c r="AM53" s="94">
        <f t="shared" si="384"/>
        <v>-380.19090800642789</v>
      </c>
      <c r="AN53" s="94">
        <f t="shared" si="384"/>
        <v>-1.6669177675238724</v>
      </c>
      <c r="AO53" s="68">
        <f t="shared" si="411"/>
        <v>1750.8881619246506</v>
      </c>
      <c r="AP53" s="68">
        <f>SUM('[20]ПОЛНАЯ СЕБЕСТОИМОСТЬ ВОДА 2023'!R201)/3</f>
        <v>1750.294529335476</v>
      </c>
      <c r="AQ53" s="68">
        <f>SUM('[20]ПОЛНАЯ СЕБЕСТОИМОСТЬ ВОДА 2023'!S201)/3</f>
        <v>0.59363258917462414</v>
      </c>
      <c r="AR53" s="68">
        <f t="shared" si="412"/>
        <v>1524.5968600000001</v>
      </c>
      <c r="AS53" s="68">
        <f>SUM('[20]ПОЛНАЯ СЕБЕСТОИМОСТЬ ВОДА 2023'!U201)</f>
        <v>1523.9234300000001</v>
      </c>
      <c r="AT53" s="68">
        <f>SUM('[20]ПОЛНАЯ СЕБЕСТОИМОСТЬ ВОДА 2023'!V201)</f>
        <v>0.67342999999999997</v>
      </c>
      <c r="AU53" s="67">
        <f t="shared" si="413"/>
        <v>1469.0029999999999</v>
      </c>
      <c r="AV53" s="67">
        <v>1468.4829999999999</v>
      </c>
      <c r="AW53" s="67">
        <v>0.52</v>
      </c>
      <c r="AX53" s="68">
        <f t="shared" si="414"/>
        <v>1750.8881619246506</v>
      </c>
      <c r="AY53" s="68">
        <f t="shared" si="415"/>
        <v>1750.294529335476</v>
      </c>
      <c r="AZ53" s="68">
        <f t="shared" si="416"/>
        <v>0.59363258917462414</v>
      </c>
      <c r="BA53" s="68">
        <f t="shared" si="417"/>
        <v>1612.1707699999999</v>
      </c>
      <c r="BB53" s="68">
        <f>SUM('[20]ПОЛНАЯ СЕБЕСТОИМОСТЬ ВОДА 2023'!X201)</f>
        <v>1611.1799999999998</v>
      </c>
      <c r="BC53" s="68">
        <f>SUM('[20]ПОЛНАЯ СЕБЕСТОИМОСТЬ ВОДА 2023'!Y201)</f>
        <v>0.99077000000000004</v>
      </c>
      <c r="BD53" s="67">
        <f t="shared" si="418"/>
        <v>1505.232</v>
      </c>
      <c r="BE53" s="67">
        <v>1504.8969999999999</v>
      </c>
      <c r="BF53" s="67">
        <v>0.33500000000000002</v>
      </c>
      <c r="BG53" s="68">
        <f t="shared" si="419"/>
        <v>1750.8881619246506</v>
      </c>
      <c r="BH53" s="68">
        <f t="shared" si="420"/>
        <v>1750.294529335476</v>
      </c>
      <c r="BI53" s="68">
        <f t="shared" si="421"/>
        <v>0.59363258917462414</v>
      </c>
      <c r="BJ53" s="66">
        <f t="shared" si="422"/>
        <v>1562.4199400000002</v>
      </c>
      <c r="BK53" s="66">
        <f>SUM('[20]ПОЛНАЯ СЕБЕСТОИМОСТЬ ВОДА 2023'!AA201)</f>
        <v>1561.7920000000001</v>
      </c>
      <c r="BL53" s="66">
        <f>SUM('[20]ПОЛНАЯ СЕБЕСТОИМОСТЬ ВОДА 2023'!AB201)</f>
        <v>0.62794000000000005</v>
      </c>
      <c r="BM53" s="67">
        <f t="shared" si="423"/>
        <v>1501.1420399999997</v>
      </c>
      <c r="BN53" s="67">
        <v>1500.6745199999998</v>
      </c>
      <c r="BO53" s="67">
        <v>0.46751999999999999</v>
      </c>
      <c r="BP53" s="22">
        <f t="shared" si="385"/>
        <v>5252.664485773952</v>
      </c>
      <c r="BQ53" s="22">
        <f t="shared" si="385"/>
        <v>5250.883588006428</v>
      </c>
      <c r="BR53" s="22">
        <f t="shared" si="385"/>
        <v>1.7808977675238724</v>
      </c>
      <c r="BS53" s="125">
        <f t="shared" si="385"/>
        <v>4699.1875700000001</v>
      </c>
      <c r="BT53" s="125">
        <f t="shared" si="385"/>
        <v>4696.8954300000005</v>
      </c>
      <c r="BU53" s="125">
        <f t="shared" si="385"/>
        <v>2.2921400000000003</v>
      </c>
      <c r="BV53" s="125">
        <f t="shared" si="385"/>
        <v>4475.3770399999994</v>
      </c>
      <c r="BW53" s="125">
        <f t="shared" si="385"/>
        <v>4474.0545199999997</v>
      </c>
      <c r="BX53" s="125">
        <f t="shared" si="385"/>
        <v>1.3225199999999999</v>
      </c>
      <c r="BY53" s="94">
        <f t="shared" si="386"/>
        <v>-553.47691577395199</v>
      </c>
      <c r="BZ53" s="94">
        <f t="shared" si="386"/>
        <v>-553.98815800642751</v>
      </c>
      <c r="CA53" s="94">
        <f t="shared" si="386"/>
        <v>0.51124223247612788</v>
      </c>
      <c r="CB53" s="22">
        <f t="shared" si="387"/>
        <v>10505.328971547904</v>
      </c>
      <c r="CC53" s="22">
        <f t="shared" si="387"/>
        <v>10501.767176012856</v>
      </c>
      <c r="CD53" s="22">
        <f t="shared" si="387"/>
        <v>3.5617955350477448</v>
      </c>
      <c r="CE53" s="125">
        <f t="shared" si="387"/>
        <v>9569.9942300000002</v>
      </c>
      <c r="CF53" s="125">
        <f t="shared" si="387"/>
        <v>9567.5881100000006</v>
      </c>
      <c r="CG53" s="125">
        <f t="shared" si="387"/>
        <v>2.4061200000000005</v>
      </c>
      <c r="CH53" s="125">
        <f t="shared" si="387"/>
        <v>8840.0010399999992</v>
      </c>
      <c r="CI53" s="125">
        <f t="shared" si="387"/>
        <v>8837.5485200000003</v>
      </c>
      <c r="CJ53" s="125">
        <f t="shared" si="387"/>
        <v>2.4525199999999998</v>
      </c>
      <c r="CK53" s="94">
        <f t="shared" si="388"/>
        <v>-935.33474154790383</v>
      </c>
      <c r="CL53" s="94">
        <f t="shared" si="388"/>
        <v>-934.1790660128554</v>
      </c>
      <c r="CM53" s="94">
        <f t="shared" si="388"/>
        <v>-1.1556755350477443</v>
      </c>
      <c r="CN53" s="68">
        <f t="shared" si="424"/>
        <v>1750.8881619246506</v>
      </c>
      <c r="CO53" s="68">
        <f>SUM('[20]ПОЛНАЯ СЕБЕСТОИМОСТЬ ВОДА 2023'!AP201)/3</f>
        <v>1750.294529335476</v>
      </c>
      <c r="CP53" s="68">
        <f>SUM('[20]ПОЛНАЯ СЕБЕСТОИМОСТЬ ВОДА 2023'!AQ201)/3</f>
        <v>0.59363258917462414</v>
      </c>
      <c r="CQ53" s="66">
        <f t="shared" si="425"/>
        <v>1275.3996400000003</v>
      </c>
      <c r="CR53" s="66">
        <f>SUM('[20]ПОЛНАЯ СЕБЕСТОИМОСТЬ ВОДА 2023'!AS201)</f>
        <v>1274.9010000000003</v>
      </c>
      <c r="CS53" s="66">
        <f>SUM('[20]ПОЛНАЯ СЕБЕСТОИМОСТЬ ВОДА 2023'!AT201)</f>
        <v>0.49864000000000003</v>
      </c>
      <c r="CT53" s="67">
        <f t="shared" si="426"/>
        <v>1337.67</v>
      </c>
      <c r="CU53" s="67">
        <v>1337.2230000000002</v>
      </c>
      <c r="CV53" s="67">
        <v>0.44700000000000001</v>
      </c>
      <c r="CW53" s="68">
        <f t="shared" si="427"/>
        <v>1750.8881619246506</v>
      </c>
      <c r="CX53" s="68">
        <f t="shared" si="428"/>
        <v>1750.294529335476</v>
      </c>
      <c r="CY53" s="68">
        <f t="shared" si="429"/>
        <v>0.59363258917462414</v>
      </c>
      <c r="CZ53" s="66">
        <f t="shared" si="430"/>
        <v>1340.0398500000001</v>
      </c>
      <c r="DA53" s="66">
        <f>SUM('[20]ПОЛНАЯ СЕБЕСТОИМОСТЬ ВОДА 2023'!AV201)</f>
        <v>1339.5412100000001</v>
      </c>
      <c r="DB53" s="66">
        <f>SUM('[20]ПОЛНАЯ СЕБЕСТОИМОСТЬ ВОДА 2023'!AW201)</f>
        <v>0.49864000000000003</v>
      </c>
      <c r="DC53" s="67">
        <f t="shared" si="431"/>
        <v>1390.0669999999998</v>
      </c>
      <c r="DD53" s="67">
        <v>1389.9039999999998</v>
      </c>
      <c r="DE53" s="67">
        <v>0.16300000000000001</v>
      </c>
      <c r="DF53" s="68">
        <f t="shared" si="432"/>
        <v>1750.8881619246506</v>
      </c>
      <c r="DG53" s="68">
        <f t="shared" si="433"/>
        <v>1750.294529335476</v>
      </c>
      <c r="DH53" s="68">
        <f t="shared" si="434"/>
        <v>0.59363258917462414</v>
      </c>
      <c r="DI53" s="66">
        <f t="shared" si="435"/>
        <v>1428.5757500000002</v>
      </c>
      <c r="DJ53" s="66">
        <f>SUM('[20]ПОЛНАЯ СЕБЕСТОИМОСТЬ ВОДА 2023'!AY201)</f>
        <v>1427.6699600000002</v>
      </c>
      <c r="DK53" s="66">
        <f>SUM('[20]ПОЛНАЯ СЕБЕСТОИМОСТЬ ВОДА 2023'!AZ201)</f>
        <v>0.90578999999999998</v>
      </c>
      <c r="DL53" s="67">
        <f t="shared" si="436"/>
        <v>1440.1079999999999</v>
      </c>
      <c r="DM53" s="67">
        <v>1439.82</v>
      </c>
      <c r="DN53" s="67">
        <v>0.28799999999999998</v>
      </c>
      <c r="DO53" s="22">
        <f t="shared" si="389"/>
        <v>5252.664485773952</v>
      </c>
      <c r="DP53" s="22">
        <f t="shared" si="389"/>
        <v>5250.883588006428</v>
      </c>
      <c r="DQ53" s="22">
        <f t="shared" si="389"/>
        <v>1.7808977675238724</v>
      </c>
      <c r="DR53" s="125">
        <f t="shared" si="389"/>
        <v>4044.0152400000006</v>
      </c>
      <c r="DS53" s="125">
        <f t="shared" si="389"/>
        <v>4042.1121700000003</v>
      </c>
      <c r="DT53" s="125">
        <f t="shared" si="389"/>
        <v>1.90307</v>
      </c>
      <c r="DU53" s="125">
        <f t="shared" si="389"/>
        <v>4167.8450000000003</v>
      </c>
      <c r="DV53" s="125">
        <f t="shared" si="389"/>
        <v>4166.9470000000001</v>
      </c>
      <c r="DW53" s="125">
        <f t="shared" si="389"/>
        <v>0.89799999999999991</v>
      </c>
      <c r="DX53" s="94">
        <f t="shared" si="390"/>
        <v>-1208.6492457739514</v>
      </c>
      <c r="DY53" s="94">
        <f t="shared" si="390"/>
        <v>-1208.7714180064277</v>
      </c>
      <c r="DZ53" s="94">
        <f t="shared" si="390"/>
        <v>0.12217223247612763</v>
      </c>
      <c r="EA53" s="22">
        <f t="shared" si="391"/>
        <v>15757.993457321856</v>
      </c>
      <c r="EB53" s="22">
        <f t="shared" si="391"/>
        <v>15752.650764019283</v>
      </c>
      <c r="EC53" s="22">
        <f t="shared" si="391"/>
        <v>5.3426933025716172</v>
      </c>
      <c r="ED53" s="125">
        <f t="shared" si="391"/>
        <v>13614.009470000001</v>
      </c>
      <c r="EE53" s="125">
        <f t="shared" si="391"/>
        <v>13609.700280000001</v>
      </c>
      <c r="EF53" s="125">
        <f t="shared" si="391"/>
        <v>4.309190000000001</v>
      </c>
      <c r="EG53" s="125">
        <f t="shared" si="391"/>
        <v>13007.84604</v>
      </c>
      <c r="EH53" s="125">
        <f t="shared" si="391"/>
        <v>13004.49552</v>
      </c>
      <c r="EI53" s="125">
        <f t="shared" si="391"/>
        <v>3.3505199999999995</v>
      </c>
      <c r="EJ53" s="94">
        <f t="shared" si="392"/>
        <v>-2143.9839873218552</v>
      </c>
      <c r="EK53" s="94">
        <f t="shared" si="392"/>
        <v>-2142.9504840192822</v>
      </c>
      <c r="EL53" s="94">
        <f t="shared" si="392"/>
        <v>-1.0335033025716163</v>
      </c>
      <c r="EM53" s="68">
        <f t="shared" si="437"/>
        <v>1750.8881619246506</v>
      </c>
      <c r="EN53" s="68">
        <f>SUM('[20]ПОЛНАЯ СЕБЕСТОИМОСТЬ ВОДА 2023'!BN201)/3</f>
        <v>1750.294529335476</v>
      </c>
      <c r="EO53" s="68">
        <f>SUM('[20]ПОЛНАЯ СЕБЕСТОИМОСТЬ ВОДА 2023'!BO201)/3</f>
        <v>0.59363258917462414</v>
      </c>
      <c r="EP53" s="66">
        <f t="shared" si="438"/>
        <v>1323.3674699999999</v>
      </c>
      <c r="EQ53" s="66">
        <f>SUM('[20]ПОЛНАЯ СЕБЕСТОИМОСТЬ ВОДА 2023'!BQ201)</f>
        <v>1323.09548</v>
      </c>
      <c r="ER53" s="66">
        <f>SUM('[20]ПОЛНАЯ СЕБЕСТОИМОСТЬ ВОДА 2023'!BR201)</f>
        <v>0.27199000000000001</v>
      </c>
      <c r="ES53" s="67">
        <f t="shared" si="439"/>
        <v>1332.24</v>
      </c>
      <c r="ET53" s="67">
        <v>1332.24</v>
      </c>
      <c r="EU53" s="67">
        <v>0</v>
      </c>
      <c r="EV53" s="68">
        <f t="shared" si="440"/>
        <v>1750.8881619246506</v>
      </c>
      <c r="EW53" s="68">
        <f t="shared" si="441"/>
        <v>1750.294529335476</v>
      </c>
      <c r="EX53" s="68">
        <f t="shared" si="442"/>
        <v>0.59363258917462414</v>
      </c>
      <c r="EY53" s="66">
        <f t="shared" si="443"/>
        <v>0</v>
      </c>
      <c r="EZ53" s="66">
        <f>SUM('[20]ПОЛНАЯ СЕБЕСТОИМОСТЬ ВОДА 2023'!BT201)</f>
        <v>0</v>
      </c>
      <c r="FA53" s="66">
        <f>SUM('[20]ПОЛНАЯ СЕБЕСТОИМОСТЬ ВОДА 2023'!BU201)</f>
        <v>0</v>
      </c>
      <c r="FB53" s="67">
        <f t="shared" si="444"/>
        <v>1480.6565600000001</v>
      </c>
      <c r="FC53" s="67">
        <v>1480.6565600000001</v>
      </c>
      <c r="FD53" s="67">
        <v>0</v>
      </c>
      <c r="FE53" s="68">
        <f t="shared" si="445"/>
        <v>1750.8881619246506</v>
      </c>
      <c r="FF53" s="68">
        <f t="shared" si="446"/>
        <v>1750.294529335476</v>
      </c>
      <c r="FG53" s="68">
        <f t="shared" si="447"/>
        <v>0.59363258917462414</v>
      </c>
      <c r="FH53" s="66">
        <f t="shared" si="448"/>
        <v>0</v>
      </c>
      <c r="FI53" s="66">
        <f>SUM('[20]ПОЛНАЯ СЕБЕСТОИМОСТЬ ВОДА 2023'!BW201)</f>
        <v>0</v>
      </c>
      <c r="FJ53" s="66">
        <f>SUM('[20]ПОЛНАЯ СЕБЕСТОИМОСТЬ ВОДА 2023'!BX201)</f>
        <v>0</v>
      </c>
      <c r="FK53" s="67">
        <f t="shared" si="449"/>
        <v>1334.8265699999999</v>
      </c>
      <c r="FL53" s="67">
        <v>1334.8265699999999</v>
      </c>
      <c r="FM53" s="67">
        <v>0</v>
      </c>
      <c r="FN53" s="22">
        <f t="shared" si="393"/>
        <v>5252.664485773952</v>
      </c>
      <c r="FO53" s="22">
        <f t="shared" si="393"/>
        <v>5250.883588006428</v>
      </c>
      <c r="FP53" s="22">
        <f t="shared" si="393"/>
        <v>1.7808977675238724</v>
      </c>
      <c r="FQ53" s="125">
        <f t="shared" si="393"/>
        <v>1323.3674699999999</v>
      </c>
      <c r="FR53" s="125">
        <f t="shared" si="393"/>
        <v>1323.09548</v>
      </c>
      <c r="FS53" s="125">
        <f t="shared" si="393"/>
        <v>0.27199000000000001</v>
      </c>
      <c r="FT53" s="125">
        <f t="shared" si="393"/>
        <v>4147.7231300000003</v>
      </c>
      <c r="FU53" s="125">
        <f t="shared" si="393"/>
        <v>4147.7231300000003</v>
      </c>
      <c r="FV53" s="125">
        <f t="shared" si="393"/>
        <v>0</v>
      </c>
      <c r="FW53" s="94">
        <f t="shared" si="394"/>
        <v>-3929.2970157739519</v>
      </c>
      <c r="FX53" s="94">
        <f t="shared" si="394"/>
        <v>-3927.788108006428</v>
      </c>
      <c r="FY53" s="94">
        <f t="shared" si="394"/>
        <v>-1.5089077675238725</v>
      </c>
      <c r="FZ53" s="22">
        <f t="shared" si="395"/>
        <v>21010.657943095808</v>
      </c>
      <c r="GA53" s="22">
        <f t="shared" si="395"/>
        <v>21003.534352025712</v>
      </c>
      <c r="GB53" s="22">
        <f t="shared" si="395"/>
        <v>7.1235910700954896</v>
      </c>
      <c r="GC53" s="125">
        <f t="shared" si="395"/>
        <v>14937.37694</v>
      </c>
      <c r="GD53" s="125">
        <f t="shared" si="395"/>
        <v>14932.795760000001</v>
      </c>
      <c r="GE53" s="125">
        <f t="shared" si="395"/>
        <v>4.5811800000000007</v>
      </c>
      <c r="GF53" s="125">
        <f t="shared" si="395"/>
        <v>17155.569170000002</v>
      </c>
      <c r="GG53" s="125">
        <f t="shared" si="395"/>
        <v>17152.218650000003</v>
      </c>
      <c r="GH53" s="125">
        <f t="shared" si="395"/>
        <v>3.3505199999999995</v>
      </c>
      <c r="GI53" s="94">
        <f t="shared" si="396"/>
        <v>-6073.281003095808</v>
      </c>
      <c r="GJ53" s="94">
        <f t="shared" si="396"/>
        <v>-6070.7385920257111</v>
      </c>
      <c r="GK53" s="94">
        <f t="shared" si="396"/>
        <v>-2.5424110700954889</v>
      </c>
      <c r="GL53" s="106"/>
      <c r="GM53" s="129">
        <f t="shared" si="397"/>
        <v>21010.657943095808</v>
      </c>
    </row>
    <row r="54" spans="1:195" ht="18.75" x14ac:dyDescent="0.3">
      <c r="A54" s="142" t="s">
        <v>56</v>
      </c>
      <c r="B54" s="71">
        <f>SUM(B53/B52)</f>
        <v>0.30209086118061562</v>
      </c>
      <c r="C54" s="71">
        <f t="shared" ref="C54:BM54" si="450">SUM(C53/C52)</f>
        <v>0.3020912323544554</v>
      </c>
      <c r="D54" s="71">
        <f t="shared" si="450"/>
        <v>0.30100042626268303</v>
      </c>
      <c r="E54" s="71">
        <f>SUM(E53/E52)</f>
        <v>0.29957345969290822</v>
      </c>
      <c r="F54" s="71">
        <f t="shared" si="450"/>
        <v>0.29957345969290822</v>
      </c>
      <c r="G54" s="71" t="e">
        <f t="shared" si="450"/>
        <v>#DIV/0!</v>
      </c>
      <c r="H54" s="71">
        <f t="shared" si="450"/>
        <v>0.31434971971875103</v>
      </c>
      <c r="I54" s="71">
        <v>0.31435301569990981</v>
      </c>
      <c r="J54" s="71">
        <v>0.30205540661304736</v>
      </c>
      <c r="K54" s="71">
        <f>SUM(K53/K52)</f>
        <v>0.30209086118061562</v>
      </c>
      <c r="L54" s="71">
        <f t="shared" si="450"/>
        <v>0.3020912323544554</v>
      </c>
      <c r="M54" s="71">
        <f t="shared" si="450"/>
        <v>0.30100042626268303</v>
      </c>
      <c r="N54" s="71">
        <f>SUM(N53/N52)</f>
        <v>0.30614419174549384</v>
      </c>
      <c r="O54" s="71">
        <f t="shared" si="450"/>
        <v>0.30614419174549384</v>
      </c>
      <c r="P54" s="71" t="e">
        <f t="shared" si="450"/>
        <v>#DIV/0!</v>
      </c>
      <c r="Q54" s="71">
        <f t="shared" si="450"/>
        <v>0.29739908271390159</v>
      </c>
      <c r="R54" s="71">
        <v>0.2973981806829234</v>
      </c>
      <c r="S54" s="71">
        <v>0.30168269230769235</v>
      </c>
      <c r="T54" s="71">
        <f>SUM(T53/T52)</f>
        <v>0.30209086118061562</v>
      </c>
      <c r="U54" s="71">
        <f t="shared" si="450"/>
        <v>0.3020912323544554</v>
      </c>
      <c r="V54" s="71">
        <f t="shared" si="450"/>
        <v>0.30100042626268303</v>
      </c>
      <c r="W54" s="71">
        <f>SUM(W53/W52)</f>
        <v>0.30386784086684604</v>
      </c>
      <c r="X54" s="71">
        <f t="shared" si="450"/>
        <v>0.30386798334977966</v>
      </c>
      <c r="Y54" s="71">
        <f t="shared" si="450"/>
        <v>0.30201377848436672</v>
      </c>
      <c r="Z54" s="71">
        <f t="shared" si="450"/>
        <v>0.30230805124077659</v>
      </c>
      <c r="AA54" s="71">
        <v>0.30230816982528291</v>
      </c>
      <c r="AB54" s="71">
        <v>0.30189732142857145</v>
      </c>
      <c r="AC54" s="72">
        <f t="shared" si="450"/>
        <v>0.30209086118061562</v>
      </c>
      <c r="AD54" s="72">
        <f t="shared" si="450"/>
        <v>0.3020912323544554</v>
      </c>
      <c r="AE54" s="72">
        <f t="shared" si="450"/>
        <v>0.30100042626268303</v>
      </c>
      <c r="AF54" s="72">
        <f t="shared" si="450"/>
        <v>0.30289325570471132</v>
      </c>
      <c r="AG54" s="72">
        <f t="shared" si="450"/>
        <v>0.3028932763454576</v>
      </c>
      <c r="AH54" s="72">
        <f t="shared" si="450"/>
        <v>0.30201377848436672</v>
      </c>
      <c r="AI54" s="72">
        <f t="shared" si="450"/>
        <v>0.3044618206864646</v>
      </c>
      <c r="AJ54" s="72">
        <f t="shared" si="450"/>
        <v>0.30446249056730151</v>
      </c>
      <c r="AK54" s="72">
        <f t="shared" si="450"/>
        <v>0.30189687416510813</v>
      </c>
      <c r="AL54" s="97">
        <f t="shared" si="384"/>
        <v>8.0239452409569534E-4</v>
      </c>
      <c r="AM54" s="97">
        <f t="shared" si="384"/>
        <v>8.0204399100219925E-4</v>
      </c>
      <c r="AN54" s="97">
        <f t="shared" si="384"/>
        <v>1.0133522216836943E-3</v>
      </c>
      <c r="AO54" s="71">
        <f>SUM(AO53/AO52)</f>
        <v>0.30209086118061562</v>
      </c>
      <c r="AP54" s="71">
        <f t="shared" si="450"/>
        <v>0.3020912323544554</v>
      </c>
      <c r="AQ54" s="71">
        <f t="shared" si="450"/>
        <v>0.30100042626268303</v>
      </c>
      <c r="AR54" s="71">
        <f>SUM(AR53/AR52)</f>
        <v>0.30617023969939916</v>
      </c>
      <c r="AS54" s="71">
        <f t="shared" si="450"/>
        <v>0.30617841012287939</v>
      </c>
      <c r="AT54" s="71">
        <f t="shared" si="450"/>
        <v>0.28873453812678201</v>
      </c>
      <c r="AU54" s="71">
        <f t="shared" si="450"/>
        <v>0.3021832852048979</v>
      </c>
      <c r="AV54" s="71">
        <v>0.30218348357283986</v>
      </c>
      <c r="AW54" s="71">
        <v>0.30162412993039445</v>
      </c>
      <c r="AX54" s="71">
        <f>SUM(AX53/AX52)</f>
        <v>0.30209086118061562</v>
      </c>
      <c r="AY54" s="71">
        <f t="shared" si="450"/>
        <v>0.3020912323544554</v>
      </c>
      <c r="AZ54" s="71">
        <f t="shared" si="450"/>
        <v>0.30100042626268303</v>
      </c>
      <c r="BA54" s="71">
        <f>SUM(BA53/BA52)</f>
        <v>0.30681514954538958</v>
      </c>
      <c r="BB54" s="71">
        <f t="shared" si="450"/>
        <v>0.3068128260474221</v>
      </c>
      <c r="BC54" s="71">
        <f t="shared" si="450"/>
        <v>0.31064073944015252</v>
      </c>
      <c r="BD54" s="71">
        <f t="shared" si="450"/>
        <v>0.2764826830960847</v>
      </c>
      <c r="BE54" s="71">
        <v>0.27647751982874486</v>
      </c>
      <c r="BF54" s="71">
        <v>0.30180180180180177</v>
      </c>
      <c r="BG54" s="71">
        <f>SUM(BG53/BG52)</f>
        <v>0.30209086118061562</v>
      </c>
      <c r="BH54" s="71">
        <f t="shared" si="450"/>
        <v>0.3020912323544554</v>
      </c>
      <c r="BI54" s="71">
        <f t="shared" si="450"/>
        <v>0.30100042626268303</v>
      </c>
      <c r="BJ54" s="71">
        <f>SUM(BJ53/BJ52)</f>
        <v>0.32356824200425277</v>
      </c>
      <c r="BK54" s="71">
        <f t="shared" si="450"/>
        <v>0.32357782559568082</v>
      </c>
      <c r="BL54" s="71">
        <f t="shared" si="450"/>
        <v>0.30136828515619379</v>
      </c>
      <c r="BM54" s="71">
        <f t="shared" si="450"/>
        <v>0.30335280783879853</v>
      </c>
      <c r="BN54" s="71">
        <v>0.30335296814562673</v>
      </c>
      <c r="BO54" s="71">
        <v>0.30283911671924291</v>
      </c>
      <c r="BP54" s="72">
        <f t="shared" ref="BP54:DW54" si="451">SUM(BP53/BP52)</f>
        <v>0.30209086118061562</v>
      </c>
      <c r="BQ54" s="72">
        <f t="shared" si="451"/>
        <v>0.3020912323544554</v>
      </c>
      <c r="BR54" s="72">
        <f t="shared" si="451"/>
        <v>0.30100042626268303</v>
      </c>
      <c r="BS54" s="72">
        <f t="shared" si="451"/>
        <v>0.31197252143117876</v>
      </c>
      <c r="BT54" s="72">
        <f t="shared" si="451"/>
        <v>0.31197787120719711</v>
      </c>
      <c r="BU54" s="72">
        <f t="shared" si="451"/>
        <v>0.30138243515808472</v>
      </c>
      <c r="BV54" s="72">
        <f t="shared" si="451"/>
        <v>0.29339004178361999</v>
      </c>
      <c r="BW54" s="72">
        <f t="shared" si="451"/>
        <v>0.29338754205195872</v>
      </c>
      <c r="BX54" s="72">
        <f t="shared" si="451"/>
        <v>0.30209763373757076</v>
      </c>
      <c r="BY54" s="97">
        <f t="shared" si="386"/>
        <v>9.8816602505631401E-3</v>
      </c>
      <c r="BZ54" s="97">
        <f t="shared" si="386"/>
        <v>9.8866388527417137E-3</v>
      </c>
      <c r="CA54" s="97">
        <f t="shared" si="386"/>
        <v>3.8200889540168648E-4</v>
      </c>
      <c r="CB54" s="72">
        <f t="shared" si="451"/>
        <v>0.30209086118061562</v>
      </c>
      <c r="CC54" s="72">
        <f t="shared" si="451"/>
        <v>0.3020912323544554</v>
      </c>
      <c r="CD54" s="72">
        <f t="shared" si="451"/>
        <v>0.30100042626268303</v>
      </c>
      <c r="CE54" s="72">
        <f t="shared" si="451"/>
        <v>0.30728448506483352</v>
      </c>
      <c r="CF54" s="72">
        <f t="shared" si="451"/>
        <v>0.30728599062330775</v>
      </c>
      <c r="CG54" s="72">
        <f t="shared" si="451"/>
        <v>0.30141228287747951</v>
      </c>
      <c r="CH54" s="72">
        <f t="shared" si="451"/>
        <v>0.2987540934126095</v>
      </c>
      <c r="CI54" s="72">
        <f t="shared" si="451"/>
        <v>0.29875320093577795</v>
      </c>
      <c r="CJ54" s="72">
        <f t="shared" si="451"/>
        <v>0.30200510048899182</v>
      </c>
      <c r="CK54" s="97">
        <f t="shared" si="388"/>
        <v>5.1936238842179017E-3</v>
      </c>
      <c r="CL54" s="97">
        <f t="shared" si="388"/>
        <v>5.1947582688523508E-3</v>
      </c>
      <c r="CM54" s="97">
        <f t="shared" si="388"/>
        <v>4.1185661479647973E-4</v>
      </c>
      <c r="CN54" s="71">
        <f>SUM(CN53/CN52)</f>
        <v>0.30209086118061562</v>
      </c>
      <c r="CO54" s="71">
        <f t="shared" si="451"/>
        <v>0.3020912323544554</v>
      </c>
      <c r="CP54" s="71">
        <f t="shared" si="451"/>
        <v>0.30100042626268303</v>
      </c>
      <c r="CQ54" s="71">
        <f>SUM(CQ53/CQ52)</f>
        <v>0.28270512913962426</v>
      </c>
      <c r="CR54" s="71">
        <f t="shared" si="451"/>
        <v>0.28269806699333588</v>
      </c>
      <c r="CS54" s="71">
        <f t="shared" si="451"/>
        <v>0.30199374984859134</v>
      </c>
      <c r="CT54" s="71">
        <f t="shared" si="451"/>
        <v>0.30242754587327603</v>
      </c>
      <c r="CU54" s="71">
        <v>0.30242761153692194</v>
      </c>
      <c r="CV54" s="71">
        <v>0.30223123732251522</v>
      </c>
      <c r="CW54" s="71">
        <f>SUM(CW53/CW52)</f>
        <v>0.30209086118061562</v>
      </c>
      <c r="CX54" s="71">
        <f t="shared" si="451"/>
        <v>0.3020912323544554</v>
      </c>
      <c r="CY54" s="71">
        <f t="shared" si="451"/>
        <v>0.30100042626268303</v>
      </c>
      <c r="CZ54" s="71">
        <f>SUM(CZ53/CZ52)</f>
        <v>0.30748613660241336</v>
      </c>
      <c r="DA54" s="71">
        <f t="shared" si="451"/>
        <v>0.30748821832412304</v>
      </c>
      <c r="DB54" s="71">
        <f t="shared" si="451"/>
        <v>0.30199374984859134</v>
      </c>
      <c r="DC54" s="71">
        <f t="shared" si="451"/>
        <v>0.30120726286217614</v>
      </c>
      <c r="DD54" s="71">
        <v>0.3012071874299076</v>
      </c>
      <c r="DE54" s="71">
        <v>0.30185185185185182</v>
      </c>
      <c r="DF54" s="71">
        <f>SUM(DF53/DF52)</f>
        <v>0.30209086118061562</v>
      </c>
      <c r="DG54" s="71">
        <f t="shared" si="451"/>
        <v>0.3020912323544554</v>
      </c>
      <c r="DH54" s="71">
        <f t="shared" si="451"/>
        <v>0.30100042626268303</v>
      </c>
      <c r="DI54" s="71">
        <f>SUM(DI53/DI52)</f>
        <v>0.30724479039398583</v>
      </c>
      <c r="DJ54" s="71">
        <f t="shared" si="451"/>
        <v>0.30726990164967422</v>
      </c>
      <c r="DK54" s="71">
        <f t="shared" si="451"/>
        <v>0.2721847439037216</v>
      </c>
      <c r="DL54" s="71">
        <f t="shared" si="451"/>
        <v>0.30125015715083897</v>
      </c>
      <c r="DM54" s="71">
        <v>0.30124996704666562</v>
      </c>
      <c r="DN54" s="71">
        <v>0.30220356768100731</v>
      </c>
      <c r="DO54" s="72">
        <f t="shared" si="451"/>
        <v>0.30209086118061562</v>
      </c>
      <c r="DP54" s="72">
        <f t="shared" si="451"/>
        <v>0.3020912323544554</v>
      </c>
      <c r="DQ54" s="72">
        <f t="shared" si="451"/>
        <v>0.30100042626268303</v>
      </c>
      <c r="DR54" s="72">
        <f t="shared" si="451"/>
        <v>0.29913354187986246</v>
      </c>
      <c r="DS54" s="72">
        <f t="shared" si="451"/>
        <v>0.29913947982138922</v>
      </c>
      <c r="DT54" s="72">
        <f t="shared" si="451"/>
        <v>0.28703185589509772</v>
      </c>
      <c r="DU54" s="72">
        <f t="shared" si="451"/>
        <v>0.30161269651416683</v>
      </c>
      <c r="DV54" s="72">
        <f t="shared" si="451"/>
        <v>0.30161258019127851</v>
      </c>
      <c r="DW54" s="72">
        <f t="shared" si="451"/>
        <v>0.30215343203230144</v>
      </c>
      <c r="DX54" s="97">
        <f t="shared" si="390"/>
        <v>-2.9573193007531584E-3</v>
      </c>
      <c r="DY54" s="97">
        <f t="shared" si="390"/>
        <v>-2.9517525330661765E-3</v>
      </c>
      <c r="DZ54" s="97">
        <f t="shared" si="390"/>
        <v>-1.3968570367585309E-2</v>
      </c>
      <c r="EA54" s="72">
        <f t="shared" ref="EA54:GH54" si="452">SUM(EA53/EA52)</f>
        <v>0.30209086118061562</v>
      </c>
      <c r="EB54" s="72">
        <f t="shared" si="452"/>
        <v>0.30209123235445534</v>
      </c>
      <c r="EC54" s="72">
        <f t="shared" si="452"/>
        <v>0.30100042626268303</v>
      </c>
      <c r="ED54" s="72">
        <f t="shared" si="452"/>
        <v>0.30481725845386026</v>
      </c>
      <c r="EE54" s="72">
        <f t="shared" si="452"/>
        <v>0.30482050833645902</v>
      </c>
      <c r="EF54" s="72">
        <f t="shared" si="452"/>
        <v>0.29488763079972008</v>
      </c>
      <c r="EG54" s="72">
        <f t="shared" si="452"/>
        <v>0.29966410124782361</v>
      </c>
      <c r="EH54" s="72">
        <f t="shared" si="452"/>
        <v>0.29966349270215231</v>
      </c>
      <c r="EI54" s="72">
        <f>SUM(EI53/EI52)</f>
        <v>0.30204484173954432</v>
      </c>
      <c r="EJ54" s="97">
        <f t="shared" si="392"/>
        <v>2.7263972732446407E-3</v>
      </c>
      <c r="EK54" s="97">
        <f t="shared" si="392"/>
        <v>2.729275982003676E-3</v>
      </c>
      <c r="EL54" s="97">
        <f t="shared" si="392"/>
        <v>-6.11279546296295E-3</v>
      </c>
      <c r="EM54" s="71">
        <f>SUM(EM53/EM52)</f>
        <v>0.30209086118061562</v>
      </c>
      <c r="EN54" s="71">
        <f t="shared" si="452"/>
        <v>0.3020912323544554</v>
      </c>
      <c r="EO54" s="71">
        <f t="shared" si="452"/>
        <v>0.30100042626268303</v>
      </c>
      <c r="EP54" s="71">
        <f>SUM(EP53/EP52)</f>
        <v>0.31079878413485151</v>
      </c>
      <c r="EQ54" s="71">
        <f>SUM(EQ53/EQ52)</f>
        <v>0.31080064568203192</v>
      </c>
      <c r="ER54" s="71">
        <f>SUM(ER53/ER52)</f>
        <v>0.30199971131319187</v>
      </c>
      <c r="ES54" s="71">
        <f t="shared" ref="ES54" si="453">SUM(ES53/ES52)</f>
        <v>0.30075405233712882</v>
      </c>
      <c r="ET54" s="71">
        <v>0.30075405233712882</v>
      </c>
      <c r="EU54" s="71" t="e">
        <v>#DIV/0!</v>
      </c>
      <c r="EV54" s="71">
        <f>SUM(EV53/EV52)</f>
        <v>0.30209086118061562</v>
      </c>
      <c r="EW54" s="71">
        <f t="shared" si="452"/>
        <v>0.3020912323544554</v>
      </c>
      <c r="EX54" s="71">
        <f t="shared" si="452"/>
        <v>0.30100042626268303</v>
      </c>
      <c r="EY54" s="71" t="e">
        <f>SUM(EY53/EY52)</f>
        <v>#DIV/0!</v>
      </c>
      <c r="EZ54" s="71" t="e">
        <f t="shared" si="452"/>
        <v>#DIV/0!</v>
      </c>
      <c r="FA54" s="71" t="e">
        <f t="shared" si="452"/>
        <v>#DIV/0!</v>
      </c>
      <c r="FB54" s="71">
        <f t="shared" si="452"/>
        <v>0.3031367582246039</v>
      </c>
      <c r="FC54" s="71">
        <v>0.3031367582246039</v>
      </c>
      <c r="FD54" s="71" t="e">
        <v>#DIV/0!</v>
      </c>
      <c r="FE54" s="71">
        <f>SUM(FE53/FE52)</f>
        <v>0.30209086118061562</v>
      </c>
      <c r="FF54" s="71">
        <f t="shared" si="452"/>
        <v>0.3020912323544554</v>
      </c>
      <c r="FG54" s="71">
        <f t="shared" si="452"/>
        <v>0.30100042626268303</v>
      </c>
      <c r="FH54" s="71" t="e">
        <f t="shared" si="452"/>
        <v>#DIV/0!</v>
      </c>
      <c r="FI54" s="71" t="e">
        <f t="shared" si="452"/>
        <v>#DIV/0!</v>
      </c>
      <c r="FJ54" s="71" t="e">
        <f t="shared" si="452"/>
        <v>#DIV/0!</v>
      </c>
      <c r="FK54" s="71">
        <f t="shared" si="452"/>
        <v>0.29586040179738043</v>
      </c>
      <c r="FL54" s="71">
        <v>0.29586040179738043</v>
      </c>
      <c r="FM54" s="71" t="e">
        <v>#DIV/0!</v>
      </c>
      <c r="FN54" s="72">
        <f t="shared" si="452"/>
        <v>0.30209086118061562</v>
      </c>
      <c r="FO54" s="72">
        <f t="shared" si="452"/>
        <v>0.3020912323544554</v>
      </c>
      <c r="FP54" s="72">
        <f t="shared" si="452"/>
        <v>0.30100042626268303</v>
      </c>
      <c r="FQ54" s="72">
        <f t="shared" si="452"/>
        <v>0.31079878413485151</v>
      </c>
      <c r="FR54" s="72">
        <f t="shared" si="452"/>
        <v>0.31080064568203192</v>
      </c>
      <c r="FS54" s="72">
        <f t="shared" si="452"/>
        <v>0.30199971131319187</v>
      </c>
      <c r="FT54" s="72">
        <f t="shared" si="452"/>
        <v>0.2999989158669446</v>
      </c>
      <c r="FU54" s="72">
        <f t="shared" si="452"/>
        <v>0.2999989158669446</v>
      </c>
      <c r="FV54" s="72" t="e">
        <f t="shared" si="452"/>
        <v>#DIV/0!</v>
      </c>
      <c r="FW54" s="97">
        <f t="shared" si="394"/>
        <v>8.7079229542358916E-3</v>
      </c>
      <c r="FX54" s="97">
        <f t="shared" si="394"/>
        <v>8.7094133275765206E-3</v>
      </c>
      <c r="FY54" s="97">
        <f t="shared" si="394"/>
        <v>9.9928505050883576E-4</v>
      </c>
      <c r="FZ54" s="72">
        <f t="shared" si="452"/>
        <v>0.30209086118061562</v>
      </c>
      <c r="GA54" s="72">
        <f t="shared" si="452"/>
        <v>0.3020912323544554</v>
      </c>
      <c r="GB54" s="72">
        <f t="shared" si="452"/>
        <v>0.30100042626268303</v>
      </c>
      <c r="GC54" s="72">
        <f t="shared" si="452"/>
        <v>0.30533787678583318</v>
      </c>
      <c r="GD54" s="72">
        <f t="shared" si="452"/>
        <v>0.30534106081284984</v>
      </c>
      <c r="GE54" s="72">
        <f t="shared" si="452"/>
        <v>0.29530051657833578</v>
      </c>
      <c r="GF54" s="72">
        <f t="shared" si="452"/>
        <v>0.2997449812724518</v>
      </c>
      <c r="GG54" s="72">
        <f t="shared" si="452"/>
        <v>0.29974453543838603</v>
      </c>
      <c r="GH54" s="72">
        <f t="shared" si="452"/>
        <v>0.30204484173954432</v>
      </c>
      <c r="GI54" s="97">
        <f t="shared" si="396"/>
        <v>3.2470156052175625E-3</v>
      </c>
      <c r="GJ54" s="94">
        <f t="shared" si="396"/>
        <v>3.2498284583944437E-3</v>
      </c>
      <c r="GK54" s="94">
        <f t="shared" si="396"/>
        <v>-5.6999096843472485E-3</v>
      </c>
      <c r="GL54" s="106"/>
      <c r="GM54" s="129">
        <f t="shared" si="397"/>
        <v>3.6250903341673868</v>
      </c>
    </row>
    <row r="55" spans="1:195" ht="18.75" x14ac:dyDescent="0.3">
      <c r="A55" s="141" t="s">
        <v>57</v>
      </c>
      <c r="B55" s="68">
        <f t="shared" ref="B55:B80" si="454">SUM(C55:D55)</f>
        <v>1920.4969719249223</v>
      </c>
      <c r="C55" s="68">
        <f>SUM('[20]ПОЛНАЯ СЕБЕСТОИМОСТЬ ВОДА 2023'!C203)/3</f>
        <v>1920.4969719249223</v>
      </c>
      <c r="D55" s="68">
        <f>SUM('[20]ПОЛНАЯ СЕБЕСТОИМОСТЬ ВОДА 2023'!D203)/3</f>
        <v>0</v>
      </c>
      <c r="E55" s="66">
        <f t="shared" ref="E55:E75" si="455">SUM(F55:G55)</f>
        <v>3133.0990000000002</v>
      </c>
      <c r="F55" s="66">
        <f>SUM('[20]ПОЛНАЯ СЕБЕСТОИМОСТЬ ВОДА 2023'!F203)</f>
        <v>3133.0990000000002</v>
      </c>
      <c r="G55" s="66">
        <f>SUM('[20]ПОЛНАЯ СЕБЕСТОИМОСТЬ ВОДА 2023'!G203)</f>
        <v>0</v>
      </c>
      <c r="H55" s="143">
        <f>SUM(H56:H59)</f>
        <v>1842.3599999999997</v>
      </c>
      <c r="I55" s="143">
        <v>1842.3599999999997</v>
      </c>
      <c r="J55" s="143">
        <v>0</v>
      </c>
      <c r="K55" s="68">
        <f t="shared" ref="K55:K77" si="456">SUM(L55:M55)</f>
        <v>1920.4969719249223</v>
      </c>
      <c r="L55" s="68">
        <f t="shared" ref="L55:L75" si="457">SUM(C55)</f>
        <v>1920.4969719249223</v>
      </c>
      <c r="M55" s="68">
        <f t="shared" ref="M55:M75" si="458">SUM(D55)</f>
        <v>0</v>
      </c>
      <c r="N55" s="66">
        <f t="shared" ref="N55:N77" si="459">SUM(O55:P55)</f>
        <v>2591.89419</v>
      </c>
      <c r="O55" s="66">
        <f>SUM('[20]ПОЛНАЯ СЕБЕСТОИМОСТЬ ВОДА 2023'!I203)</f>
        <v>2591.89419</v>
      </c>
      <c r="P55" s="66">
        <f>SUM('[20]ПОЛНАЯ СЕБЕСТОИМОСТЬ ВОДА 2023'!J203)</f>
        <v>0</v>
      </c>
      <c r="Q55" s="143">
        <f>SUM(Q56:Q59)</f>
        <v>1603.6790000000001</v>
      </c>
      <c r="R55" s="143">
        <v>1603.6790000000001</v>
      </c>
      <c r="S55" s="143">
        <v>0</v>
      </c>
      <c r="T55" s="68">
        <f t="shared" ref="T55:T77" si="460">SUM(U55:V55)</f>
        <v>1920.4969719249223</v>
      </c>
      <c r="U55" s="68">
        <f t="shared" ref="U55:U75" si="461">SUM(L55)</f>
        <v>1920.4969719249223</v>
      </c>
      <c r="V55" s="68">
        <f t="shared" ref="V55:V75" si="462">SUM(M55)</f>
        <v>0</v>
      </c>
      <c r="W55" s="66">
        <f t="shared" ref="W55:W77" si="463">SUM(X55:Y55)</f>
        <v>2669.7350000000006</v>
      </c>
      <c r="X55" s="66">
        <f>SUM('[20]ПОЛНАЯ СЕБЕСТОИМОСТЬ ВОДА 2023'!L203)</f>
        <v>2669.7350000000006</v>
      </c>
      <c r="Y55" s="66">
        <f>SUM('[20]ПОЛНАЯ СЕБЕСТОИМОСТЬ ВОДА 2023'!M203)</f>
        <v>0</v>
      </c>
      <c r="Z55" s="143">
        <f>SUM(Z56:Z59)</f>
        <v>2226.4369999999999</v>
      </c>
      <c r="AA55" s="143">
        <v>2226.4369999999999</v>
      </c>
      <c r="AB55" s="143">
        <v>0</v>
      </c>
      <c r="AC55" s="22">
        <f t="shared" ref="AC55:AK74" si="464">SUM(B55+K55+T55)</f>
        <v>5761.490915774767</v>
      </c>
      <c r="AD55" s="22">
        <f t="shared" si="464"/>
        <v>5761.490915774767</v>
      </c>
      <c r="AE55" s="22">
        <f t="shared" si="464"/>
        <v>0</v>
      </c>
      <c r="AF55" s="125">
        <f t="shared" si="464"/>
        <v>8394.7281900000016</v>
      </c>
      <c r="AG55" s="125">
        <f t="shared" si="464"/>
        <v>8394.7281900000016</v>
      </c>
      <c r="AH55" s="125">
        <f t="shared" si="464"/>
        <v>0</v>
      </c>
      <c r="AI55" s="125">
        <f t="shared" si="464"/>
        <v>5672.4759999999997</v>
      </c>
      <c r="AJ55" s="125">
        <f t="shared" si="464"/>
        <v>5672.4759999999997</v>
      </c>
      <c r="AK55" s="125">
        <f t="shared" si="464"/>
        <v>0</v>
      </c>
      <c r="AL55" s="94">
        <f t="shared" si="384"/>
        <v>2633.2372742252346</v>
      </c>
      <c r="AM55" s="94">
        <f t="shared" si="384"/>
        <v>2633.2372742252346</v>
      </c>
      <c r="AN55" s="94">
        <f t="shared" si="384"/>
        <v>0</v>
      </c>
      <c r="AO55" s="68">
        <f t="shared" ref="AO55:AO77" si="465">SUM(AP55:AQ55)</f>
        <v>1920.4969719249223</v>
      </c>
      <c r="AP55" s="68">
        <f>SUM('[20]ПОЛНАЯ СЕБЕСТОИМОСТЬ ВОДА 2023'!R203)/3</f>
        <v>1920.4969719249223</v>
      </c>
      <c r="AQ55" s="68">
        <f>SUM('[20]ПОЛНАЯ СЕБЕСТОИМОСТЬ ВОДА 2023'!S203)/3</f>
        <v>0</v>
      </c>
      <c r="AR55" s="68">
        <f t="shared" ref="AR55:AR77" si="466">SUM(AS55:AT55)</f>
        <v>3113.0530000000003</v>
      </c>
      <c r="AS55" s="68">
        <f>SUM('[20]ПОЛНАЯ СЕБЕСТОИМОСТЬ ВОДА 2023'!U203)</f>
        <v>3113.0530000000003</v>
      </c>
      <c r="AT55" s="68">
        <f>SUM('[20]ПОЛНАЯ СЕБЕСТОИМОСТЬ ВОДА 2023'!V203)</f>
        <v>0</v>
      </c>
      <c r="AU55" s="143">
        <f>SUM(AU56:AU59)</f>
        <v>2228.3890000000001</v>
      </c>
      <c r="AV55" s="143">
        <v>2228.3890000000001</v>
      </c>
      <c r="AW55" s="143">
        <v>0</v>
      </c>
      <c r="AX55" s="68">
        <f t="shared" ref="AX55:AX77" si="467">SUM(AY55:AZ55)</f>
        <v>1920.4969719249223</v>
      </c>
      <c r="AY55" s="68">
        <f t="shared" ref="AY55:AY75" si="468">SUM(AP55)</f>
        <v>1920.4969719249223</v>
      </c>
      <c r="AZ55" s="68">
        <f t="shared" ref="AZ55:AZ75" si="469">SUM(AQ55)</f>
        <v>0</v>
      </c>
      <c r="BA55" s="68">
        <f t="shared" ref="BA55:BA77" si="470">SUM(BB55:BC55)</f>
        <v>2740.1190000000006</v>
      </c>
      <c r="BB55" s="68">
        <f>SUM('[20]ПОЛНАЯ СЕБЕСТОИМОСТЬ ВОДА 2023'!X203)</f>
        <v>2740.1190000000006</v>
      </c>
      <c r="BC55" s="68">
        <f>SUM('[20]ПОЛНАЯ СЕБЕСТОИМОСТЬ ВОДА 2023'!Y203)</f>
        <v>0</v>
      </c>
      <c r="BD55" s="143">
        <f>SUM(BD56:BD59)</f>
        <v>2254.6770000000001</v>
      </c>
      <c r="BE55" s="143">
        <v>2254.6770000000001</v>
      </c>
      <c r="BF55" s="143">
        <v>0</v>
      </c>
      <c r="BG55" s="68">
        <f t="shared" ref="BG55:BG77" si="471">SUM(BH55:BI55)</f>
        <v>1920.4969719249223</v>
      </c>
      <c r="BH55" s="68">
        <f t="shared" ref="BH55:BH75" si="472">SUM(AY55)</f>
        <v>1920.4969719249223</v>
      </c>
      <c r="BI55" s="68">
        <f t="shared" ref="BI55:BI75" si="473">SUM(AZ55)</f>
        <v>0</v>
      </c>
      <c r="BJ55" s="66">
        <f t="shared" ref="BJ55:BJ77" si="474">SUM(BK55:BL55)</f>
        <v>2647.0810000000001</v>
      </c>
      <c r="BK55" s="66">
        <f>SUM('[20]ПОЛНАЯ СЕБЕСТОИМОСТЬ ВОДА 2023'!AA203)</f>
        <v>2647.0810000000001</v>
      </c>
      <c r="BL55" s="66">
        <f>SUM('[20]ПОЛНАЯ СЕБЕСТОИМОСТЬ ВОДА 2023'!AB203)</f>
        <v>0</v>
      </c>
      <c r="BM55" s="143">
        <f>SUM(BM56:BM59)</f>
        <v>2193.3214800000001</v>
      </c>
      <c r="BN55" s="143">
        <v>2193.3214800000001</v>
      </c>
      <c r="BO55" s="143">
        <v>0</v>
      </c>
      <c r="BP55" s="22">
        <f t="shared" ref="BP55:BX71" si="475">SUM(AO55+AX55+BG55)</f>
        <v>5761.490915774767</v>
      </c>
      <c r="BQ55" s="22">
        <f t="shared" si="475"/>
        <v>5761.490915774767</v>
      </c>
      <c r="BR55" s="22">
        <f t="shared" si="475"/>
        <v>0</v>
      </c>
      <c r="BS55" s="144">
        <f t="shared" si="475"/>
        <v>8500.2530000000006</v>
      </c>
      <c r="BT55" s="144">
        <f t="shared" si="475"/>
        <v>8500.2530000000006</v>
      </c>
      <c r="BU55" s="144">
        <f t="shared" si="475"/>
        <v>0</v>
      </c>
      <c r="BV55" s="144">
        <f t="shared" si="475"/>
        <v>6676.3874800000012</v>
      </c>
      <c r="BW55" s="144">
        <f t="shared" si="475"/>
        <v>6676.3874800000012</v>
      </c>
      <c r="BX55" s="144">
        <f t="shared" si="475"/>
        <v>0</v>
      </c>
      <c r="BY55" s="43">
        <f t="shared" si="386"/>
        <v>2738.7620842252336</v>
      </c>
      <c r="BZ55" s="43">
        <f t="shared" si="386"/>
        <v>2738.7620842252336</v>
      </c>
      <c r="CA55" s="43">
        <f t="shared" si="386"/>
        <v>0</v>
      </c>
      <c r="CB55" s="22">
        <f t="shared" ref="CB55:CJ71" si="476">SUM(AC55+BP55)</f>
        <v>11522.981831549534</v>
      </c>
      <c r="CC55" s="22">
        <f t="shared" si="476"/>
        <v>11522.981831549534</v>
      </c>
      <c r="CD55" s="22">
        <f t="shared" si="476"/>
        <v>0</v>
      </c>
      <c r="CE55" s="144">
        <f t="shared" si="476"/>
        <v>16894.981190000002</v>
      </c>
      <c r="CF55" s="144">
        <f t="shared" si="476"/>
        <v>16894.981190000002</v>
      </c>
      <c r="CG55" s="144">
        <f t="shared" si="476"/>
        <v>0</v>
      </c>
      <c r="CH55" s="144">
        <f t="shared" si="476"/>
        <v>12348.86348</v>
      </c>
      <c r="CI55" s="144">
        <f t="shared" si="476"/>
        <v>12348.86348</v>
      </c>
      <c r="CJ55" s="144">
        <f t="shared" si="476"/>
        <v>0</v>
      </c>
      <c r="CK55" s="43">
        <f t="shared" si="388"/>
        <v>5371.9993584504682</v>
      </c>
      <c r="CL55" s="43">
        <f t="shared" si="388"/>
        <v>5371.9993584504682</v>
      </c>
      <c r="CM55" s="43">
        <f t="shared" si="388"/>
        <v>0</v>
      </c>
      <c r="CN55" s="68">
        <f t="shared" ref="CN55:CN77" si="477">SUM(CO55:CP55)</f>
        <v>1920.4969719249223</v>
      </c>
      <c r="CO55" s="68">
        <f>SUM('[20]ПОЛНАЯ СЕБЕСТОИМОСТЬ ВОДА 2023'!AP203)/3</f>
        <v>1920.4969719249223</v>
      </c>
      <c r="CP55" s="68">
        <f>SUM('[20]ПОЛНАЯ СЕБЕСТОИМОСТЬ ВОДА 2023'!AQ203)/3</f>
        <v>0</v>
      </c>
      <c r="CQ55" s="66">
        <f t="shared" ref="CQ55:CQ77" si="478">SUM(CR55:CS55)</f>
        <v>2316.4780000000001</v>
      </c>
      <c r="CR55" s="66">
        <f>SUM('[20]ПОЛНАЯ СЕБЕСТОИМОСТЬ ВОДА 2023'!AS203)</f>
        <v>2316.4780000000001</v>
      </c>
      <c r="CS55" s="66">
        <f>SUM('[20]ПОЛНАЯ СЕБЕСТОИМОСТЬ ВОДА 2023'!AT203)</f>
        <v>0</v>
      </c>
      <c r="CT55" s="143">
        <f>SUM(CT56:CT59)</f>
        <v>2253.047</v>
      </c>
      <c r="CU55" s="143">
        <v>2253.047</v>
      </c>
      <c r="CV55" s="143">
        <v>0</v>
      </c>
      <c r="CW55" s="68">
        <f t="shared" ref="CW55:CW77" si="479">SUM(CX55:CY55)</f>
        <v>1920.4969719249223</v>
      </c>
      <c r="CX55" s="68">
        <f t="shared" ref="CX55:CX75" si="480">SUM(CO55)</f>
        <v>1920.4969719249223</v>
      </c>
      <c r="CY55" s="68">
        <f t="shared" ref="CY55:CY75" si="481">SUM(CP55)</f>
        <v>0</v>
      </c>
      <c r="CZ55" s="66">
        <f t="shared" ref="CZ55:CZ75" si="482">SUM(DA55:DB55)</f>
        <v>2250.6080399999996</v>
      </c>
      <c r="DA55" s="66">
        <f>SUM('[20]ПОЛНАЯ СЕБЕСТОИМОСТЬ ВОДА 2023'!AV203)</f>
        <v>2250.6080399999996</v>
      </c>
      <c r="DB55" s="66">
        <f>SUM('[20]ПОЛНАЯ СЕБЕСТОИМОСТЬ ВОДА 2023'!AW203)</f>
        <v>0</v>
      </c>
      <c r="DC55" s="143">
        <f>SUM(DC56:DC59)</f>
        <v>2495.9060000000004</v>
      </c>
      <c r="DD55" s="143">
        <v>2495.9060000000004</v>
      </c>
      <c r="DE55" s="143">
        <v>0</v>
      </c>
      <c r="DF55" s="68">
        <f t="shared" ref="DF55:DF77" si="483">SUM(DG55:DH55)</f>
        <v>1920.4969719249223</v>
      </c>
      <c r="DG55" s="68">
        <f t="shared" ref="DG55:DG75" si="484">SUM(CX55)</f>
        <v>1920.4969719249223</v>
      </c>
      <c r="DH55" s="68">
        <f t="shared" ref="DH55:DH75" si="485">SUM(CY55)</f>
        <v>0</v>
      </c>
      <c r="DI55" s="66">
        <f t="shared" ref="DI55:DI77" si="486">SUM(DJ55:DK55)</f>
        <v>2505.96108</v>
      </c>
      <c r="DJ55" s="66">
        <f>SUM('[20]ПОЛНАЯ СЕБЕСТОИМОСТЬ ВОДА 2023'!AY203)</f>
        <v>2505.96108</v>
      </c>
      <c r="DK55" s="66">
        <f>SUM('[20]ПОЛНАЯ СЕБЕСТОИМОСТЬ ВОДА 2023'!AZ203)</f>
        <v>0</v>
      </c>
      <c r="DL55" s="143">
        <f>SUM(DL56:DL59)</f>
        <v>2093.7809999999999</v>
      </c>
      <c r="DM55" s="143">
        <v>2093.7809999999999</v>
      </c>
      <c r="DN55" s="143">
        <v>0</v>
      </c>
      <c r="DO55" s="22">
        <f t="shared" ref="DO55:DW71" si="487">SUM(CN55+CW55+DF55)</f>
        <v>5761.490915774767</v>
      </c>
      <c r="DP55" s="22">
        <f t="shared" si="487"/>
        <v>5761.490915774767</v>
      </c>
      <c r="DQ55" s="22">
        <f t="shared" si="487"/>
        <v>0</v>
      </c>
      <c r="DR55" s="144">
        <f t="shared" si="487"/>
        <v>7073.0471200000002</v>
      </c>
      <c r="DS55" s="144">
        <f t="shared" si="487"/>
        <v>7073.0471200000002</v>
      </c>
      <c r="DT55" s="144">
        <f t="shared" si="487"/>
        <v>0</v>
      </c>
      <c r="DU55" s="144">
        <f t="shared" si="487"/>
        <v>6842.7340000000004</v>
      </c>
      <c r="DV55" s="144">
        <f t="shared" si="487"/>
        <v>6842.7340000000004</v>
      </c>
      <c r="DW55" s="144">
        <f t="shared" si="487"/>
        <v>0</v>
      </c>
      <c r="DX55" s="43">
        <f t="shared" si="390"/>
        <v>1311.5562042252332</v>
      </c>
      <c r="DY55" s="43">
        <f t="shared" si="390"/>
        <v>1311.5562042252332</v>
      </c>
      <c r="DZ55" s="43">
        <f t="shared" si="390"/>
        <v>0</v>
      </c>
      <c r="EA55" s="22">
        <f t="shared" ref="EA55:EI71" si="488">SUM(CB55+DO55)</f>
        <v>17284.4727473243</v>
      </c>
      <c r="EB55" s="22">
        <f t="shared" si="488"/>
        <v>17284.4727473243</v>
      </c>
      <c r="EC55" s="22">
        <f t="shared" si="488"/>
        <v>0</v>
      </c>
      <c r="ED55" s="144">
        <f t="shared" si="488"/>
        <v>23968.028310000002</v>
      </c>
      <c r="EE55" s="144">
        <f t="shared" si="488"/>
        <v>23968.028310000002</v>
      </c>
      <c r="EF55" s="144">
        <f t="shared" si="488"/>
        <v>0</v>
      </c>
      <c r="EG55" s="144">
        <f t="shared" si="488"/>
        <v>19191.59748</v>
      </c>
      <c r="EH55" s="144">
        <f t="shared" si="488"/>
        <v>19191.59748</v>
      </c>
      <c r="EI55" s="144">
        <f t="shared" si="488"/>
        <v>0</v>
      </c>
      <c r="EJ55" s="43">
        <f t="shared" si="392"/>
        <v>6683.5555626757014</v>
      </c>
      <c r="EK55" s="43">
        <f t="shared" si="392"/>
        <v>6683.5555626757014</v>
      </c>
      <c r="EL55" s="43">
        <f t="shared" si="392"/>
        <v>0</v>
      </c>
      <c r="EM55" s="68">
        <f t="shared" ref="EM55:EM76" si="489">SUM(EN55:EO55)</f>
        <v>1920.4969719249223</v>
      </c>
      <c r="EN55" s="68">
        <f>SUM('[20]ПОЛНАЯ СЕБЕСТОИМОСТЬ ВОДА 2023'!BN203)/3</f>
        <v>1920.4969719249223</v>
      </c>
      <c r="EO55" s="68">
        <f>SUM('[20]ПОЛНАЯ СЕБЕСТОИМОСТЬ ВОДА 2023'!BO203)/3</f>
        <v>0</v>
      </c>
      <c r="EP55" s="66">
        <f t="shared" ref="EP55:EP75" si="490">SUM(EQ55:ER55)</f>
        <v>2710.0599999999995</v>
      </c>
      <c r="EQ55" s="66">
        <f>SUM('[20]ПОЛНАЯ СЕБЕСТОИМОСТЬ ВОДА 2023'!BQ203)</f>
        <v>2710.0599999999995</v>
      </c>
      <c r="ER55" s="66">
        <f>SUM('[20]ПОЛНАЯ СЕБЕСТОИМОСТЬ ВОДА 2023'!BR203)</f>
        <v>0</v>
      </c>
      <c r="ES55" s="143">
        <f>SUM(ES56:ES59)</f>
        <v>2169.7589999999996</v>
      </c>
      <c r="ET55" s="143">
        <v>2169.7589999999996</v>
      </c>
      <c r="EU55" s="143">
        <v>0</v>
      </c>
      <c r="EV55" s="68">
        <f t="shared" ref="EV55:EV75" si="491">SUM(EW55:EX55)</f>
        <v>1920.4969719249223</v>
      </c>
      <c r="EW55" s="68">
        <f t="shared" ref="EW55:EW75" si="492">SUM(EN55)</f>
        <v>1920.4969719249223</v>
      </c>
      <c r="EX55" s="68">
        <f t="shared" ref="EX55:EX75" si="493">SUM(EO55)</f>
        <v>0</v>
      </c>
      <c r="EY55" s="66">
        <f t="shared" ref="EY55:EY75" si="494">SUM(EZ55:FA55)</f>
        <v>0</v>
      </c>
      <c r="EZ55" s="66">
        <f>SUM('[20]ПОЛНАЯ СЕБЕСТОИМОСТЬ ВОДА 2023'!BT203)</f>
        <v>0</v>
      </c>
      <c r="FA55" s="66">
        <f>SUM('[20]ПОЛНАЯ СЕБЕСТОИМОСТЬ ВОДА 2023'!BU203)</f>
        <v>0</v>
      </c>
      <c r="FB55" s="143">
        <f>SUM(FB56:FB59)</f>
        <v>2727.7229299999999</v>
      </c>
      <c r="FC55" s="143">
        <v>2727.7229299999999</v>
      </c>
      <c r="FD55" s="143">
        <v>0</v>
      </c>
      <c r="FE55" s="68">
        <f t="shared" ref="FE55:FE75" si="495">SUM(FF55:FG55)</f>
        <v>1920.4969719249223</v>
      </c>
      <c r="FF55" s="68">
        <f t="shared" ref="FF55:FF75" si="496">SUM(EW55)</f>
        <v>1920.4969719249223</v>
      </c>
      <c r="FG55" s="68">
        <f t="shared" ref="FG55:FG75" si="497">SUM(EX55)</f>
        <v>0</v>
      </c>
      <c r="FH55" s="66">
        <f t="shared" si="448"/>
        <v>0</v>
      </c>
      <c r="FI55" s="66">
        <f>SUM('[20]ПОЛНАЯ СЕБЕСТОИМОСТЬ ВОДА 2023'!BW203)</f>
        <v>0</v>
      </c>
      <c r="FJ55" s="66">
        <f>SUM('[20]ПОЛНАЯ СЕБЕСТОИМОСТЬ ВОДА 2023'!BX203)</f>
        <v>0</v>
      </c>
      <c r="FK55" s="143">
        <f>SUM(FK56:FK59)</f>
        <v>2768.0047</v>
      </c>
      <c r="FL55" s="143">
        <v>2768.0047</v>
      </c>
      <c r="FM55" s="143">
        <v>0</v>
      </c>
      <c r="FN55" s="22">
        <f t="shared" ref="FN55:FV74" si="498">SUM(EM55+EV55+FE55)</f>
        <v>5761.490915774767</v>
      </c>
      <c r="FO55" s="22">
        <f t="shared" si="498"/>
        <v>5761.490915774767</v>
      </c>
      <c r="FP55" s="22">
        <f t="shared" si="498"/>
        <v>0</v>
      </c>
      <c r="FQ55" s="125">
        <f t="shared" si="498"/>
        <v>2710.0599999999995</v>
      </c>
      <c r="FR55" s="125">
        <f t="shared" si="498"/>
        <v>2710.0599999999995</v>
      </c>
      <c r="FS55" s="125">
        <f t="shared" si="498"/>
        <v>0</v>
      </c>
      <c r="FT55" s="125">
        <f t="shared" si="498"/>
        <v>7665.4866299999994</v>
      </c>
      <c r="FU55" s="125">
        <f t="shared" si="498"/>
        <v>7665.4866299999994</v>
      </c>
      <c r="FV55" s="125">
        <f t="shared" si="498"/>
        <v>0</v>
      </c>
      <c r="FW55" s="94">
        <f t="shared" si="394"/>
        <v>-3051.4309157747675</v>
      </c>
      <c r="FX55" s="94">
        <f t="shared" si="394"/>
        <v>-3051.4309157747675</v>
      </c>
      <c r="FY55" s="94">
        <f t="shared" si="394"/>
        <v>0</v>
      </c>
      <c r="FZ55" s="22">
        <f t="shared" ref="FZ55:GH74" si="499">SUM(EA55+FN55)</f>
        <v>23045.963663099068</v>
      </c>
      <c r="GA55" s="22">
        <f t="shared" si="499"/>
        <v>23045.963663099068</v>
      </c>
      <c r="GB55" s="22">
        <f t="shared" si="499"/>
        <v>0</v>
      </c>
      <c r="GC55" s="125">
        <f t="shared" si="499"/>
        <v>26678.088309999999</v>
      </c>
      <c r="GD55" s="125">
        <f t="shared" si="499"/>
        <v>26678.088309999999</v>
      </c>
      <c r="GE55" s="125">
        <f t="shared" si="499"/>
        <v>0</v>
      </c>
      <c r="GF55" s="125">
        <f t="shared" si="499"/>
        <v>26857.08411</v>
      </c>
      <c r="GG55" s="125">
        <f t="shared" si="499"/>
        <v>26857.08411</v>
      </c>
      <c r="GH55" s="125">
        <f t="shared" si="499"/>
        <v>0</v>
      </c>
      <c r="GI55" s="94">
        <f t="shared" si="396"/>
        <v>3632.1246469009311</v>
      </c>
      <c r="GJ55" s="94">
        <f t="shared" si="396"/>
        <v>3632.1246469009311</v>
      </c>
      <c r="GK55" s="94">
        <f t="shared" si="396"/>
        <v>0</v>
      </c>
      <c r="GL55" s="106"/>
      <c r="GM55" s="129">
        <f t="shared" si="397"/>
        <v>23045.963663099072</v>
      </c>
    </row>
    <row r="56" spans="1:195" ht="18.75" x14ac:dyDescent="0.3">
      <c r="A56" s="142" t="s">
        <v>58</v>
      </c>
      <c r="B56" s="81">
        <f t="shared" si="454"/>
        <v>919.32150000000001</v>
      </c>
      <c r="C56" s="81">
        <f>SUM('[20]ПОЛНАЯ СЕБЕСТОИМОСТЬ ВОДА 2023'!C204)/3</f>
        <v>919.32150000000001</v>
      </c>
      <c r="D56" s="81">
        <f>SUM('[20]ПОЛНАЯ СЕБЕСТОИМОСТЬ ВОДА 2023'!D204)/3</f>
        <v>0</v>
      </c>
      <c r="E56" s="78">
        <f t="shared" si="455"/>
        <v>1003.4369999999999</v>
      </c>
      <c r="F56" s="78">
        <f>SUM('[20]ПОЛНАЯ СЕБЕСТОИМОСТЬ ВОДА 2023'!F204)</f>
        <v>1003.4369999999999</v>
      </c>
      <c r="G56" s="78">
        <f>SUM('[20]ПОЛНАЯ СЕБЕСТОИМОСТЬ ВОДА 2023'!G204)</f>
        <v>0</v>
      </c>
      <c r="H56" s="79">
        <f t="shared" ref="H56:H75" si="500">SUM(I56:J56)</f>
        <v>763.59100000000001</v>
      </c>
      <c r="I56" s="79">
        <v>763.59100000000001</v>
      </c>
      <c r="J56" s="79">
        <v>0</v>
      </c>
      <c r="K56" s="81">
        <f t="shared" si="456"/>
        <v>919.32150000000001</v>
      </c>
      <c r="L56" s="81">
        <f t="shared" si="457"/>
        <v>919.32150000000001</v>
      </c>
      <c r="M56" s="81">
        <f t="shared" si="458"/>
        <v>0</v>
      </c>
      <c r="N56" s="78">
        <f t="shared" si="459"/>
        <v>781.20575000000008</v>
      </c>
      <c r="O56" s="78">
        <f>SUM('[20]ПОЛНАЯ СЕБЕСТОИМОСТЬ ВОДА 2023'!I204)</f>
        <v>781.20575000000008</v>
      </c>
      <c r="P56" s="78">
        <f>SUM('[20]ПОЛНАЯ СЕБЕСТОИМОСТЬ ВОДА 2023'!J204)</f>
        <v>0</v>
      </c>
      <c r="Q56" s="79">
        <f t="shared" ref="Q56:Q59" si="501">SUM(R56:S56)</f>
        <v>710.38499999999999</v>
      </c>
      <c r="R56" s="79">
        <v>710.38499999999999</v>
      </c>
      <c r="S56" s="79">
        <v>0</v>
      </c>
      <c r="T56" s="81">
        <f t="shared" si="460"/>
        <v>919.32150000000001</v>
      </c>
      <c r="U56" s="81">
        <f t="shared" si="461"/>
        <v>919.32150000000001</v>
      </c>
      <c r="V56" s="81">
        <f t="shared" si="462"/>
        <v>0</v>
      </c>
      <c r="W56" s="78">
        <f t="shared" si="463"/>
        <v>802.50800000000004</v>
      </c>
      <c r="X56" s="78">
        <f>SUM('[20]ПОЛНАЯ СЕБЕСТОИМОСТЬ ВОДА 2023'!L204)</f>
        <v>802.50800000000004</v>
      </c>
      <c r="Y56" s="78">
        <f>SUM('[20]ПОЛНАЯ СЕБЕСТОИМОСТЬ ВОДА 2023'!M204)</f>
        <v>0</v>
      </c>
      <c r="Z56" s="79">
        <f t="shared" ref="Z56:Z59" si="502">SUM(AA56:AB56)</f>
        <v>1001.331</v>
      </c>
      <c r="AA56" s="79">
        <v>1001.331</v>
      </c>
      <c r="AB56" s="79">
        <v>0</v>
      </c>
      <c r="AC56" s="30">
        <f t="shared" si="464"/>
        <v>2757.9645</v>
      </c>
      <c r="AD56" s="30">
        <f t="shared" si="464"/>
        <v>2757.9645</v>
      </c>
      <c r="AE56" s="30">
        <f t="shared" si="464"/>
        <v>0</v>
      </c>
      <c r="AF56" s="84">
        <f t="shared" si="464"/>
        <v>2587.1507499999998</v>
      </c>
      <c r="AG56" s="84">
        <f t="shared" si="464"/>
        <v>2587.1507499999998</v>
      </c>
      <c r="AH56" s="84">
        <f t="shared" si="464"/>
        <v>0</v>
      </c>
      <c r="AI56" s="84">
        <f t="shared" si="464"/>
        <v>2475.3070000000002</v>
      </c>
      <c r="AJ56" s="84">
        <f t="shared" si="464"/>
        <v>2475.3070000000002</v>
      </c>
      <c r="AK56" s="84">
        <f t="shared" si="464"/>
        <v>0</v>
      </c>
      <c r="AL56" s="97">
        <f t="shared" si="384"/>
        <v>-170.81375000000025</v>
      </c>
      <c r="AM56" s="97">
        <f t="shared" si="384"/>
        <v>-170.81375000000025</v>
      </c>
      <c r="AN56" s="97">
        <f t="shared" si="384"/>
        <v>0</v>
      </c>
      <c r="AO56" s="81">
        <f t="shared" si="465"/>
        <v>919.32150000000001</v>
      </c>
      <c r="AP56" s="81">
        <f>SUM('[20]ПОЛНАЯ СЕБЕСТОИМОСТЬ ВОДА 2023'!R204)/3</f>
        <v>919.32150000000001</v>
      </c>
      <c r="AQ56" s="81">
        <f>SUM('[20]ПОЛНАЯ СЕБЕСТОИМОСТЬ ВОДА 2023'!S204)/3</f>
        <v>0</v>
      </c>
      <c r="AR56" s="81">
        <f t="shared" si="466"/>
        <v>1288.4829999999999</v>
      </c>
      <c r="AS56" s="81">
        <f>SUM('[20]ПОЛНАЯ СЕБЕСТОИМОСТЬ ВОДА 2023'!U204)</f>
        <v>1288.4829999999999</v>
      </c>
      <c r="AT56" s="81">
        <f>SUM('[20]ПОЛНАЯ СЕБЕСТОИМОСТЬ ВОДА 2023'!V204)</f>
        <v>0</v>
      </c>
      <c r="AU56" s="79">
        <f t="shared" ref="AU56:AU59" si="503">SUM(AV56:AW56)</f>
        <v>859.48800000000006</v>
      </c>
      <c r="AV56" s="79">
        <v>859.48800000000006</v>
      </c>
      <c r="AW56" s="79">
        <v>0</v>
      </c>
      <c r="AX56" s="81">
        <f t="shared" si="467"/>
        <v>919.32150000000001</v>
      </c>
      <c r="AY56" s="81">
        <f t="shared" si="468"/>
        <v>919.32150000000001</v>
      </c>
      <c r="AZ56" s="81">
        <f t="shared" si="469"/>
        <v>0</v>
      </c>
      <c r="BA56" s="81">
        <f t="shared" si="470"/>
        <v>972.78399999999999</v>
      </c>
      <c r="BB56" s="81">
        <f>SUM('[20]ПОЛНАЯ СЕБЕСТОИМОСТЬ ВОДА 2023'!X204)</f>
        <v>972.78399999999999</v>
      </c>
      <c r="BC56" s="81">
        <f>SUM('[20]ПОЛНАЯ СЕБЕСТОИМОСТЬ ВОДА 2023'!Y204)</f>
        <v>0</v>
      </c>
      <c r="BD56" s="79">
        <f t="shared" ref="BD56:BD59" si="504">SUM(BE56:BF56)</f>
        <v>964.75</v>
      </c>
      <c r="BE56" s="79">
        <v>964.75</v>
      </c>
      <c r="BF56" s="79">
        <v>0</v>
      </c>
      <c r="BG56" s="81">
        <f t="shared" si="471"/>
        <v>919.32150000000001</v>
      </c>
      <c r="BH56" s="81">
        <f t="shared" si="472"/>
        <v>919.32150000000001</v>
      </c>
      <c r="BI56" s="81">
        <f t="shared" si="473"/>
        <v>0</v>
      </c>
      <c r="BJ56" s="78">
        <f t="shared" si="474"/>
        <v>801.505</v>
      </c>
      <c r="BK56" s="78">
        <f>SUM('[20]ПОЛНАЯ СЕБЕСТОИМОСТЬ ВОДА 2023'!AA204)</f>
        <v>801.505</v>
      </c>
      <c r="BL56" s="78">
        <f>SUM('[20]ПОЛНАЯ СЕБЕСТОИМОСТЬ ВОДА 2023'!AB204)</f>
        <v>0</v>
      </c>
      <c r="BM56" s="79">
        <f t="shared" ref="BM56:BM59" si="505">SUM(BN56:BO56)</f>
        <v>877.97152000000006</v>
      </c>
      <c r="BN56" s="79">
        <v>877.97152000000006</v>
      </c>
      <c r="BO56" s="79">
        <v>0</v>
      </c>
      <c r="BP56" s="30">
        <f t="shared" si="475"/>
        <v>2757.9645</v>
      </c>
      <c r="BQ56" s="30">
        <f t="shared" si="475"/>
        <v>2757.9645</v>
      </c>
      <c r="BR56" s="30">
        <f t="shared" si="475"/>
        <v>0</v>
      </c>
      <c r="BS56" s="145">
        <f t="shared" si="475"/>
        <v>3062.7719999999999</v>
      </c>
      <c r="BT56" s="145">
        <f t="shared" si="475"/>
        <v>3062.7719999999999</v>
      </c>
      <c r="BU56" s="145">
        <f t="shared" si="475"/>
        <v>0</v>
      </c>
      <c r="BV56" s="145">
        <f t="shared" si="475"/>
        <v>2702.2095200000003</v>
      </c>
      <c r="BW56" s="145">
        <f t="shared" si="475"/>
        <v>2702.2095200000003</v>
      </c>
      <c r="BX56" s="145">
        <f t="shared" si="475"/>
        <v>0</v>
      </c>
      <c r="BY56" s="58">
        <f t="shared" si="386"/>
        <v>304.80749999999989</v>
      </c>
      <c r="BZ56" s="58">
        <f t="shared" si="386"/>
        <v>304.80749999999989</v>
      </c>
      <c r="CA56" s="58">
        <f t="shared" si="386"/>
        <v>0</v>
      </c>
      <c r="CB56" s="30">
        <f t="shared" si="476"/>
        <v>5515.9290000000001</v>
      </c>
      <c r="CC56" s="30">
        <f t="shared" si="476"/>
        <v>5515.9290000000001</v>
      </c>
      <c r="CD56" s="30">
        <f t="shared" si="476"/>
        <v>0</v>
      </c>
      <c r="CE56" s="145">
        <f t="shared" si="476"/>
        <v>5649.9227499999997</v>
      </c>
      <c r="CF56" s="145">
        <f t="shared" si="476"/>
        <v>5649.9227499999997</v>
      </c>
      <c r="CG56" s="145">
        <f t="shared" si="476"/>
        <v>0</v>
      </c>
      <c r="CH56" s="145">
        <f t="shared" si="476"/>
        <v>5177.516520000001</v>
      </c>
      <c r="CI56" s="145">
        <f t="shared" si="476"/>
        <v>5177.516520000001</v>
      </c>
      <c r="CJ56" s="145">
        <f t="shared" si="476"/>
        <v>0</v>
      </c>
      <c r="CK56" s="58">
        <f t="shared" si="388"/>
        <v>133.99374999999964</v>
      </c>
      <c r="CL56" s="58">
        <f t="shared" si="388"/>
        <v>133.99374999999964</v>
      </c>
      <c r="CM56" s="58">
        <f t="shared" si="388"/>
        <v>0</v>
      </c>
      <c r="CN56" s="81">
        <f t="shared" si="477"/>
        <v>919.32150000000001</v>
      </c>
      <c r="CO56" s="81">
        <f>SUM('[20]ПОЛНАЯ СЕБЕСТОИМОСТЬ ВОДА 2023'!AP204)/3</f>
        <v>919.32150000000001</v>
      </c>
      <c r="CP56" s="81">
        <f>SUM('[20]ПОЛНАЯ СЕБЕСТОИМОСТЬ ВОДА 2023'!AQ204)/3</f>
        <v>0</v>
      </c>
      <c r="CQ56" s="78">
        <f t="shared" si="478"/>
        <v>943.74700000000007</v>
      </c>
      <c r="CR56" s="78">
        <f>SUM('[20]ПОЛНАЯ СЕБЕСТОИМОСТЬ ВОДА 2023'!AS204)</f>
        <v>943.74700000000007</v>
      </c>
      <c r="CS56" s="78">
        <f>SUM('[20]ПОЛНАЯ СЕБЕСТОИМОСТЬ ВОДА 2023'!AT204)</f>
        <v>0</v>
      </c>
      <c r="CT56" s="79">
        <f t="shared" ref="CT56:CT59" si="506">SUM(CU56:CV56)</f>
        <v>952.11099999999988</v>
      </c>
      <c r="CU56" s="79">
        <v>952.11099999999988</v>
      </c>
      <c r="CV56" s="79">
        <v>0</v>
      </c>
      <c r="CW56" s="81">
        <f t="shared" si="479"/>
        <v>919.32150000000001</v>
      </c>
      <c r="CX56" s="81">
        <f t="shared" si="480"/>
        <v>919.32150000000001</v>
      </c>
      <c r="CY56" s="81">
        <f t="shared" si="481"/>
        <v>0</v>
      </c>
      <c r="CZ56" s="78">
        <f t="shared" si="482"/>
        <v>709.16100000000006</v>
      </c>
      <c r="DA56" s="78">
        <f>SUM('[20]ПОЛНАЯ СЕБЕСТОИМОСТЬ ВОДА 2023'!AV204)</f>
        <v>709.16100000000006</v>
      </c>
      <c r="DB56" s="78">
        <f>SUM('[20]ПОЛНАЯ СЕБЕСТОИМОСТЬ ВОДА 2023'!AW204)</f>
        <v>0</v>
      </c>
      <c r="DC56" s="79">
        <f t="shared" ref="DC56:DC59" si="507">SUM(DD56:DE56)</f>
        <v>745.76600000000008</v>
      </c>
      <c r="DD56" s="79">
        <v>745.76600000000008</v>
      </c>
      <c r="DE56" s="79">
        <v>0</v>
      </c>
      <c r="DF56" s="81">
        <f t="shared" si="483"/>
        <v>919.32150000000001</v>
      </c>
      <c r="DG56" s="81">
        <f t="shared" si="484"/>
        <v>919.32150000000001</v>
      </c>
      <c r="DH56" s="81">
        <f t="shared" si="485"/>
        <v>0</v>
      </c>
      <c r="DI56" s="78">
        <f t="shared" si="486"/>
        <v>795.80418000000009</v>
      </c>
      <c r="DJ56" s="78">
        <f>SUM('[20]ПОЛНАЯ СЕБЕСТОИМОСТЬ ВОДА 2023'!AY204)</f>
        <v>795.80418000000009</v>
      </c>
      <c r="DK56" s="78">
        <f>SUM('[20]ПОЛНАЯ СЕБЕСТОИМОСТЬ ВОДА 2023'!AZ204)</f>
        <v>0</v>
      </c>
      <c r="DL56" s="79">
        <f t="shared" ref="DL56:DL59" si="508">SUM(DM56:DN56)</f>
        <v>758.47499999999991</v>
      </c>
      <c r="DM56" s="79">
        <v>758.47499999999991</v>
      </c>
      <c r="DN56" s="79">
        <v>0</v>
      </c>
      <c r="DO56" s="30">
        <f t="shared" si="487"/>
        <v>2757.9645</v>
      </c>
      <c r="DP56" s="30">
        <f t="shared" si="487"/>
        <v>2757.9645</v>
      </c>
      <c r="DQ56" s="30">
        <f t="shared" si="487"/>
        <v>0</v>
      </c>
      <c r="DR56" s="145">
        <f t="shared" si="487"/>
        <v>2448.7121800000004</v>
      </c>
      <c r="DS56" s="145">
        <f t="shared" si="487"/>
        <v>2448.7121800000004</v>
      </c>
      <c r="DT56" s="145">
        <f t="shared" si="487"/>
        <v>0</v>
      </c>
      <c r="DU56" s="145">
        <f t="shared" si="487"/>
        <v>2456.3519999999999</v>
      </c>
      <c r="DV56" s="145">
        <f t="shared" si="487"/>
        <v>2456.3519999999999</v>
      </c>
      <c r="DW56" s="145">
        <f t="shared" si="487"/>
        <v>0</v>
      </c>
      <c r="DX56" s="58">
        <f t="shared" si="390"/>
        <v>-309.2523199999996</v>
      </c>
      <c r="DY56" s="58">
        <f t="shared" si="390"/>
        <v>-309.2523199999996</v>
      </c>
      <c r="DZ56" s="58">
        <f t="shared" si="390"/>
        <v>0</v>
      </c>
      <c r="EA56" s="30">
        <f t="shared" si="488"/>
        <v>8273.8935000000001</v>
      </c>
      <c r="EB56" s="30">
        <f t="shared" si="488"/>
        <v>8273.8935000000001</v>
      </c>
      <c r="EC56" s="30">
        <f t="shared" si="488"/>
        <v>0</v>
      </c>
      <c r="ED56" s="145">
        <f t="shared" si="488"/>
        <v>8098.6349300000002</v>
      </c>
      <c r="EE56" s="145">
        <f t="shared" si="488"/>
        <v>8098.6349300000002</v>
      </c>
      <c r="EF56" s="145">
        <f t="shared" si="488"/>
        <v>0</v>
      </c>
      <c r="EG56" s="145">
        <f t="shared" si="488"/>
        <v>7633.8685200000009</v>
      </c>
      <c r="EH56" s="145">
        <f t="shared" si="488"/>
        <v>7633.8685200000009</v>
      </c>
      <c r="EI56" s="145">
        <f t="shared" si="488"/>
        <v>0</v>
      </c>
      <c r="EJ56" s="58">
        <f t="shared" si="392"/>
        <v>-175.25856999999996</v>
      </c>
      <c r="EK56" s="58">
        <f t="shared" si="392"/>
        <v>-175.25856999999996</v>
      </c>
      <c r="EL56" s="58">
        <f t="shared" si="392"/>
        <v>0</v>
      </c>
      <c r="EM56" s="81">
        <f t="shared" si="489"/>
        <v>919.32150000000001</v>
      </c>
      <c r="EN56" s="81">
        <f>SUM('[20]ПОЛНАЯ СЕБЕСТОИМОСТЬ ВОДА 2023'!BN204)/3</f>
        <v>919.32150000000001</v>
      </c>
      <c r="EO56" s="81">
        <f>SUM('[20]ПОЛНАЯ СЕБЕСТОИМОСТЬ ВОДА 2023'!BO204)/3</f>
        <v>0</v>
      </c>
      <c r="EP56" s="78">
        <f t="shared" si="490"/>
        <v>842.57924000000003</v>
      </c>
      <c r="EQ56" s="78">
        <f>SUM('[20]ПОЛНАЯ СЕБЕСТОИМОСТЬ ВОДА 2023'!BQ204)</f>
        <v>842.57924000000003</v>
      </c>
      <c r="ER56" s="78">
        <f>SUM('[20]ПОЛНАЯ СЕБЕСТОИМОСТЬ ВОДА 2023'!BR204)</f>
        <v>0</v>
      </c>
      <c r="ES56" s="79">
        <f t="shared" ref="ES56:ES59" si="509">SUM(ET56:EU56)</f>
        <v>655.62699999999995</v>
      </c>
      <c r="ET56" s="79">
        <v>655.62699999999995</v>
      </c>
      <c r="EU56" s="79">
        <v>0</v>
      </c>
      <c r="EV56" s="81">
        <f t="shared" si="491"/>
        <v>919.32150000000001</v>
      </c>
      <c r="EW56" s="81">
        <f t="shared" si="492"/>
        <v>919.32150000000001</v>
      </c>
      <c r="EX56" s="81">
        <f t="shared" si="493"/>
        <v>0</v>
      </c>
      <c r="EY56" s="78">
        <f t="shared" si="494"/>
        <v>0</v>
      </c>
      <c r="EZ56" s="78">
        <f>SUM('[20]ПОЛНАЯ СЕБЕСТОИМОСТЬ ВОДА 2023'!BT204)</f>
        <v>0</v>
      </c>
      <c r="FA56" s="78">
        <f>SUM('[20]ПОЛНАЯ СЕБЕСТОИМОСТЬ ВОДА 2023'!BU204)</f>
        <v>0</v>
      </c>
      <c r="FB56" s="79">
        <f t="shared" ref="FB56:FB59" si="510">SUM(FC56:FD56)</f>
        <v>700.93899999999996</v>
      </c>
      <c r="FC56" s="79">
        <v>700.93899999999996</v>
      </c>
      <c r="FD56" s="79">
        <v>0</v>
      </c>
      <c r="FE56" s="81">
        <f t="shared" si="495"/>
        <v>919.32150000000001</v>
      </c>
      <c r="FF56" s="81">
        <f t="shared" si="496"/>
        <v>919.32150000000001</v>
      </c>
      <c r="FG56" s="81">
        <f t="shared" si="497"/>
        <v>0</v>
      </c>
      <c r="FH56" s="78">
        <f t="shared" si="448"/>
        <v>0</v>
      </c>
      <c r="FI56" s="78">
        <f>SUM('[20]ПОЛНАЯ СЕБЕСТОИМОСТЬ ВОДА 2023'!BW204)</f>
        <v>0</v>
      </c>
      <c r="FJ56" s="78">
        <f>SUM('[20]ПОЛНАЯ СЕБЕСТОИМОСТЬ ВОДА 2023'!BX204)</f>
        <v>0</v>
      </c>
      <c r="FK56" s="79">
        <f t="shared" ref="FK56:FK59" si="511">SUM(FL56:FM56)</f>
        <v>601.654</v>
      </c>
      <c r="FL56" s="79">
        <v>601.654</v>
      </c>
      <c r="FM56" s="79">
        <v>0</v>
      </c>
      <c r="FN56" s="30">
        <f t="shared" si="498"/>
        <v>2757.9645</v>
      </c>
      <c r="FO56" s="30">
        <f t="shared" si="498"/>
        <v>2757.9645</v>
      </c>
      <c r="FP56" s="30">
        <f t="shared" si="498"/>
        <v>0</v>
      </c>
      <c r="FQ56" s="84">
        <f t="shared" si="498"/>
        <v>842.57924000000003</v>
      </c>
      <c r="FR56" s="84">
        <f t="shared" si="498"/>
        <v>842.57924000000003</v>
      </c>
      <c r="FS56" s="84">
        <f t="shared" si="498"/>
        <v>0</v>
      </c>
      <c r="FT56" s="84">
        <f t="shared" si="498"/>
        <v>1958.2199999999998</v>
      </c>
      <c r="FU56" s="84">
        <f t="shared" si="498"/>
        <v>1958.2199999999998</v>
      </c>
      <c r="FV56" s="84">
        <f t="shared" si="498"/>
        <v>0</v>
      </c>
      <c r="FW56" s="97">
        <f t="shared" si="394"/>
        <v>-1915.38526</v>
      </c>
      <c r="FX56" s="97">
        <f t="shared" si="394"/>
        <v>-1915.38526</v>
      </c>
      <c r="FY56" s="97">
        <f t="shared" si="394"/>
        <v>0</v>
      </c>
      <c r="FZ56" s="30">
        <f t="shared" si="499"/>
        <v>11031.858</v>
      </c>
      <c r="GA56" s="30">
        <f t="shared" si="499"/>
        <v>11031.858</v>
      </c>
      <c r="GB56" s="30">
        <f t="shared" si="499"/>
        <v>0</v>
      </c>
      <c r="GC56" s="84">
        <f t="shared" si="499"/>
        <v>8941.2141699999993</v>
      </c>
      <c r="GD56" s="84">
        <f t="shared" si="499"/>
        <v>8941.2141699999993</v>
      </c>
      <c r="GE56" s="84">
        <f t="shared" si="499"/>
        <v>0</v>
      </c>
      <c r="GF56" s="84">
        <f t="shared" si="499"/>
        <v>9592.0885200000012</v>
      </c>
      <c r="GG56" s="84">
        <f t="shared" si="499"/>
        <v>9592.0885200000012</v>
      </c>
      <c r="GH56" s="84">
        <f t="shared" si="499"/>
        <v>0</v>
      </c>
      <c r="GI56" s="97">
        <f t="shared" si="396"/>
        <v>-2090.6438300000009</v>
      </c>
      <c r="GJ56" s="97">
        <f t="shared" si="396"/>
        <v>-2090.6438300000009</v>
      </c>
      <c r="GK56" s="97">
        <f t="shared" si="396"/>
        <v>0</v>
      </c>
      <c r="GL56" s="106"/>
      <c r="GM56" s="129">
        <f t="shared" si="397"/>
        <v>11031.858</v>
      </c>
    </row>
    <row r="57" spans="1:195" ht="18.75" x14ac:dyDescent="0.3">
      <c r="A57" s="77" t="s">
        <v>59</v>
      </c>
      <c r="B57" s="81">
        <f t="shared" si="454"/>
        <v>276.52698874999999</v>
      </c>
      <c r="C57" s="81">
        <f>SUM('[20]ПОЛНАЯ СЕБЕСТОИМОСТЬ ВОДА 2023'!C205)/3</f>
        <v>276.52698874999999</v>
      </c>
      <c r="D57" s="81">
        <f>SUM('[20]ПОЛНАЯ СЕБЕСТОИМОСТЬ ВОДА 2023'!D205)/3</f>
        <v>0</v>
      </c>
      <c r="E57" s="78">
        <f t="shared" si="455"/>
        <v>295.95999999999998</v>
      </c>
      <c r="F57" s="78">
        <f>SUM('[20]ПОЛНАЯ СЕБЕСТОИМОСТЬ ВОДА 2023'!F205)</f>
        <v>295.95999999999998</v>
      </c>
      <c r="G57" s="78">
        <f>SUM('[20]ПОЛНАЯ СЕБЕСТОИМОСТЬ ВОДА 2023'!G205)</f>
        <v>0</v>
      </c>
      <c r="H57" s="79">
        <f t="shared" si="500"/>
        <v>239.2</v>
      </c>
      <c r="I57" s="79">
        <v>239.2</v>
      </c>
      <c r="J57" s="79">
        <v>0</v>
      </c>
      <c r="K57" s="81">
        <f t="shared" si="456"/>
        <v>276.52698874999999</v>
      </c>
      <c r="L57" s="81">
        <f t="shared" si="457"/>
        <v>276.52698874999999</v>
      </c>
      <c r="M57" s="81">
        <f t="shared" si="458"/>
        <v>0</v>
      </c>
      <c r="N57" s="78">
        <f t="shared" si="459"/>
        <v>233.84143999999998</v>
      </c>
      <c r="O57" s="78">
        <f>SUM('[20]ПОЛНАЯ СЕБЕСТОИМОСТЬ ВОДА 2023'!I205)</f>
        <v>233.84143999999998</v>
      </c>
      <c r="P57" s="78">
        <f>SUM('[20]ПОЛНАЯ СЕБЕСТОИМОСТЬ ВОДА 2023'!J205)</f>
        <v>0</v>
      </c>
      <c r="Q57" s="79">
        <f t="shared" si="501"/>
        <v>209.43200000000002</v>
      </c>
      <c r="R57" s="79">
        <v>209.43200000000002</v>
      </c>
      <c r="S57" s="79">
        <v>0</v>
      </c>
      <c r="T57" s="81">
        <f t="shared" si="460"/>
        <v>276.52698874999999</v>
      </c>
      <c r="U57" s="81">
        <f t="shared" si="461"/>
        <v>276.52698874999999</v>
      </c>
      <c r="V57" s="81">
        <f t="shared" si="462"/>
        <v>0</v>
      </c>
      <c r="W57" s="78">
        <f t="shared" si="463"/>
        <v>238.61</v>
      </c>
      <c r="X57" s="78">
        <f>SUM('[20]ПОЛНАЯ СЕБЕСТОИМОСТЬ ВОДА 2023'!L205)</f>
        <v>238.61</v>
      </c>
      <c r="Y57" s="78">
        <f>SUM('[20]ПОЛНАЯ СЕБЕСТОИМОСТЬ ВОДА 2023'!M205)</f>
        <v>0</v>
      </c>
      <c r="Z57" s="79">
        <f t="shared" si="502"/>
        <v>302.33499999999998</v>
      </c>
      <c r="AA57" s="79">
        <v>302.33499999999998</v>
      </c>
      <c r="AB57" s="79">
        <v>0</v>
      </c>
      <c r="AC57" s="30">
        <f t="shared" si="464"/>
        <v>829.58096624999996</v>
      </c>
      <c r="AD57" s="30">
        <f t="shared" si="464"/>
        <v>829.58096624999996</v>
      </c>
      <c r="AE57" s="30">
        <f t="shared" si="464"/>
        <v>0</v>
      </c>
      <c r="AF57" s="84">
        <f t="shared" si="464"/>
        <v>768.41143999999997</v>
      </c>
      <c r="AG57" s="84">
        <f t="shared" si="464"/>
        <v>768.41143999999997</v>
      </c>
      <c r="AH57" s="84">
        <f t="shared" si="464"/>
        <v>0</v>
      </c>
      <c r="AI57" s="84">
        <f t="shared" si="464"/>
        <v>750.96699999999998</v>
      </c>
      <c r="AJ57" s="84">
        <f t="shared" si="464"/>
        <v>750.96699999999998</v>
      </c>
      <c r="AK57" s="84">
        <f t="shared" si="464"/>
        <v>0</v>
      </c>
      <c r="AL57" s="97">
        <f t="shared" si="384"/>
        <v>-61.16952624999999</v>
      </c>
      <c r="AM57" s="97">
        <f t="shared" si="384"/>
        <v>-61.16952624999999</v>
      </c>
      <c r="AN57" s="97">
        <f t="shared" si="384"/>
        <v>0</v>
      </c>
      <c r="AO57" s="81">
        <f t="shared" si="465"/>
        <v>276.52698874999999</v>
      </c>
      <c r="AP57" s="81">
        <f>SUM('[20]ПОЛНАЯ СЕБЕСТОИМОСТЬ ВОДА 2023'!R205)/3</f>
        <v>276.52698874999999</v>
      </c>
      <c r="AQ57" s="81">
        <f>SUM('[20]ПОЛНАЯ СЕБЕСТОИМОСТЬ ВОДА 2023'!S205)/3</f>
        <v>0</v>
      </c>
      <c r="AR57" s="81">
        <f t="shared" si="466"/>
        <v>385.15300000000002</v>
      </c>
      <c r="AS57" s="81">
        <f>SUM('[20]ПОЛНАЯ СЕБЕСТОИМОСТЬ ВОДА 2023'!U205)</f>
        <v>385.15300000000002</v>
      </c>
      <c r="AT57" s="81">
        <f>SUM('[20]ПОЛНАЯ СЕБЕСТОИМОСТЬ ВОДА 2023'!V205)</f>
        <v>0</v>
      </c>
      <c r="AU57" s="79">
        <f t="shared" si="503"/>
        <v>258.14699999999999</v>
      </c>
      <c r="AV57" s="79">
        <v>258.14699999999999</v>
      </c>
      <c r="AW57" s="79">
        <v>0</v>
      </c>
      <c r="AX57" s="81">
        <f t="shared" si="467"/>
        <v>276.52698874999999</v>
      </c>
      <c r="AY57" s="81">
        <f t="shared" si="468"/>
        <v>276.52698874999999</v>
      </c>
      <c r="AZ57" s="81">
        <f t="shared" si="469"/>
        <v>0</v>
      </c>
      <c r="BA57" s="81">
        <f t="shared" si="470"/>
        <v>297.32800000000003</v>
      </c>
      <c r="BB57" s="81">
        <f>SUM('[20]ПОЛНАЯ СЕБЕСТОИМОСТЬ ВОДА 2023'!X205)</f>
        <v>297.32800000000003</v>
      </c>
      <c r="BC57" s="81">
        <f>SUM('[20]ПОЛНАЯ СЕБЕСТОИМОСТЬ ВОДА 2023'!Y205)</f>
        <v>0</v>
      </c>
      <c r="BD57" s="79">
        <f t="shared" si="504"/>
        <v>288.28699999999998</v>
      </c>
      <c r="BE57" s="79">
        <v>288.28699999999998</v>
      </c>
      <c r="BF57" s="79">
        <v>0</v>
      </c>
      <c r="BG57" s="81">
        <f t="shared" si="471"/>
        <v>276.52698874999999</v>
      </c>
      <c r="BH57" s="81">
        <f t="shared" si="472"/>
        <v>276.52698874999999</v>
      </c>
      <c r="BI57" s="81">
        <f t="shared" si="473"/>
        <v>0</v>
      </c>
      <c r="BJ57" s="78">
        <f t="shared" si="474"/>
        <v>249.44099999999997</v>
      </c>
      <c r="BK57" s="78">
        <f>SUM('[20]ПОЛНАЯ СЕБЕСТОИМОСТЬ ВОДА 2023'!AA205)</f>
        <v>249.44099999999997</v>
      </c>
      <c r="BL57" s="78">
        <f>SUM('[20]ПОЛНАЯ СЕБЕСТОИМОСТЬ ВОДА 2023'!AB205)</f>
        <v>0</v>
      </c>
      <c r="BM57" s="79">
        <f t="shared" si="505"/>
        <v>260.74801000000002</v>
      </c>
      <c r="BN57" s="79">
        <v>260.74801000000002</v>
      </c>
      <c r="BO57" s="79">
        <v>0</v>
      </c>
      <c r="BP57" s="30">
        <f t="shared" si="475"/>
        <v>829.58096624999996</v>
      </c>
      <c r="BQ57" s="30">
        <f t="shared" si="475"/>
        <v>829.58096624999996</v>
      </c>
      <c r="BR57" s="30">
        <f t="shared" si="475"/>
        <v>0</v>
      </c>
      <c r="BS57" s="145">
        <f t="shared" si="475"/>
        <v>931.92200000000003</v>
      </c>
      <c r="BT57" s="145">
        <f t="shared" si="475"/>
        <v>931.92200000000003</v>
      </c>
      <c r="BU57" s="145">
        <f t="shared" si="475"/>
        <v>0</v>
      </c>
      <c r="BV57" s="145">
        <f t="shared" si="475"/>
        <v>807.18200999999999</v>
      </c>
      <c r="BW57" s="145">
        <f t="shared" si="475"/>
        <v>807.18200999999999</v>
      </c>
      <c r="BX57" s="145">
        <f t="shared" si="475"/>
        <v>0</v>
      </c>
      <c r="BY57" s="58">
        <f t="shared" si="386"/>
        <v>102.34103375000007</v>
      </c>
      <c r="BZ57" s="58">
        <f t="shared" si="386"/>
        <v>102.34103375000007</v>
      </c>
      <c r="CA57" s="58">
        <f t="shared" si="386"/>
        <v>0</v>
      </c>
      <c r="CB57" s="30">
        <f t="shared" si="476"/>
        <v>1659.1619324999999</v>
      </c>
      <c r="CC57" s="30">
        <f t="shared" si="476"/>
        <v>1659.1619324999999</v>
      </c>
      <c r="CD57" s="30">
        <f t="shared" si="476"/>
        <v>0</v>
      </c>
      <c r="CE57" s="145">
        <f t="shared" si="476"/>
        <v>1700.3334399999999</v>
      </c>
      <c r="CF57" s="145">
        <f t="shared" si="476"/>
        <v>1700.3334399999999</v>
      </c>
      <c r="CG57" s="145">
        <f t="shared" si="476"/>
        <v>0</v>
      </c>
      <c r="CH57" s="145">
        <f t="shared" si="476"/>
        <v>1558.1490100000001</v>
      </c>
      <c r="CI57" s="145">
        <f t="shared" si="476"/>
        <v>1558.1490100000001</v>
      </c>
      <c r="CJ57" s="145">
        <f t="shared" si="476"/>
        <v>0</v>
      </c>
      <c r="CK57" s="58">
        <f t="shared" si="388"/>
        <v>41.171507499999962</v>
      </c>
      <c r="CL57" s="58">
        <f t="shared" si="388"/>
        <v>41.171507499999962</v>
      </c>
      <c r="CM57" s="58">
        <f t="shared" si="388"/>
        <v>0</v>
      </c>
      <c r="CN57" s="81">
        <f t="shared" si="477"/>
        <v>276.52698874999999</v>
      </c>
      <c r="CO57" s="81">
        <f>SUM('[20]ПОЛНАЯ СЕБЕСТОИМОСТЬ ВОДА 2023'!AP205)/3</f>
        <v>276.52698874999999</v>
      </c>
      <c r="CP57" s="81">
        <f>SUM('[20]ПОЛНАЯ СЕБЕСТОИМОСТЬ ВОДА 2023'!AQ205)/3</f>
        <v>0</v>
      </c>
      <c r="CQ57" s="78">
        <f t="shared" si="478"/>
        <v>285.19399999999996</v>
      </c>
      <c r="CR57" s="78">
        <f>SUM('[20]ПОЛНАЯ СЕБЕСТОИМОСТЬ ВОДА 2023'!AS205)</f>
        <v>285.19399999999996</v>
      </c>
      <c r="CS57" s="78">
        <f>SUM('[20]ПОЛНАЯ СЕБЕСТОИМОСТЬ ВОДА 2023'!AT205)</f>
        <v>0</v>
      </c>
      <c r="CT57" s="79">
        <f t="shared" si="506"/>
        <v>287.53800000000001</v>
      </c>
      <c r="CU57" s="79">
        <v>287.53800000000001</v>
      </c>
      <c r="CV57" s="79">
        <v>0</v>
      </c>
      <c r="CW57" s="81">
        <f t="shared" si="479"/>
        <v>276.52698874999999</v>
      </c>
      <c r="CX57" s="81">
        <f t="shared" si="480"/>
        <v>276.52698874999999</v>
      </c>
      <c r="CY57" s="81">
        <f t="shared" si="481"/>
        <v>0</v>
      </c>
      <c r="CZ57" s="78">
        <f t="shared" si="482"/>
        <v>215.01641999999998</v>
      </c>
      <c r="DA57" s="78">
        <f>SUM('[20]ПОЛНАЯ СЕБЕСТОИМОСТЬ ВОДА 2023'!AV205)</f>
        <v>215.01641999999998</v>
      </c>
      <c r="DB57" s="78">
        <f>SUM('[20]ПОЛНАЯ СЕБЕСТОИМОСТЬ ВОДА 2023'!AW205)</f>
        <v>0</v>
      </c>
      <c r="DC57" s="79">
        <f t="shared" si="507"/>
        <v>205.57999999999998</v>
      </c>
      <c r="DD57" s="79">
        <v>205.57999999999998</v>
      </c>
      <c r="DE57" s="79">
        <v>0</v>
      </c>
      <c r="DF57" s="81">
        <f t="shared" si="483"/>
        <v>276.52698874999999</v>
      </c>
      <c r="DG57" s="81">
        <f t="shared" si="484"/>
        <v>276.52698874999999</v>
      </c>
      <c r="DH57" s="81">
        <f t="shared" si="485"/>
        <v>0</v>
      </c>
      <c r="DI57" s="78">
        <f t="shared" si="486"/>
        <v>237.18862000000001</v>
      </c>
      <c r="DJ57" s="78">
        <f>SUM('[20]ПОЛНАЯ СЕБЕСТОИМОСТЬ ВОДА 2023'!AY205)</f>
        <v>237.18862000000001</v>
      </c>
      <c r="DK57" s="78">
        <f>SUM('[20]ПОЛНАЯ СЕБЕСТОИМОСТЬ ВОДА 2023'!AZ205)</f>
        <v>0</v>
      </c>
      <c r="DL57" s="79">
        <f t="shared" si="508"/>
        <v>228.505</v>
      </c>
      <c r="DM57" s="79">
        <v>228.505</v>
      </c>
      <c r="DN57" s="79">
        <v>0</v>
      </c>
      <c r="DO57" s="30">
        <f t="shared" si="487"/>
        <v>829.58096624999996</v>
      </c>
      <c r="DP57" s="30">
        <f t="shared" si="487"/>
        <v>829.58096624999996</v>
      </c>
      <c r="DQ57" s="30">
        <f t="shared" si="487"/>
        <v>0</v>
      </c>
      <c r="DR57" s="145">
        <f t="shared" si="487"/>
        <v>737.39904000000001</v>
      </c>
      <c r="DS57" s="145">
        <f t="shared" si="487"/>
        <v>737.39904000000001</v>
      </c>
      <c r="DT57" s="145">
        <f t="shared" si="487"/>
        <v>0</v>
      </c>
      <c r="DU57" s="145">
        <f t="shared" si="487"/>
        <v>721.62300000000005</v>
      </c>
      <c r="DV57" s="145">
        <f t="shared" si="487"/>
        <v>721.62300000000005</v>
      </c>
      <c r="DW57" s="145">
        <f t="shared" si="487"/>
        <v>0</v>
      </c>
      <c r="DX57" s="58">
        <f t="shared" si="390"/>
        <v>-92.181926249999947</v>
      </c>
      <c r="DY57" s="58">
        <f t="shared" si="390"/>
        <v>-92.181926249999947</v>
      </c>
      <c r="DZ57" s="58">
        <f t="shared" si="390"/>
        <v>0</v>
      </c>
      <c r="EA57" s="30">
        <f t="shared" si="488"/>
        <v>2488.7428987499998</v>
      </c>
      <c r="EB57" s="30">
        <f t="shared" si="488"/>
        <v>2488.7428987499998</v>
      </c>
      <c r="EC57" s="30">
        <f t="shared" si="488"/>
        <v>0</v>
      </c>
      <c r="ED57" s="145">
        <f t="shared" si="488"/>
        <v>2437.7324799999997</v>
      </c>
      <c r="EE57" s="145">
        <f t="shared" si="488"/>
        <v>2437.7324799999997</v>
      </c>
      <c r="EF57" s="145">
        <f t="shared" si="488"/>
        <v>0</v>
      </c>
      <c r="EG57" s="145">
        <f t="shared" si="488"/>
        <v>2279.7720100000001</v>
      </c>
      <c r="EH57" s="145">
        <f t="shared" si="488"/>
        <v>2279.7720100000001</v>
      </c>
      <c r="EI57" s="145">
        <f t="shared" si="488"/>
        <v>0</v>
      </c>
      <c r="EJ57" s="58">
        <f t="shared" si="392"/>
        <v>-51.010418750000099</v>
      </c>
      <c r="EK57" s="58">
        <f t="shared" si="392"/>
        <v>-51.010418750000099</v>
      </c>
      <c r="EL57" s="58">
        <f t="shared" si="392"/>
        <v>0</v>
      </c>
      <c r="EM57" s="81">
        <f t="shared" si="489"/>
        <v>276.52698874999999</v>
      </c>
      <c r="EN57" s="81">
        <f>SUM('[20]ПОЛНАЯ СЕБЕСТОИМОСТЬ ВОДА 2023'!BN205)/3</f>
        <v>276.52698874999999</v>
      </c>
      <c r="EO57" s="81">
        <f>SUM('[20]ПОЛНАЯ СЕБЕСТОИМОСТЬ ВОДА 2023'!BO205)/3</f>
        <v>0</v>
      </c>
      <c r="EP57" s="78">
        <f t="shared" si="490"/>
        <v>261.28222999999997</v>
      </c>
      <c r="EQ57" s="78">
        <f>SUM('[20]ПОЛНАЯ СЕБЕСТОИМОСТЬ ВОДА 2023'!BQ205)</f>
        <v>261.28222999999997</v>
      </c>
      <c r="ER57" s="78">
        <f>SUM('[20]ПОЛНАЯ СЕБЕСТОИМОСТЬ ВОДА 2023'!BR205)</f>
        <v>0</v>
      </c>
      <c r="ES57" s="79">
        <f t="shared" si="509"/>
        <v>195.065</v>
      </c>
      <c r="ET57" s="79">
        <v>195.065</v>
      </c>
      <c r="EU57" s="79">
        <v>0</v>
      </c>
      <c r="EV57" s="81">
        <f t="shared" si="491"/>
        <v>276.52698874999999</v>
      </c>
      <c r="EW57" s="81">
        <f t="shared" si="492"/>
        <v>276.52698874999999</v>
      </c>
      <c r="EX57" s="81">
        <f t="shared" si="493"/>
        <v>0</v>
      </c>
      <c r="EY57" s="78">
        <f t="shared" si="494"/>
        <v>0</v>
      </c>
      <c r="EZ57" s="78">
        <f>SUM('[20]ПОЛНАЯ СЕБЕСТОИМОСТЬ ВОДА 2023'!BT205)</f>
        <v>0</v>
      </c>
      <c r="FA57" s="78">
        <f>SUM('[20]ПОЛНАЯ СЕБЕСТОИМОСТЬ ВОДА 2023'!BU205)</f>
        <v>0</v>
      </c>
      <c r="FB57" s="79">
        <f t="shared" si="510"/>
        <v>208.88929999999999</v>
      </c>
      <c r="FC57" s="79">
        <v>208.88929999999999</v>
      </c>
      <c r="FD57" s="79">
        <v>0</v>
      </c>
      <c r="FE57" s="81">
        <f t="shared" si="495"/>
        <v>276.52698874999999</v>
      </c>
      <c r="FF57" s="81">
        <f t="shared" si="496"/>
        <v>276.52698874999999</v>
      </c>
      <c r="FG57" s="81">
        <f t="shared" si="497"/>
        <v>0</v>
      </c>
      <c r="FH57" s="78">
        <f t="shared" si="448"/>
        <v>0</v>
      </c>
      <c r="FI57" s="78">
        <f>SUM('[20]ПОЛНАЯ СЕБЕСТОИМОСТЬ ВОДА 2023'!BW205)</f>
        <v>0</v>
      </c>
      <c r="FJ57" s="78">
        <f>SUM('[20]ПОЛНАЯ СЕБЕСТОИМОСТЬ ВОДА 2023'!BX205)</f>
        <v>0</v>
      </c>
      <c r="FK57" s="79">
        <f t="shared" si="511"/>
        <v>173.976</v>
      </c>
      <c r="FL57" s="79">
        <v>173.976</v>
      </c>
      <c r="FM57" s="79">
        <v>0</v>
      </c>
      <c r="FN57" s="30">
        <f t="shared" si="498"/>
        <v>829.58096624999996</v>
      </c>
      <c r="FO57" s="30">
        <f t="shared" si="498"/>
        <v>829.58096624999996</v>
      </c>
      <c r="FP57" s="30">
        <f t="shared" si="498"/>
        <v>0</v>
      </c>
      <c r="FQ57" s="84">
        <f t="shared" si="498"/>
        <v>261.28222999999997</v>
      </c>
      <c r="FR57" s="84">
        <f t="shared" si="498"/>
        <v>261.28222999999997</v>
      </c>
      <c r="FS57" s="84">
        <f t="shared" si="498"/>
        <v>0</v>
      </c>
      <c r="FT57" s="84">
        <f t="shared" si="498"/>
        <v>577.93029999999999</v>
      </c>
      <c r="FU57" s="84">
        <f t="shared" si="498"/>
        <v>577.93029999999999</v>
      </c>
      <c r="FV57" s="84">
        <f t="shared" si="498"/>
        <v>0</v>
      </c>
      <c r="FW57" s="97">
        <f t="shared" si="394"/>
        <v>-568.29873625000005</v>
      </c>
      <c r="FX57" s="97">
        <f t="shared" si="394"/>
        <v>-568.29873625000005</v>
      </c>
      <c r="FY57" s="97">
        <f t="shared" si="394"/>
        <v>0</v>
      </c>
      <c r="FZ57" s="30">
        <f t="shared" si="499"/>
        <v>3318.3238649999998</v>
      </c>
      <c r="GA57" s="30">
        <f t="shared" si="499"/>
        <v>3318.3238649999998</v>
      </c>
      <c r="GB57" s="30">
        <f t="shared" si="499"/>
        <v>0</v>
      </c>
      <c r="GC57" s="84">
        <f t="shared" si="499"/>
        <v>2699.0147099999995</v>
      </c>
      <c r="GD57" s="84">
        <f t="shared" si="499"/>
        <v>2699.0147099999995</v>
      </c>
      <c r="GE57" s="84">
        <f t="shared" si="499"/>
        <v>0</v>
      </c>
      <c r="GF57" s="84">
        <f t="shared" si="499"/>
        <v>2857.7023100000001</v>
      </c>
      <c r="GG57" s="84">
        <f t="shared" si="499"/>
        <v>2857.7023100000001</v>
      </c>
      <c r="GH57" s="84">
        <f t="shared" si="499"/>
        <v>0</v>
      </c>
      <c r="GI57" s="97">
        <f t="shared" si="396"/>
        <v>-619.30915500000037</v>
      </c>
      <c r="GJ57" s="97">
        <f t="shared" si="396"/>
        <v>-619.30915500000037</v>
      </c>
      <c r="GK57" s="97">
        <f t="shared" si="396"/>
        <v>0</v>
      </c>
      <c r="GL57" s="106"/>
      <c r="GM57" s="129">
        <f t="shared" si="397"/>
        <v>3318.3238649999989</v>
      </c>
    </row>
    <row r="58" spans="1:195" ht="18.75" x14ac:dyDescent="0.3">
      <c r="A58" s="77" t="s">
        <v>60</v>
      </c>
      <c r="B58" s="81">
        <f t="shared" si="454"/>
        <v>139.75905416666666</v>
      </c>
      <c r="C58" s="81">
        <f>SUM('[20]ПОЛНАЯ СЕБЕСТОИМОСТЬ ВОДА 2023'!C206)/3</f>
        <v>139.75905416666666</v>
      </c>
      <c r="D58" s="81">
        <f>SUM('[20]ПОЛНАЯ СЕБЕСТОИМОСТЬ ВОДА 2023'!D206)/3</f>
        <v>0</v>
      </c>
      <c r="E58" s="78">
        <f t="shared" si="455"/>
        <v>205.48099999999999</v>
      </c>
      <c r="F58" s="78">
        <f>SUM('[20]ПОЛНАЯ СЕБЕСТОИМОСТЬ ВОДА 2023'!F206)</f>
        <v>205.48099999999999</v>
      </c>
      <c r="G58" s="78">
        <f>SUM('[20]ПОЛНАЯ СЕБЕСТОИМОСТЬ ВОДА 2023'!G206)</f>
        <v>0</v>
      </c>
      <c r="H58" s="79">
        <f t="shared" si="500"/>
        <v>133.05399999999997</v>
      </c>
      <c r="I58" s="79">
        <v>133.05399999999997</v>
      </c>
      <c r="J58" s="79">
        <v>0</v>
      </c>
      <c r="K58" s="81">
        <f t="shared" si="456"/>
        <v>139.75905416666666</v>
      </c>
      <c r="L58" s="81">
        <f t="shared" si="457"/>
        <v>139.75905416666666</v>
      </c>
      <c r="M58" s="81">
        <f t="shared" si="458"/>
        <v>0</v>
      </c>
      <c r="N58" s="78">
        <f t="shared" si="459"/>
        <v>145.34200000000001</v>
      </c>
      <c r="O58" s="78">
        <f>SUM('[20]ПОЛНАЯ СЕБЕСТОИМОСТЬ ВОДА 2023'!I206)</f>
        <v>145.34200000000001</v>
      </c>
      <c r="P58" s="78">
        <f>SUM('[20]ПОЛНАЯ СЕБЕСТОИМОСТЬ ВОДА 2023'!J206)</f>
        <v>0</v>
      </c>
      <c r="Q58" s="79">
        <f t="shared" si="501"/>
        <v>115.23299999999999</v>
      </c>
      <c r="R58" s="79">
        <v>115.23299999999999</v>
      </c>
      <c r="S58" s="79">
        <v>0</v>
      </c>
      <c r="T58" s="81">
        <f t="shared" si="460"/>
        <v>139.75905416666666</v>
      </c>
      <c r="U58" s="81">
        <f t="shared" si="461"/>
        <v>139.75905416666666</v>
      </c>
      <c r="V58" s="81">
        <f t="shared" si="462"/>
        <v>0</v>
      </c>
      <c r="W58" s="78">
        <f t="shared" si="463"/>
        <v>220.62400000000002</v>
      </c>
      <c r="X58" s="78">
        <f>SUM('[20]ПОЛНАЯ СЕБЕСТОИМОСТЬ ВОДА 2023'!L206)</f>
        <v>220.62400000000002</v>
      </c>
      <c r="Y58" s="78">
        <f>SUM('[20]ПОЛНАЯ СЕБЕСТОИМОСТЬ ВОДА 2023'!M206)</f>
        <v>0</v>
      </c>
      <c r="Z58" s="79">
        <f t="shared" si="502"/>
        <v>215.15700000000001</v>
      </c>
      <c r="AA58" s="79">
        <v>215.15700000000001</v>
      </c>
      <c r="AB58" s="79">
        <v>0</v>
      </c>
      <c r="AC58" s="30">
        <f t="shared" si="464"/>
        <v>419.27716249999997</v>
      </c>
      <c r="AD58" s="30">
        <f t="shared" si="464"/>
        <v>419.27716249999997</v>
      </c>
      <c r="AE58" s="30">
        <f t="shared" si="464"/>
        <v>0</v>
      </c>
      <c r="AF58" s="84">
        <f t="shared" si="464"/>
        <v>571.447</v>
      </c>
      <c r="AG58" s="84">
        <f t="shared" si="464"/>
        <v>571.447</v>
      </c>
      <c r="AH58" s="84">
        <f t="shared" si="464"/>
        <v>0</v>
      </c>
      <c r="AI58" s="84">
        <f t="shared" si="464"/>
        <v>463.44399999999996</v>
      </c>
      <c r="AJ58" s="84">
        <f t="shared" si="464"/>
        <v>463.44399999999996</v>
      </c>
      <c r="AK58" s="84">
        <f t="shared" si="464"/>
        <v>0</v>
      </c>
      <c r="AL58" s="97">
        <f t="shared" si="384"/>
        <v>152.16983750000003</v>
      </c>
      <c r="AM58" s="97">
        <f t="shared" si="384"/>
        <v>152.16983750000003</v>
      </c>
      <c r="AN58" s="97">
        <f t="shared" si="384"/>
        <v>0</v>
      </c>
      <c r="AO58" s="81">
        <f t="shared" si="465"/>
        <v>139.75905416666666</v>
      </c>
      <c r="AP58" s="81">
        <f>SUM('[20]ПОЛНАЯ СЕБЕСТОИМОСТЬ ВОДА 2023'!R206)/3</f>
        <v>139.75905416666666</v>
      </c>
      <c r="AQ58" s="81">
        <f>SUM('[20]ПОЛНАЯ СЕБЕСТОИМОСТЬ ВОДА 2023'!S206)/3</f>
        <v>0</v>
      </c>
      <c r="AR58" s="81">
        <f t="shared" si="466"/>
        <v>126.02</v>
      </c>
      <c r="AS58" s="81">
        <f>SUM('[20]ПОЛНАЯ СЕБЕСТОИМОСТЬ ВОДА 2023'!U206)</f>
        <v>126.02</v>
      </c>
      <c r="AT58" s="81">
        <f>SUM('[20]ПОЛНАЯ СЕБЕСТОИМОСТЬ ВОДА 2023'!V206)</f>
        <v>0</v>
      </c>
      <c r="AU58" s="79">
        <f t="shared" si="503"/>
        <v>361.399</v>
      </c>
      <c r="AV58" s="79">
        <v>361.399</v>
      </c>
      <c r="AW58" s="79">
        <v>0</v>
      </c>
      <c r="AX58" s="81">
        <f t="shared" si="467"/>
        <v>139.75905416666666</v>
      </c>
      <c r="AY58" s="81">
        <f t="shared" si="468"/>
        <v>139.75905416666666</v>
      </c>
      <c r="AZ58" s="81">
        <f t="shared" si="469"/>
        <v>0</v>
      </c>
      <c r="BA58" s="81">
        <f t="shared" si="470"/>
        <v>153.155</v>
      </c>
      <c r="BB58" s="81">
        <f>SUM('[20]ПОЛНАЯ СЕБЕСТОИМОСТЬ ВОДА 2023'!X206)</f>
        <v>153.155</v>
      </c>
      <c r="BC58" s="81">
        <f>SUM('[20]ПОЛНАЯ СЕБЕСТОИМОСТЬ ВОДА 2023'!Y206)</f>
        <v>0</v>
      </c>
      <c r="BD58" s="79">
        <f t="shared" si="504"/>
        <v>123.64400000000001</v>
      </c>
      <c r="BE58" s="79">
        <v>123.64400000000001</v>
      </c>
      <c r="BF58" s="79">
        <v>0</v>
      </c>
      <c r="BG58" s="81">
        <f t="shared" si="471"/>
        <v>139.75905416666666</v>
      </c>
      <c r="BH58" s="81">
        <f t="shared" si="472"/>
        <v>139.75905416666666</v>
      </c>
      <c r="BI58" s="81">
        <f t="shared" si="473"/>
        <v>0</v>
      </c>
      <c r="BJ58" s="78">
        <f t="shared" si="474"/>
        <v>98.515000000000001</v>
      </c>
      <c r="BK58" s="78">
        <f>SUM('[20]ПОЛНАЯ СЕБЕСТОИМОСТЬ ВОДА 2023'!AA206)</f>
        <v>98.515000000000001</v>
      </c>
      <c r="BL58" s="78">
        <f>SUM('[20]ПОЛНАЯ СЕБЕСТОИМОСТЬ ВОДА 2023'!AB206)</f>
        <v>0</v>
      </c>
      <c r="BM58" s="79">
        <f t="shared" si="505"/>
        <v>25.655739999999998</v>
      </c>
      <c r="BN58" s="79">
        <v>25.655739999999998</v>
      </c>
      <c r="BO58" s="79">
        <v>0</v>
      </c>
      <c r="BP58" s="30">
        <f t="shared" si="475"/>
        <v>419.27716249999997</v>
      </c>
      <c r="BQ58" s="30">
        <f t="shared" si="475"/>
        <v>419.27716249999997</v>
      </c>
      <c r="BR58" s="30">
        <f t="shared" si="475"/>
        <v>0</v>
      </c>
      <c r="BS58" s="145">
        <f t="shared" si="475"/>
        <v>377.69</v>
      </c>
      <c r="BT58" s="145">
        <f t="shared" si="475"/>
        <v>377.69</v>
      </c>
      <c r="BU58" s="145">
        <f t="shared" si="475"/>
        <v>0</v>
      </c>
      <c r="BV58" s="145">
        <f t="shared" si="475"/>
        <v>510.69873999999999</v>
      </c>
      <c r="BW58" s="145">
        <f t="shared" si="475"/>
        <v>510.69873999999999</v>
      </c>
      <c r="BX58" s="145">
        <f t="shared" si="475"/>
        <v>0</v>
      </c>
      <c r="BY58" s="58">
        <f t="shared" si="386"/>
        <v>-41.587162499999977</v>
      </c>
      <c r="BZ58" s="58">
        <f t="shared" si="386"/>
        <v>-41.587162499999977</v>
      </c>
      <c r="CA58" s="58">
        <f t="shared" si="386"/>
        <v>0</v>
      </c>
      <c r="CB58" s="30">
        <f t="shared" si="476"/>
        <v>838.55432499999995</v>
      </c>
      <c r="CC58" s="30">
        <f t="shared" si="476"/>
        <v>838.55432499999995</v>
      </c>
      <c r="CD58" s="30">
        <f t="shared" si="476"/>
        <v>0</v>
      </c>
      <c r="CE58" s="145">
        <f t="shared" si="476"/>
        <v>949.13699999999994</v>
      </c>
      <c r="CF58" s="145">
        <f t="shared" si="476"/>
        <v>949.13699999999994</v>
      </c>
      <c r="CG58" s="145">
        <f t="shared" si="476"/>
        <v>0</v>
      </c>
      <c r="CH58" s="145">
        <f t="shared" si="476"/>
        <v>974.14274</v>
      </c>
      <c r="CI58" s="145">
        <f t="shared" si="476"/>
        <v>974.14274</v>
      </c>
      <c r="CJ58" s="145">
        <f t="shared" si="476"/>
        <v>0</v>
      </c>
      <c r="CK58" s="58">
        <f t="shared" si="388"/>
        <v>110.58267499999999</v>
      </c>
      <c r="CL58" s="58">
        <f t="shared" si="388"/>
        <v>110.58267499999999</v>
      </c>
      <c r="CM58" s="58">
        <f t="shared" si="388"/>
        <v>0</v>
      </c>
      <c r="CN58" s="81">
        <f t="shared" si="477"/>
        <v>139.75905416666666</v>
      </c>
      <c r="CO58" s="81">
        <f>SUM('[20]ПОЛНАЯ СЕБЕСТОИМОСТЬ ВОДА 2023'!AP206)/3</f>
        <v>139.75905416666666</v>
      </c>
      <c r="CP58" s="81">
        <f>SUM('[20]ПОЛНАЯ СЕБЕСТОИМОСТЬ ВОДА 2023'!AQ206)/3</f>
        <v>0</v>
      </c>
      <c r="CQ58" s="78">
        <f t="shared" si="478"/>
        <v>166.21799999999999</v>
      </c>
      <c r="CR58" s="78">
        <f>SUM('[20]ПОЛНАЯ СЕБЕСТОИМОСТЬ ВОДА 2023'!AS206)</f>
        <v>166.21799999999999</v>
      </c>
      <c r="CS58" s="78">
        <f>SUM('[20]ПОЛНАЯ СЕБЕСТОИМОСТЬ ВОДА 2023'!AT206)</f>
        <v>0</v>
      </c>
      <c r="CT58" s="79">
        <f t="shared" si="506"/>
        <v>130.33199999999999</v>
      </c>
      <c r="CU58" s="79">
        <v>130.33199999999999</v>
      </c>
      <c r="CV58" s="79">
        <v>0</v>
      </c>
      <c r="CW58" s="81">
        <f t="shared" si="479"/>
        <v>139.75905416666666</v>
      </c>
      <c r="CX58" s="81">
        <f t="shared" si="480"/>
        <v>139.75905416666666</v>
      </c>
      <c r="CY58" s="81">
        <f t="shared" si="481"/>
        <v>0</v>
      </c>
      <c r="CZ58" s="78">
        <f t="shared" si="482"/>
        <v>96.990670000000009</v>
      </c>
      <c r="DA58" s="78">
        <f>SUM('[20]ПОЛНАЯ СЕБЕСТОИМОСТЬ ВОДА 2023'!AV206)</f>
        <v>96.990670000000009</v>
      </c>
      <c r="DB58" s="78">
        <f>SUM('[20]ПОЛНАЯ СЕБЕСТОИМОСТЬ ВОДА 2023'!AW206)</f>
        <v>0</v>
      </c>
      <c r="DC58" s="79">
        <f t="shared" si="507"/>
        <v>130.78399999999999</v>
      </c>
      <c r="DD58" s="79">
        <v>130.78399999999999</v>
      </c>
      <c r="DE58" s="79">
        <v>0</v>
      </c>
      <c r="DF58" s="81">
        <f t="shared" si="483"/>
        <v>139.75905416666666</v>
      </c>
      <c r="DG58" s="81">
        <f t="shared" si="484"/>
        <v>139.75905416666666</v>
      </c>
      <c r="DH58" s="81">
        <f t="shared" si="485"/>
        <v>0</v>
      </c>
      <c r="DI58" s="78">
        <f t="shared" si="486"/>
        <v>131.54819000000001</v>
      </c>
      <c r="DJ58" s="78">
        <f>SUM('[20]ПОЛНАЯ СЕБЕСТОИМОСТЬ ВОДА 2023'!AY206)</f>
        <v>131.54819000000001</v>
      </c>
      <c r="DK58" s="78">
        <f>SUM('[20]ПОЛНАЯ СЕБЕСТОИМОСТЬ ВОДА 2023'!AZ206)</f>
        <v>0</v>
      </c>
      <c r="DL58" s="79">
        <f t="shared" si="508"/>
        <v>132.661</v>
      </c>
      <c r="DM58" s="79">
        <v>132.661</v>
      </c>
      <c r="DN58" s="79">
        <v>0</v>
      </c>
      <c r="DO58" s="30">
        <f t="shared" si="487"/>
        <v>419.27716249999997</v>
      </c>
      <c r="DP58" s="30">
        <f t="shared" si="487"/>
        <v>419.27716249999997</v>
      </c>
      <c r="DQ58" s="30">
        <f t="shared" si="487"/>
        <v>0</v>
      </c>
      <c r="DR58" s="145">
        <f t="shared" si="487"/>
        <v>394.75685999999996</v>
      </c>
      <c r="DS58" s="145">
        <f t="shared" si="487"/>
        <v>394.75685999999996</v>
      </c>
      <c r="DT58" s="145">
        <f t="shared" si="487"/>
        <v>0</v>
      </c>
      <c r="DU58" s="145">
        <f t="shared" si="487"/>
        <v>393.77699999999999</v>
      </c>
      <c r="DV58" s="145">
        <f t="shared" si="487"/>
        <v>393.77699999999999</v>
      </c>
      <c r="DW58" s="145">
        <f t="shared" si="487"/>
        <v>0</v>
      </c>
      <c r="DX58" s="58">
        <f t="shared" si="390"/>
        <v>-24.520302500000014</v>
      </c>
      <c r="DY58" s="58">
        <f t="shared" si="390"/>
        <v>-24.520302500000014</v>
      </c>
      <c r="DZ58" s="58">
        <f t="shared" si="390"/>
        <v>0</v>
      </c>
      <c r="EA58" s="30">
        <f t="shared" si="488"/>
        <v>1257.8314874999999</v>
      </c>
      <c r="EB58" s="30">
        <f t="shared" si="488"/>
        <v>1257.8314874999999</v>
      </c>
      <c r="EC58" s="30">
        <f t="shared" si="488"/>
        <v>0</v>
      </c>
      <c r="ED58" s="145">
        <f t="shared" si="488"/>
        <v>1343.8938599999999</v>
      </c>
      <c r="EE58" s="145">
        <f t="shared" si="488"/>
        <v>1343.8938599999999</v>
      </c>
      <c r="EF58" s="145">
        <f t="shared" si="488"/>
        <v>0</v>
      </c>
      <c r="EG58" s="145">
        <f t="shared" si="488"/>
        <v>1367.91974</v>
      </c>
      <c r="EH58" s="145">
        <f t="shared" si="488"/>
        <v>1367.91974</v>
      </c>
      <c r="EI58" s="145">
        <f t="shared" si="488"/>
        <v>0</v>
      </c>
      <c r="EJ58" s="58">
        <f t="shared" si="392"/>
        <v>86.062372500000038</v>
      </c>
      <c r="EK58" s="58">
        <f t="shared" si="392"/>
        <v>86.062372500000038</v>
      </c>
      <c r="EL58" s="58">
        <f t="shared" si="392"/>
        <v>0</v>
      </c>
      <c r="EM58" s="81">
        <f t="shared" si="489"/>
        <v>139.75905416666666</v>
      </c>
      <c r="EN58" s="81">
        <f>SUM('[20]ПОЛНАЯ СЕБЕСТОИМОСТЬ ВОДА 2023'!BN206)/3</f>
        <v>139.75905416666666</v>
      </c>
      <c r="EO58" s="81">
        <f>SUM('[20]ПОЛНАЯ СЕБЕСТОИМОСТЬ ВОДА 2023'!BO206)/3</f>
        <v>0</v>
      </c>
      <c r="EP58" s="78">
        <f t="shared" si="490"/>
        <v>90.421250000000001</v>
      </c>
      <c r="EQ58" s="78">
        <f>SUM('[20]ПОЛНАЯ СЕБЕСТОИМОСТЬ ВОДА 2023'!BQ206)</f>
        <v>90.421250000000001</v>
      </c>
      <c r="ER58" s="78">
        <f>SUM('[20]ПОЛНАЯ СЕБЕСТОИМОСТЬ ВОДА 2023'!BR206)</f>
        <v>0</v>
      </c>
      <c r="ES58" s="79">
        <f t="shared" si="509"/>
        <v>130.47300000000001</v>
      </c>
      <c r="ET58" s="79">
        <v>130.47300000000001</v>
      </c>
      <c r="EU58" s="79">
        <v>0</v>
      </c>
      <c r="EV58" s="81">
        <f t="shared" si="491"/>
        <v>139.75905416666666</v>
      </c>
      <c r="EW58" s="81">
        <f t="shared" si="492"/>
        <v>139.75905416666666</v>
      </c>
      <c r="EX58" s="81">
        <f t="shared" si="493"/>
        <v>0</v>
      </c>
      <c r="EY58" s="78">
        <f t="shared" si="494"/>
        <v>0</v>
      </c>
      <c r="EZ58" s="78">
        <f>SUM('[20]ПОЛНАЯ СЕБЕСТОИМОСТЬ ВОДА 2023'!BT206)</f>
        <v>0</v>
      </c>
      <c r="FA58" s="78">
        <f>SUM('[20]ПОЛНАЯ СЕБЕСТОИМОСТЬ ВОДА 2023'!BU206)</f>
        <v>0</v>
      </c>
      <c r="FB58" s="79">
        <f t="shared" si="510"/>
        <v>204.80769000000001</v>
      </c>
      <c r="FC58" s="79">
        <v>204.80769000000001</v>
      </c>
      <c r="FD58" s="79">
        <v>0</v>
      </c>
      <c r="FE58" s="81">
        <f t="shared" si="495"/>
        <v>139.75905416666666</v>
      </c>
      <c r="FF58" s="81">
        <f t="shared" si="496"/>
        <v>139.75905416666666</v>
      </c>
      <c r="FG58" s="81">
        <f t="shared" si="497"/>
        <v>0</v>
      </c>
      <c r="FH58" s="78">
        <f t="shared" si="448"/>
        <v>0</v>
      </c>
      <c r="FI58" s="78">
        <f>SUM('[20]ПОЛНАЯ СЕБЕСТОИМОСТЬ ВОДА 2023'!BW206)</f>
        <v>0</v>
      </c>
      <c r="FJ58" s="78">
        <f>SUM('[20]ПОЛНАЯ СЕБЕСТОИМОСТЬ ВОДА 2023'!BX206)</f>
        <v>0</v>
      </c>
      <c r="FK58" s="79">
        <f t="shared" si="511"/>
        <v>168.429</v>
      </c>
      <c r="FL58" s="79">
        <v>168.429</v>
      </c>
      <c r="FM58" s="79">
        <v>0</v>
      </c>
      <c r="FN58" s="30">
        <f t="shared" si="498"/>
        <v>419.27716249999997</v>
      </c>
      <c r="FO58" s="30">
        <f t="shared" si="498"/>
        <v>419.27716249999997</v>
      </c>
      <c r="FP58" s="30">
        <f t="shared" si="498"/>
        <v>0</v>
      </c>
      <c r="FQ58" s="84">
        <f t="shared" si="498"/>
        <v>90.421250000000001</v>
      </c>
      <c r="FR58" s="84">
        <f t="shared" si="498"/>
        <v>90.421250000000001</v>
      </c>
      <c r="FS58" s="84">
        <f t="shared" si="498"/>
        <v>0</v>
      </c>
      <c r="FT58" s="84">
        <f t="shared" si="498"/>
        <v>503.70969000000002</v>
      </c>
      <c r="FU58" s="84">
        <f t="shared" si="498"/>
        <v>503.70969000000002</v>
      </c>
      <c r="FV58" s="84">
        <f t="shared" si="498"/>
        <v>0</v>
      </c>
      <c r="FW58" s="97">
        <f t="shared" si="394"/>
        <v>-328.85591249999999</v>
      </c>
      <c r="FX58" s="97">
        <f t="shared" si="394"/>
        <v>-328.85591249999999</v>
      </c>
      <c r="FY58" s="97">
        <f t="shared" si="394"/>
        <v>0</v>
      </c>
      <c r="FZ58" s="30">
        <f t="shared" si="499"/>
        <v>1677.1086499999999</v>
      </c>
      <c r="GA58" s="30">
        <f t="shared" si="499"/>
        <v>1677.1086499999999</v>
      </c>
      <c r="GB58" s="30">
        <f t="shared" si="499"/>
        <v>0</v>
      </c>
      <c r="GC58" s="84">
        <f t="shared" si="499"/>
        <v>1434.31511</v>
      </c>
      <c r="GD58" s="84">
        <f t="shared" si="499"/>
        <v>1434.31511</v>
      </c>
      <c r="GE58" s="84">
        <f t="shared" si="499"/>
        <v>0</v>
      </c>
      <c r="GF58" s="84">
        <f t="shared" si="499"/>
        <v>1871.62943</v>
      </c>
      <c r="GG58" s="84">
        <f t="shared" si="499"/>
        <v>1871.62943</v>
      </c>
      <c r="GH58" s="84">
        <f t="shared" si="499"/>
        <v>0</v>
      </c>
      <c r="GI58" s="97">
        <f t="shared" si="396"/>
        <v>-242.79353999999989</v>
      </c>
      <c r="GJ58" s="97">
        <f t="shared" si="396"/>
        <v>-242.79353999999989</v>
      </c>
      <c r="GK58" s="97">
        <f t="shared" si="396"/>
        <v>0</v>
      </c>
      <c r="GL58" s="106"/>
      <c r="GM58" s="129">
        <f t="shared" si="397"/>
        <v>1677.1086499999994</v>
      </c>
    </row>
    <row r="59" spans="1:195" ht="18.75" x14ac:dyDescent="0.3">
      <c r="A59" s="77" t="s">
        <v>61</v>
      </c>
      <c r="B59" s="81">
        <f t="shared" si="454"/>
        <v>584.88942900825566</v>
      </c>
      <c r="C59" s="81">
        <f>SUM('[20]ПОЛНАЯ СЕБЕСТОИМОСТЬ ВОДА 2023'!C207)/3</f>
        <v>584.88942900825566</v>
      </c>
      <c r="D59" s="81">
        <f>SUM('[20]ПОЛНАЯ СЕБЕСТОИМОСТЬ ВОДА 2023'!D207)/3</f>
        <v>0</v>
      </c>
      <c r="E59" s="78">
        <f t="shared" si="455"/>
        <v>1628.2210000000002</v>
      </c>
      <c r="F59" s="78">
        <f>SUM('[20]ПОЛНАЯ СЕБЕСТОИМОСТЬ ВОДА 2023'!F207)</f>
        <v>1628.2210000000002</v>
      </c>
      <c r="G59" s="78">
        <f>SUM('[20]ПОЛНАЯ СЕБЕСТОИМОСТЬ ВОДА 2023'!G207)</f>
        <v>0</v>
      </c>
      <c r="H59" s="79">
        <f t="shared" si="500"/>
        <v>706.51499999999987</v>
      </c>
      <c r="I59" s="79">
        <v>706.51499999999987</v>
      </c>
      <c r="J59" s="79">
        <v>0</v>
      </c>
      <c r="K59" s="81">
        <f t="shared" si="456"/>
        <v>584.88942900825566</v>
      </c>
      <c r="L59" s="81">
        <f t="shared" si="457"/>
        <v>584.88942900825566</v>
      </c>
      <c r="M59" s="81">
        <f t="shared" si="458"/>
        <v>0</v>
      </c>
      <c r="N59" s="78">
        <f t="shared" si="459"/>
        <v>1431.5049999999999</v>
      </c>
      <c r="O59" s="78">
        <f>SUM('[20]ПОЛНАЯ СЕБЕСТОИМОСТЬ ВОДА 2023'!I207)</f>
        <v>1431.5049999999999</v>
      </c>
      <c r="P59" s="78">
        <f>SUM('[20]ПОЛНАЯ СЕБЕСТОИМОСТЬ ВОДА 2023'!J207)</f>
        <v>0</v>
      </c>
      <c r="Q59" s="79">
        <f t="shared" si="501"/>
        <v>568.62900000000013</v>
      </c>
      <c r="R59" s="79">
        <v>568.62900000000013</v>
      </c>
      <c r="S59" s="79">
        <v>0</v>
      </c>
      <c r="T59" s="81">
        <f t="shared" si="460"/>
        <v>584.88942900825566</v>
      </c>
      <c r="U59" s="81">
        <f t="shared" si="461"/>
        <v>584.88942900825566</v>
      </c>
      <c r="V59" s="81">
        <f t="shared" si="462"/>
        <v>0</v>
      </c>
      <c r="W59" s="78">
        <f t="shared" si="463"/>
        <v>1407.9930000000006</v>
      </c>
      <c r="X59" s="78">
        <f>SUM('[20]ПОЛНАЯ СЕБЕСТОИМОСТЬ ВОДА 2023'!L207)</f>
        <v>1407.9930000000006</v>
      </c>
      <c r="Y59" s="78">
        <f>SUM('[20]ПОЛНАЯ СЕБЕСТОИМОСТЬ ВОДА 2023'!M207)</f>
        <v>0</v>
      </c>
      <c r="Z59" s="79">
        <f t="shared" si="502"/>
        <v>707.61400000000003</v>
      </c>
      <c r="AA59" s="79">
        <v>707.61400000000003</v>
      </c>
      <c r="AB59" s="79">
        <v>0</v>
      </c>
      <c r="AC59" s="30">
        <f t="shared" si="464"/>
        <v>1754.6682870247669</v>
      </c>
      <c r="AD59" s="30">
        <f t="shared" si="464"/>
        <v>1754.6682870247669</v>
      </c>
      <c r="AE59" s="30">
        <f t="shared" si="464"/>
        <v>0</v>
      </c>
      <c r="AF59" s="84">
        <f t="shared" si="464"/>
        <v>4467.719000000001</v>
      </c>
      <c r="AG59" s="84">
        <f t="shared" si="464"/>
        <v>4467.719000000001</v>
      </c>
      <c r="AH59" s="84">
        <f t="shared" si="464"/>
        <v>0</v>
      </c>
      <c r="AI59" s="84">
        <f t="shared" si="464"/>
        <v>1982.758</v>
      </c>
      <c r="AJ59" s="84">
        <f t="shared" si="464"/>
        <v>1982.758</v>
      </c>
      <c r="AK59" s="84">
        <f t="shared" si="464"/>
        <v>0</v>
      </c>
      <c r="AL59" s="97">
        <f t="shared" si="384"/>
        <v>2713.0507129752341</v>
      </c>
      <c r="AM59" s="97">
        <f t="shared" si="384"/>
        <v>2713.0507129752341</v>
      </c>
      <c r="AN59" s="97">
        <f t="shared" si="384"/>
        <v>0</v>
      </c>
      <c r="AO59" s="81">
        <f t="shared" si="465"/>
        <v>584.88942900825566</v>
      </c>
      <c r="AP59" s="81">
        <f>SUM('[20]ПОЛНАЯ СЕБЕСТОИМОСТЬ ВОДА 2023'!R207)/3</f>
        <v>584.88942900825566</v>
      </c>
      <c r="AQ59" s="81">
        <f>SUM('[20]ПОЛНАЯ СЕБЕСТОИМОСТЬ ВОДА 2023'!S207)/3</f>
        <v>0</v>
      </c>
      <c r="AR59" s="81">
        <f t="shared" si="466"/>
        <v>1313.3970000000004</v>
      </c>
      <c r="AS59" s="81">
        <f>SUM('[20]ПОЛНАЯ СЕБЕСТОИМОСТЬ ВОДА 2023'!U207)</f>
        <v>1313.3970000000004</v>
      </c>
      <c r="AT59" s="81">
        <f>SUM('[20]ПОЛНАЯ СЕБЕСТОИМОСТЬ ВОДА 2023'!V207)</f>
        <v>0</v>
      </c>
      <c r="AU59" s="79">
        <f t="shared" si="503"/>
        <v>749.35500000000002</v>
      </c>
      <c r="AV59" s="79">
        <v>749.35500000000002</v>
      </c>
      <c r="AW59" s="79">
        <v>0</v>
      </c>
      <c r="AX59" s="81">
        <f t="shared" si="467"/>
        <v>584.88942900825566</v>
      </c>
      <c r="AY59" s="81">
        <f t="shared" si="468"/>
        <v>584.88942900825566</v>
      </c>
      <c r="AZ59" s="81">
        <f t="shared" si="469"/>
        <v>0</v>
      </c>
      <c r="BA59" s="81">
        <f t="shared" si="470"/>
        <v>1316.8520000000005</v>
      </c>
      <c r="BB59" s="81">
        <f>SUM('[20]ПОЛНАЯ СЕБЕСТОИМОСТЬ ВОДА 2023'!X207)</f>
        <v>1316.8520000000005</v>
      </c>
      <c r="BC59" s="81">
        <f>SUM('[20]ПОЛНАЯ СЕБЕСТОИМОСТЬ ВОДА 2023'!Y207)</f>
        <v>0</v>
      </c>
      <c r="BD59" s="79">
        <f t="shared" si="504"/>
        <v>877.99600000000009</v>
      </c>
      <c r="BE59" s="79">
        <v>877.99600000000009</v>
      </c>
      <c r="BF59" s="79">
        <v>0</v>
      </c>
      <c r="BG59" s="81">
        <f t="shared" si="471"/>
        <v>584.88942900825566</v>
      </c>
      <c r="BH59" s="81">
        <f t="shared" si="472"/>
        <v>584.88942900825566</v>
      </c>
      <c r="BI59" s="81">
        <f t="shared" si="473"/>
        <v>0</v>
      </c>
      <c r="BJ59" s="78">
        <f t="shared" si="474"/>
        <v>1497.6200000000001</v>
      </c>
      <c r="BK59" s="78">
        <f>SUM('[20]ПОЛНАЯ СЕБЕСТОИМОСТЬ ВОДА 2023'!AA207)</f>
        <v>1497.6200000000001</v>
      </c>
      <c r="BL59" s="78">
        <f>SUM('[20]ПОЛНАЯ СЕБЕСТОИМОСТЬ ВОДА 2023'!AB207)</f>
        <v>0</v>
      </c>
      <c r="BM59" s="79">
        <f t="shared" si="505"/>
        <v>1028.9462100000001</v>
      </c>
      <c r="BN59" s="79">
        <v>1028.9462100000001</v>
      </c>
      <c r="BO59" s="79">
        <v>0</v>
      </c>
      <c r="BP59" s="30">
        <f t="shared" si="475"/>
        <v>1754.6682870247669</v>
      </c>
      <c r="BQ59" s="30">
        <f t="shared" si="475"/>
        <v>1754.6682870247669</v>
      </c>
      <c r="BR59" s="30">
        <f t="shared" si="475"/>
        <v>0</v>
      </c>
      <c r="BS59" s="145">
        <f t="shared" si="475"/>
        <v>4127.8690000000006</v>
      </c>
      <c r="BT59" s="145">
        <f t="shared" si="475"/>
        <v>4127.8690000000006</v>
      </c>
      <c r="BU59" s="145">
        <f t="shared" si="475"/>
        <v>0</v>
      </c>
      <c r="BV59" s="145">
        <f t="shared" si="475"/>
        <v>2656.2972100000002</v>
      </c>
      <c r="BW59" s="145">
        <f t="shared" si="475"/>
        <v>2656.2972100000002</v>
      </c>
      <c r="BX59" s="145">
        <f t="shared" si="475"/>
        <v>0</v>
      </c>
      <c r="BY59" s="58">
        <f t="shared" si="386"/>
        <v>2373.2007129752337</v>
      </c>
      <c r="BZ59" s="58">
        <f t="shared" si="386"/>
        <v>2373.2007129752337</v>
      </c>
      <c r="CA59" s="58">
        <f t="shared" si="386"/>
        <v>0</v>
      </c>
      <c r="CB59" s="30">
        <f t="shared" si="476"/>
        <v>3509.3365740495337</v>
      </c>
      <c r="CC59" s="30">
        <f t="shared" si="476"/>
        <v>3509.3365740495337</v>
      </c>
      <c r="CD59" s="30">
        <f t="shared" si="476"/>
        <v>0</v>
      </c>
      <c r="CE59" s="145">
        <f t="shared" si="476"/>
        <v>8595.5880000000016</v>
      </c>
      <c r="CF59" s="145">
        <f t="shared" si="476"/>
        <v>8595.5880000000016</v>
      </c>
      <c r="CG59" s="145">
        <f t="shared" si="476"/>
        <v>0</v>
      </c>
      <c r="CH59" s="145">
        <f t="shared" si="476"/>
        <v>4639.0552100000004</v>
      </c>
      <c r="CI59" s="145">
        <f t="shared" si="476"/>
        <v>4639.0552100000004</v>
      </c>
      <c r="CJ59" s="145">
        <f t="shared" si="476"/>
        <v>0</v>
      </c>
      <c r="CK59" s="58">
        <f t="shared" si="388"/>
        <v>5086.2514259504678</v>
      </c>
      <c r="CL59" s="58">
        <f t="shared" si="388"/>
        <v>5086.2514259504678</v>
      </c>
      <c r="CM59" s="58">
        <f t="shared" si="388"/>
        <v>0</v>
      </c>
      <c r="CN59" s="81">
        <f t="shared" si="477"/>
        <v>584.88942900825566</v>
      </c>
      <c r="CO59" s="81">
        <f>SUM('[20]ПОЛНАЯ СЕБЕСТОИМОСТЬ ВОДА 2023'!AP207)/3</f>
        <v>584.88942900825566</v>
      </c>
      <c r="CP59" s="81">
        <f>SUM('[20]ПОЛНАЯ СЕБЕСТОИМОСТЬ ВОДА 2023'!AQ207)/3</f>
        <v>0</v>
      </c>
      <c r="CQ59" s="78">
        <f t="shared" si="478"/>
        <v>921.31899999999996</v>
      </c>
      <c r="CR59" s="78">
        <f>SUM('[20]ПОЛНАЯ СЕБЕСТОИМОСТЬ ВОДА 2023'!AS207)</f>
        <v>921.31899999999996</v>
      </c>
      <c r="CS59" s="78">
        <f>SUM('[20]ПОЛНАЯ СЕБЕСТОИМОСТЬ ВОДА 2023'!AT207)</f>
        <v>0</v>
      </c>
      <c r="CT59" s="79">
        <f t="shared" si="506"/>
        <v>883.06600000000026</v>
      </c>
      <c r="CU59" s="79">
        <v>883.06600000000026</v>
      </c>
      <c r="CV59" s="79">
        <v>0</v>
      </c>
      <c r="CW59" s="81">
        <f t="shared" si="479"/>
        <v>584.88942900825566</v>
      </c>
      <c r="CX59" s="81">
        <f t="shared" si="480"/>
        <v>584.88942900825566</v>
      </c>
      <c r="CY59" s="81">
        <f t="shared" si="481"/>
        <v>0</v>
      </c>
      <c r="CZ59" s="78">
        <f t="shared" si="482"/>
        <v>1229.4399499999995</v>
      </c>
      <c r="DA59" s="78">
        <f>SUM('[20]ПОЛНАЯ СЕБЕСТОИМОСТЬ ВОДА 2023'!AV207)</f>
        <v>1229.4399499999995</v>
      </c>
      <c r="DB59" s="78">
        <f>SUM('[20]ПОЛНАЯ СЕБЕСТОИМОСТЬ ВОДА 2023'!AW207)</f>
        <v>0</v>
      </c>
      <c r="DC59" s="79">
        <f t="shared" si="507"/>
        <v>1413.7760000000003</v>
      </c>
      <c r="DD59" s="79">
        <v>1413.7760000000003</v>
      </c>
      <c r="DE59" s="79">
        <v>0</v>
      </c>
      <c r="DF59" s="81">
        <f t="shared" si="483"/>
        <v>584.88942900825566</v>
      </c>
      <c r="DG59" s="81">
        <f t="shared" si="484"/>
        <v>584.88942900825566</v>
      </c>
      <c r="DH59" s="81">
        <f t="shared" si="485"/>
        <v>0</v>
      </c>
      <c r="DI59" s="78">
        <f t="shared" si="486"/>
        <v>1341.4200900000001</v>
      </c>
      <c r="DJ59" s="78">
        <f>SUM('[20]ПОЛНАЯ СЕБЕСТОИМОСТЬ ВОДА 2023'!AY207)</f>
        <v>1341.4200900000001</v>
      </c>
      <c r="DK59" s="78">
        <f>SUM('[20]ПОЛНАЯ СЕБЕСТОИМОСТЬ ВОДА 2023'!AZ207)</f>
        <v>0</v>
      </c>
      <c r="DL59" s="79">
        <f t="shared" si="508"/>
        <v>974.1400000000001</v>
      </c>
      <c r="DM59" s="79">
        <v>974.1400000000001</v>
      </c>
      <c r="DN59" s="79">
        <v>0</v>
      </c>
      <c r="DO59" s="30">
        <f t="shared" si="487"/>
        <v>1754.6682870247669</v>
      </c>
      <c r="DP59" s="30">
        <f t="shared" si="487"/>
        <v>1754.6682870247669</v>
      </c>
      <c r="DQ59" s="30">
        <f t="shared" si="487"/>
        <v>0</v>
      </c>
      <c r="DR59" s="145">
        <f t="shared" si="487"/>
        <v>3492.1790399999995</v>
      </c>
      <c r="DS59" s="145">
        <f t="shared" si="487"/>
        <v>3492.1790399999995</v>
      </c>
      <c r="DT59" s="145">
        <f t="shared" si="487"/>
        <v>0</v>
      </c>
      <c r="DU59" s="145">
        <f t="shared" si="487"/>
        <v>3270.9820000000009</v>
      </c>
      <c r="DV59" s="145">
        <f t="shared" si="487"/>
        <v>3270.9820000000009</v>
      </c>
      <c r="DW59" s="145">
        <f t="shared" si="487"/>
        <v>0</v>
      </c>
      <c r="DX59" s="58">
        <f t="shared" si="390"/>
        <v>1737.5107529752327</v>
      </c>
      <c r="DY59" s="58">
        <f t="shared" si="390"/>
        <v>1737.5107529752327</v>
      </c>
      <c r="DZ59" s="58">
        <f t="shared" si="390"/>
        <v>0</v>
      </c>
      <c r="EA59" s="30">
        <f t="shared" si="488"/>
        <v>5264.0048610743006</v>
      </c>
      <c r="EB59" s="30">
        <f t="shared" si="488"/>
        <v>5264.0048610743006</v>
      </c>
      <c r="EC59" s="30">
        <f t="shared" si="488"/>
        <v>0</v>
      </c>
      <c r="ED59" s="145">
        <f t="shared" si="488"/>
        <v>12087.767040000001</v>
      </c>
      <c r="EE59" s="145">
        <f t="shared" si="488"/>
        <v>12087.767040000001</v>
      </c>
      <c r="EF59" s="145">
        <f t="shared" si="488"/>
        <v>0</v>
      </c>
      <c r="EG59" s="145">
        <f t="shared" si="488"/>
        <v>7910.0372100000013</v>
      </c>
      <c r="EH59" s="145">
        <f t="shared" si="488"/>
        <v>7910.0372100000013</v>
      </c>
      <c r="EI59" s="145">
        <f t="shared" si="488"/>
        <v>0</v>
      </c>
      <c r="EJ59" s="58">
        <f t="shared" si="392"/>
        <v>6823.7621789257</v>
      </c>
      <c r="EK59" s="58">
        <f t="shared" si="392"/>
        <v>6823.7621789257</v>
      </c>
      <c r="EL59" s="58">
        <f t="shared" si="392"/>
        <v>0</v>
      </c>
      <c r="EM59" s="81">
        <f t="shared" si="489"/>
        <v>584.88942900825566</v>
      </c>
      <c r="EN59" s="81">
        <f>SUM('[20]ПОЛНАЯ СЕБЕСТОИМОСТЬ ВОДА 2023'!BN207)/3</f>
        <v>584.88942900825566</v>
      </c>
      <c r="EO59" s="81">
        <f>SUM('[20]ПОЛНАЯ СЕБЕСТОИМОСТЬ ВОДА 2023'!BO207)/3</f>
        <v>0</v>
      </c>
      <c r="EP59" s="78">
        <f t="shared" si="490"/>
        <v>1515.7772799999993</v>
      </c>
      <c r="EQ59" s="78">
        <f>SUM('[20]ПОЛНАЯ СЕБЕСТОИМОСТЬ ВОДА 2023'!BQ207)</f>
        <v>1515.7772799999993</v>
      </c>
      <c r="ER59" s="78">
        <f>SUM('[20]ПОЛНАЯ СЕБЕСТОИМОСТЬ ВОДА 2023'!BR207)</f>
        <v>0</v>
      </c>
      <c r="ES59" s="79">
        <f t="shared" si="509"/>
        <v>1188.5939999999996</v>
      </c>
      <c r="ET59" s="79">
        <v>1188.5939999999996</v>
      </c>
      <c r="EU59" s="79">
        <v>0</v>
      </c>
      <c r="EV59" s="81">
        <f t="shared" si="491"/>
        <v>584.88942900825566</v>
      </c>
      <c r="EW59" s="81">
        <f t="shared" si="492"/>
        <v>584.88942900825566</v>
      </c>
      <c r="EX59" s="81">
        <f t="shared" si="493"/>
        <v>0</v>
      </c>
      <c r="EY59" s="78">
        <f t="shared" si="494"/>
        <v>0</v>
      </c>
      <c r="EZ59" s="78">
        <f>SUM('[20]ПОЛНАЯ СЕБЕСТОИМОСТЬ ВОДА 2023'!BT207)</f>
        <v>0</v>
      </c>
      <c r="FA59" s="78">
        <f>SUM('[20]ПОЛНАЯ СЕБЕСТОИМОСТЬ ВОДА 2023'!BU207)</f>
        <v>0</v>
      </c>
      <c r="FB59" s="79">
        <f t="shared" si="510"/>
        <v>1613.0869399999999</v>
      </c>
      <c r="FC59" s="79">
        <v>1613.0869399999999</v>
      </c>
      <c r="FD59" s="79">
        <v>0</v>
      </c>
      <c r="FE59" s="81">
        <f t="shared" si="495"/>
        <v>584.88942900825566</v>
      </c>
      <c r="FF59" s="81">
        <f t="shared" si="496"/>
        <v>584.88942900825566</v>
      </c>
      <c r="FG59" s="81">
        <f t="shared" si="497"/>
        <v>0</v>
      </c>
      <c r="FH59" s="78">
        <f t="shared" si="448"/>
        <v>0</v>
      </c>
      <c r="FI59" s="78">
        <f>SUM('[20]ПОЛНАЯ СЕБЕСТОИМОСТЬ ВОДА 2023'!BW207)</f>
        <v>0</v>
      </c>
      <c r="FJ59" s="78">
        <f>SUM('[20]ПОЛНАЯ СЕБЕСТОИМОСТЬ ВОДА 2023'!BX207)</f>
        <v>0</v>
      </c>
      <c r="FK59" s="79">
        <f t="shared" si="511"/>
        <v>1823.9457</v>
      </c>
      <c r="FL59" s="79">
        <v>1823.9457</v>
      </c>
      <c r="FM59" s="79">
        <v>0</v>
      </c>
      <c r="FN59" s="30">
        <f t="shared" si="498"/>
        <v>1754.6682870247669</v>
      </c>
      <c r="FO59" s="30">
        <f t="shared" si="498"/>
        <v>1754.6682870247669</v>
      </c>
      <c r="FP59" s="30">
        <f t="shared" si="498"/>
        <v>0</v>
      </c>
      <c r="FQ59" s="84">
        <f t="shared" si="498"/>
        <v>1515.7772799999993</v>
      </c>
      <c r="FR59" s="84">
        <f t="shared" si="498"/>
        <v>1515.7772799999993</v>
      </c>
      <c r="FS59" s="84">
        <f t="shared" si="498"/>
        <v>0</v>
      </c>
      <c r="FT59" s="84">
        <f t="shared" si="498"/>
        <v>4625.6266399999995</v>
      </c>
      <c r="FU59" s="84">
        <f t="shared" si="498"/>
        <v>4625.6266399999995</v>
      </c>
      <c r="FV59" s="84">
        <f t="shared" si="498"/>
        <v>0</v>
      </c>
      <c r="FW59" s="97">
        <f t="shared" si="394"/>
        <v>-238.89100702476753</v>
      </c>
      <c r="FX59" s="97">
        <f t="shared" si="394"/>
        <v>-238.89100702476753</v>
      </c>
      <c r="FY59" s="97">
        <f t="shared" si="394"/>
        <v>0</v>
      </c>
      <c r="FZ59" s="30">
        <f t="shared" si="499"/>
        <v>7018.6731480990675</v>
      </c>
      <c r="GA59" s="30">
        <f t="shared" si="499"/>
        <v>7018.6731480990675</v>
      </c>
      <c r="GB59" s="30">
        <f t="shared" si="499"/>
        <v>0</v>
      </c>
      <c r="GC59" s="84">
        <f t="shared" si="499"/>
        <v>13603.544320000001</v>
      </c>
      <c r="GD59" s="84">
        <f t="shared" si="499"/>
        <v>13603.544320000001</v>
      </c>
      <c r="GE59" s="84">
        <f t="shared" si="499"/>
        <v>0</v>
      </c>
      <c r="GF59" s="84">
        <f t="shared" si="499"/>
        <v>12535.663850000001</v>
      </c>
      <c r="GG59" s="84">
        <f t="shared" si="499"/>
        <v>12535.663850000001</v>
      </c>
      <c r="GH59" s="84">
        <f t="shared" si="499"/>
        <v>0</v>
      </c>
      <c r="GI59" s="97">
        <f t="shared" si="396"/>
        <v>6584.8711719009334</v>
      </c>
      <c r="GJ59" s="97">
        <f t="shared" si="396"/>
        <v>6584.8711719009334</v>
      </c>
      <c r="GK59" s="97">
        <f t="shared" si="396"/>
        <v>0</v>
      </c>
      <c r="GL59" s="106"/>
      <c r="GM59" s="129">
        <f t="shared" si="397"/>
        <v>7018.6731480990666</v>
      </c>
    </row>
    <row r="60" spans="1:195" ht="18.75" x14ac:dyDescent="0.3">
      <c r="A60" s="141" t="s">
        <v>62</v>
      </c>
      <c r="B60" s="68">
        <f t="shared" si="454"/>
        <v>543.87993351331079</v>
      </c>
      <c r="C60" s="68">
        <f>SUM('[20]ПОЛНАЯ СЕБЕСТОИМОСТЬ ВОДА 2023'!C208)/3</f>
        <v>543.77768983331077</v>
      </c>
      <c r="D60" s="68">
        <f>SUM('[20]ПОЛНАЯ СЕБЕСТОИМОСТЬ ВОДА 2023'!D208)/3</f>
        <v>0.10224368</v>
      </c>
      <c r="E60" s="66">
        <f t="shared" si="455"/>
        <v>0</v>
      </c>
      <c r="F60" s="66">
        <f>SUM('[20]ПОЛНАЯ СЕБЕСТОИМОСТЬ ВОДА 2023'!F208)</f>
        <v>0</v>
      </c>
      <c r="G60" s="66">
        <f>SUM('[20]ПОЛНАЯ СЕБЕСТОИМОСТЬ ВОДА 2023'!G208)</f>
        <v>0</v>
      </c>
      <c r="H60" s="143">
        <f>SUM(H61:H64)</f>
        <v>0</v>
      </c>
      <c r="I60" s="143">
        <v>0</v>
      </c>
      <c r="J60" s="143">
        <v>0</v>
      </c>
      <c r="K60" s="68">
        <f t="shared" si="456"/>
        <v>543.87993351331079</v>
      </c>
      <c r="L60" s="68">
        <f t="shared" si="457"/>
        <v>543.77768983331077</v>
      </c>
      <c r="M60" s="68">
        <f t="shared" si="458"/>
        <v>0.10224368</v>
      </c>
      <c r="N60" s="66">
        <f t="shared" si="459"/>
        <v>0</v>
      </c>
      <c r="O60" s="66">
        <f>SUM('[20]ПОЛНАЯ СЕБЕСТОИМОСТЬ ВОДА 2023'!I208)</f>
        <v>0</v>
      </c>
      <c r="P60" s="66">
        <f>SUM('[20]ПОЛНАЯ СЕБЕСТОИМОСТЬ ВОДА 2023'!J208)</f>
        <v>0</v>
      </c>
      <c r="Q60" s="143">
        <f>SUM(Q61:Q64)</f>
        <v>0</v>
      </c>
      <c r="R60" s="143">
        <v>0</v>
      </c>
      <c r="S60" s="143">
        <v>0</v>
      </c>
      <c r="T60" s="68">
        <f t="shared" si="460"/>
        <v>543.87993351331079</v>
      </c>
      <c r="U60" s="68">
        <f t="shared" si="461"/>
        <v>543.77768983331077</v>
      </c>
      <c r="V60" s="68">
        <f t="shared" si="462"/>
        <v>0.10224368</v>
      </c>
      <c r="W60" s="66">
        <f t="shared" si="463"/>
        <v>725.05600000000004</v>
      </c>
      <c r="X60" s="66">
        <f>SUM('[20]ПОЛНАЯ СЕБЕСТОИМОСТЬ ВОДА 2023'!L208)</f>
        <v>725.05600000000004</v>
      </c>
      <c r="Y60" s="66">
        <f>SUM('[20]ПОЛНАЯ СЕБЕСТОИМОСТЬ ВОДА 2023'!M208)</f>
        <v>0</v>
      </c>
      <c r="Z60" s="143">
        <f>SUM(Z61:Z64)</f>
        <v>545.44099999999992</v>
      </c>
      <c r="AA60" s="143">
        <v>545.44099999999992</v>
      </c>
      <c r="AB60" s="143">
        <v>0</v>
      </c>
      <c r="AC60" s="22">
        <f>SUM(B60+K60+T60)</f>
        <v>1631.6398005399324</v>
      </c>
      <c r="AD60" s="22">
        <f t="shared" si="464"/>
        <v>1631.3330694999322</v>
      </c>
      <c r="AE60" s="22">
        <f t="shared" si="464"/>
        <v>0.30673104000000001</v>
      </c>
      <c r="AF60" s="125">
        <f t="shared" si="464"/>
        <v>725.05600000000004</v>
      </c>
      <c r="AG60" s="125">
        <f t="shared" si="464"/>
        <v>725.05600000000004</v>
      </c>
      <c r="AH60" s="125">
        <f t="shared" si="464"/>
        <v>0</v>
      </c>
      <c r="AI60" s="125">
        <f t="shared" si="464"/>
        <v>545.44099999999992</v>
      </c>
      <c r="AJ60" s="125">
        <f t="shared" si="464"/>
        <v>545.44099999999992</v>
      </c>
      <c r="AK60" s="125">
        <f t="shared" si="464"/>
        <v>0</v>
      </c>
      <c r="AL60" s="94">
        <f t="shared" si="384"/>
        <v>-906.58380053993233</v>
      </c>
      <c r="AM60" s="94">
        <f t="shared" si="384"/>
        <v>-906.27706949993217</v>
      </c>
      <c r="AN60" s="94">
        <f t="shared" si="384"/>
        <v>-0.30673104000000001</v>
      </c>
      <c r="AO60" s="68">
        <f t="shared" si="465"/>
        <v>543.87993351331079</v>
      </c>
      <c r="AP60" s="68">
        <f>SUM('[20]ПОЛНАЯ СЕБЕСТОИМОСТЬ ВОДА 2023'!R208)/3</f>
        <v>543.77768983331077</v>
      </c>
      <c r="AQ60" s="68">
        <f>SUM('[20]ПОЛНАЯ СЕБЕСТОИМОСТЬ ВОДА 2023'!S208)/3</f>
        <v>0.10224368</v>
      </c>
      <c r="AR60" s="68">
        <f t="shared" si="466"/>
        <v>0</v>
      </c>
      <c r="AS60" s="68">
        <f>SUM('[20]ПОЛНАЯ СЕБЕСТОИМОСТЬ ВОДА 2023'!U208)</f>
        <v>0</v>
      </c>
      <c r="AT60" s="68">
        <f>SUM('[20]ПОЛНАЯ СЕБЕСТОИМОСТЬ ВОДА 2023'!V208)</f>
        <v>0</v>
      </c>
      <c r="AU60" s="143">
        <f>SUM(AU61:AU64)</f>
        <v>0</v>
      </c>
      <c r="AV60" s="143">
        <v>0</v>
      </c>
      <c r="AW60" s="143">
        <v>0</v>
      </c>
      <c r="AX60" s="68">
        <f t="shared" si="467"/>
        <v>543.87993351331079</v>
      </c>
      <c r="AY60" s="68">
        <f t="shared" si="468"/>
        <v>543.77768983331077</v>
      </c>
      <c r="AZ60" s="68">
        <f t="shared" si="469"/>
        <v>0.10224368</v>
      </c>
      <c r="BA60" s="68">
        <f t="shared" si="470"/>
        <v>0</v>
      </c>
      <c r="BB60" s="68">
        <f>SUM('[20]ПОЛНАЯ СЕБЕСТОИМОСТЬ ВОДА 2023'!X208)</f>
        <v>0</v>
      </c>
      <c r="BC60" s="68">
        <f>SUM('[20]ПОЛНАЯ СЕБЕСТОИМОСТЬ ВОДА 2023'!Y208)</f>
        <v>0</v>
      </c>
      <c r="BD60" s="143">
        <f>SUM(BD61:BD64)</f>
        <v>0</v>
      </c>
      <c r="BE60" s="143">
        <v>0</v>
      </c>
      <c r="BF60" s="143">
        <v>0</v>
      </c>
      <c r="BG60" s="68">
        <f t="shared" si="471"/>
        <v>543.87993351331079</v>
      </c>
      <c r="BH60" s="68">
        <f t="shared" si="472"/>
        <v>543.77768983331077</v>
      </c>
      <c r="BI60" s="68">
        <f t="shared" si="473"/>
        <v>0.10224368</v>
      </c>
      <c r="BJ60" s="66">
        <f t="shared" si="474"/>
        <v>1054.8489999999999</v>
      </c>
      <c r="BK60" s="66">
        <f>SUM('[20]ПОЛНАЯ СЕБЕСТОИМОСТЬ ВОДА 2023'!AA208)</f>
        <v>1054.8489999999999</v>
      </c>
      <c r="BL60" s="66">
        <f>SUM('[20]ПОЛНАЯ СЕБЕСТОИМОСТЬ ВОДА 2023'!AB208)</f>
        <v>0</v>
      </c>
      <c r="BM60" s="143">
        <f>SUM(BM61:BM64)</f>
        <v>702.73099999999999</v>
      </c>
      <c r="BN60" s="143">
        <v>702.73099999999999</v>
      </c>
      <c r="BO60" s="143">
        <v>0</v>
      </c>
      <c r="BP60" s="22">
        <f t="shared" si="475"/>
        <v>1631.6398005399324</v>
      </c>
      <c r="BQ60" s="22">
        <f t="shared" si="475"/>
        <v>1631.3330694999322</v>
      </c>
      <c r="BR60" s="22">
        <f t="shared" si="475"/>
        <v>0.30673104000000001</v>
      </c>
      <c r="BS60" s="144">
        <f t="shared" si="475"/>
        <v>1054.8489999999999</v>
      </c>
      <c r="BT60" s="144">
        <f t="shared" si="475"/>
        <v>1054.8489999999999</v>
      </c>
      <c r="BU60" s="144">
        <f t="shared" si="475"/>
        <v>0</v>
      </c>
      <c r="BV60" s="144">
        <f t="shared" si="475"/>
        <v>702.73099999999999</v>
      </c>
      <c r="BW60" s="144">
        <f t="shared" si="475"/>
        <v>702.73099999999999</v>
      </c>
      <c r="BX60" s="144">
        <f t="shared" si="475"/>
        <v>0</v>
      </c>
      <c r="BY60" s="43">
        <f t="shared" si="386"/>
        <v>-576.79080053993243</v>
      </c>
      <c r="BZ60" s="43">
        <f t="shared" si="386"/>
        <v>-576.48406949993227</v>
      </c>
      <c r="CA60" s="43">
        <f t="shared" si="386"/>
        <v>-0.30673104000000001</v>
      </c>
      <c r="CB60" s="22">
        <f t="shared" si="476"/>
        <v>3263.2796010798647</v>
      </c>
      <c r="CC60" s="22">
        <f t="shared" si="476"/>
        <v>3262.6661389998644</v>
      </c>
      <c r="CD60" s="22">
        <f t="shared" si="476"/>
        <v>0.61346208000000002</v>
      </c>
      <c r="CE60" s="144">
        <f t="shared" si="476"/>
        <v>1779.905</v>
      </c>
      <c r="CF60" s="144">
        <f t="shared" si="476"/>
        <v>1779.905</v>
      </c>
      <c r="CG60" s="144">
        <f t="shared" si="476"/>
        <v>0</v>
      </c>
      <c r="CH60" s="144">
        <f t="shared" si="476"/>
        <v>1248.172</v>
      </c>
      <c r="CI60" s="144">
        <f t="shared" si="476"/>
        <v>1248.172</v>
      </c>
      <c r="CJ60" s="144">
        <f t="shared" si="476"/>
        <v>0</v>
      </c>
      <c r="CK60" s="43">
        <f t="shared" si="388"/>
        <v>-1483.3746010798648</v>
      </c>
      <c r="CL60" s="43">
        <f t="shared" si="388"/>
        <v>-1482.7611389998644</v>
      </c>
      <c r="CM60" s="43">
        <f t="shared" si="388"/>
        <v>-0.61346208000000002</v>
      </c>
      <c r="CN60" s="68">
        <f t="shared" si="477"/>
        <v>543.87993351331079</v>
      </c>
      <c r="CO60" s="68">
        <f>SUM('[20]ПОЛНАЯ СЕБЕСТОИМОСТЬ ВОДА 2023'!AP208)/3</f>
        <v>543.77768983331077</v>
      </c>
      <c r="CP60" s="68">
        <f>SUM('[20]ПОЛНАЯ СЕБЕСТОИМОСТЬ ВОДА 2023'!AQ208)/3</f>
        <v>0.10224368</v>
      </c>
      <c r="CQ60" s="66">
        <f t="shared" si="478"/>
        <v>0</v>
      </c>
      <c r="CR60" s="66">
        <f>SUM('[20]ПОЛНАЯ СЕБЕСТОИМОСТЬ ВОДА 2023'!AS208)</f>
        <v>0</v>
      </c>
      <c r="CS60" s="66">
        <f>SUM('[20]ПОЛНАЯ СЕБЕСТОИМОСТЬ ВОДА 2023'!AT208)</f>
        <v>0</v>
      </c>
      <c r="CT60" s="143">
        <f>SUM(CT61:CT64)</f>
        <v>0</v>
      </c>
      <c r="CU60" s="143">
        <v>0</v>
      </c>
      <c r="CV60" s="143">
        <v>0</v>
      </c>
      <c r="CW60" s="68">
        <f t="shared" si="479"/>
        <v>543.87993351331079</v>
      </c>
      <c r="CX60" s="68">
        <f t="shared" si="480"/>
        <v>543.77768983331077</v>
      </c>
      <c r="CY60" s="68">
        <f t="shared" si="481"/>
        <v>0.10224368</v>
      </c>
      <c r="CZ60" s="66">
        <f t="shared" si="482"/>
        <v>0</v>
      </c>
      <c r="DA60" s="66">
        <f>SUM('[20]ПОЛНАЯ СЕБЕСТОИМОСТЬ ВОДА 2023'!AV208)</f>
        <v>0</v>
      </c>
      <c r="DB60" s="66">
        <f>SUM('[20]ПОЛНАЯ СЕБЕСТОИМОСТЬ ВОДА 2023'!AW208)</f>
        <v>0</v>
      </c>
      <c r="DC60" s="143">
        <f>SUM(DC61:DC64)</f>
        <v>0</v>
      </c>
      <c r="DD60" s="143">
        <v>0</v>
      </c>
      <c r="DE60" s="143">
        <v>0</v>
      </c>
      <c r="DF60" s="68">
        <f t="shared" si="483"/>
        <v>543.87993351331079</v>
      </c>
      <c r="DG60" s="68">
        <f t="shared" si="484"/>
        <v>543.77768983331077</v>
      </c>
      <c r="DH60" s="68">
        <f t="shared" si="485"/>
        <v>0.10224368</v>
      </c>
      <c r="DI60" s="66">
        <f t="shared" si="486"/>
        <v>948.37500999999997</v>
      </c>
      <c r="DJ60" s="66">
        <f>SUM('[20]ПОЛНАЯ СЕБЕСТОИМОСТЬ ВОДА 2023'!AY208)</f>
        <v>948.37500999999997</v>
      </c>
      <c r="DK60" s="66">
        <f>SUM('[20]ПОЛНАЯ СЕБЕСТОИМОСТЬ ВОДА 2023'!AZ208)</f>
        <v>0</v>
      </c>
      <c r="DL60" s="143">
        <f>SUM(DL61:DL64)</f>
        <v>522.04399999999998</v>
      </c>
      <c r="DM60" s="143">
        <v>522.04399999999998</v>
      </c>
      <c r="DN60" s="143">
        <v>0</v>
      </c>
      <c r="DO60" s="22">
        <f t="shared" si="487"/>
        <v>1631.6398005399324</v>
      </c>
      <c r="DP60" s="22">
        <f t="shared" si="487"/>
        <v>1631.3330694999322</v>
      </c>
      <c r="DQ60" s="22">
        <f t="shared" si="487"/>
        <v>0.30673104000000001</v>
      </c>
      <c r="DR60" s="144">
        <f t="shared" si="487"/>
        <v>948.37500999999997</v>
      </c>
      <c r="DS60" s="144">
        <f t="shared" si="487"/>
        <v>948.37500999999997</v>
      </c>
      <c r="DT60" s="144">
        <f t="shared" si="487"/>
        <v>0</v>
      </c>
      <c r="DU60" s="144">
        <f t="shared" si="487"/>
        <v>522.04399999999998</v>
      </c>
      <c r="DV60" s="144">
        <f t="shared" si="487"/>
        <v>522.04399999999998</v>
      </c>
      <c r="DW60" s="144">
        <f t="shared" si="487"/>
        <v>0</v>
      </c>
      <c r="DX60" s="43">
        <f t="shared" si="390"/>
        <v>-683.26479053993239</v>
      </c>
      <c r="DY60" s="43">
        <f t="shared" si="390"/>
        <v>-682.95805949993223</v>
      </c>
      <c r="DZ60" s="43">
        <f t="shared" si="390"/>
        <v>-0.30673104000000001</v>
      </c>
      <c r="EA60" s="22">
        <f t="shared" si="488"/>
        <v>4894.9194016197971</v>
      </c>
      <c r="EB60" s="22">
        <f t="shared" si="488"/>
        <v>4893.9992084997966</v>
      </c>
      <c r="EC60" s="22">
        <f t="shared" si="488"/>
        <v>0.92019311999999998</v>
      </c>
      <c r="ED60" s="144">
        <f t="shared" si="488"/>
        <v>2728.2800099999999</v>
      </c>
      <c r="EE60" s="144">
        <f t="shared" si="488"/>
        <v>2728.2800099999999</v>
      </c>
      <c r="EF60" s="144">
        <f t="shared" si="488"/>
        <v>0</v>
      </c>
      <c r="EG60" s="144">
        <f t="shared" si="488"/>
        <v>1770.2159999999999</v>
      </c>
      <c r="EH60" s="144">
        <f t="shared" si="488"/>
        <v>1770.2159999999999</v>
      </c>
      <c r="EI60" s="144">
        <f t="shared" si="488"/>
        <v>0</v>
      </c>
      <c r="EJ60" s="43">
        <f t="shared" si="392"/>
        <v>-2166.6393916197972</v>
      </c>
      <c r="EK60" s="43">
        <f t="shared" si="392"/>
        <v>-2165.7191984997967</v>
      </c>
      <c r="EL60" s="43">
        <f t="shared" si="392"/>
        <v>-0.92019311999999998</v>
      </c>
      <c r="EM60" s="68">
        <f t="shared" si="489"/>
        <v>543.87993351331079</v>
      </c>
      <c r="EN60" s="68">
        <f>SUM('[20]ПОЛНАЯ СЕБЕСТОИМОСТЬ ВОДА 2023'!BN208)/3</f>
        <v>543.77768983331077</v>
      </c>
      <c r="EO60" s="68">
        <f>SUM('[20]ПОЛНАЯ СЕБЕСТОИМОСТЬ ВОДА 2023'!BO208)/3</f>
        <v>0.10224368</v>
      </c>
      <c r="EP60" s="66">
        <f t="shared" si="490"/>
        <v>0</v>
      </c>
      <c r="EQ60" s="66">
        <f>SUM('[20]ПОЛНАЯ СЕБЕСТОИМОСТЬ ВОДА 2023'!BQ208)</f>
        <v>0</v>
      </c>
      <c r="ER60" s="66">
        <f>SUM('[20]ПОЛНАЯ СЕБЕСТОИМОСТЬ ВОДА 2023'!BR208)</f>
        <v>0</v>
      </c>
      <c r="ES60" s="143">
        <f>SUM(ES61:ES64)</f>
        <v>0</v>
      </c>
      <c r="ET60" s="143">
        <v>0</v>
      </c>
      <c r="EU60" s="143">
        <v>0</v>
      </c>
      <c r="EV60" s="68">
        <f t="shared" si="491"/>
        <v>543.87993351331079</v>
      </c>
      <c r="EW60" s="68">
        <f t="shared" si="492"/>
        <v>543.77768983331077</v>
      </c>
      <c r="EX60" s="68">
        <f t="shared" si="493"/>
        <v>0.10224368</v>
      </c>
      <c r="EY60" s="66">
        <f t="shared" si="494"/>
        <v>0</v>
      </c>
      <c r="EZ60" s="66">
        <f>SUM('[20]ПОЛНАЯ СЕБЕСТОИМОСТЬ ВОДА 2023'!BT208)</f>
        <v>0</v>
      </c>
      <c r="FA60" s="66">
        <f>SUM('[20]ПОЛНАЯ СЕБЕСТОИМОСТЬ ВОДА 2023'!BU208)</f>
        <v>0</v>
      </c>
      <c r="FB60" s="143">
        <f>SUM(FB61:FB64)</f>
        <v>0</v>
      </c>
      <c r="FC60" s="143">
        <v>0</v>
      </c>
      <c r="FD60" s="143">
        <v>0</v>
      </c>
      <c r="FE60" s="68">
        <f t="shared" si="495"/>
        <v>543.87993351331079</v>
      </c>
      <c r="FF60" s="68">
        <f t="shared" si="496"/>
        <v>543.77768983331077</v>
      </c>
      <c r="FG60" s="68">
        <f t="shared" si="497"/>
        <v>0.10224368</v>
      </c>
      <c r="FH60" s="66">
        <f t="shared" si="448"/>
        <v>0</v>
      </c>
      <c r="FI60" s="66">
        <f>SUM('[20]ПОЛНАЯ СЕБЕСТОИМОСТЬ ВОДА 2023'!BW208)</f>
        <v>0</v>
      </c>
      <c r="FJ60" s="66">
        <f>SUM('[20]ПОЛНАЯ СЕБЕСТОИМОСТЬ ВОДА 2023'!BX208)</f>
        <v>0</v>
      </c>
      <c r="FK60" s="143">
        <f>SUM(FK61:FK64)</f>
        <v>569.97476999999992</v>
      </c>
      <c r="FL60" s="143">
        <v>569.97476999999992</v>
      </c>
      <c r="FM60" s="143">
        <v>0</v>
      </c>
      <c r="FN60" s="22">
        <f t="shared" si="498"/>
        <v>1631.6398005399324</v>
      </c>
      <c r="FO60" s="22">
        <f t="shared" si="498"/>
        <v>1631.3330694999322</v>
      </c>
      <c r="FP60" s="22">
        <f t="shared" si="498"/>
        <v>0.30673104000000001</v>
      </c>
      <c r="FQ60" s="125">
        <f t="shared" si="498"/>
        <v>0</v>
      </c>
      <c r="FR60" s="125">
        <f t="shared" si="498"/>
        <v>0</v>
      </c>
      <c r="FS60" s="125">
        <f t="shared" si="498"/>
        <v>0</v>
      </c>
      <c r="FT60" s="125">
        <f t="shared" si="498"/>
        <v>569.97476999999992</v>
      </c>
      <c r="FU60" s="125">
        <f t="shared" si="498"/>
        <v>569.97476999999992</v>
      </c>
      <c r="FV60" s="125">
        <f t="shared" si="498"/>
        <v>0</v>
      </c>
      <c r="FW60" s="94">
        <f t="shared" si="394"/>
        <v>-1631.6398005399324</v>
      </c>
      <c r="FX60" s="94">
        <f t="shared" si="394"/>
        <v>-1631.3330694999322</v>
      </c>
      <c r="FY60" s="94">
        <f t="shared" si="394"/>
        <v>-0.30673104000000001</v>
      </c>
      <c r="FZ60" s="22">
        <f t="shared" si="499"/>
        <v>6526.5592021597295</v>
      </c>
      <c r="GA60" s="22">
        <f t="shared" si="499"/>
        <v>6525.3322779997288</v>
      </c>
      <c r="GB60" s="22">
        <f t="shared" si="499"/>
        <v>1.22692416</v>
      </c>
      <c r="GC60" s="125">
        <f t="shared" si="499"/>
        <v>2728.2800099999999</v>
      </c>
      <c r="GD60" s="125">
        <f t="shared" si="499"/>
        <v>2728.2800099999999</v>
      </c>
      <c r="GE60" s="125">
        <f t="shared" si="499"/>
        <v>0</v>
      </c>
      <c r="GF60" s="125">
        <f t="shared" si="499"/>
        <v>2340.1907699999997</v>
      </c>
      <c r="GG60" s="125">
        <f t="shared" si="499"/>
        <v>2340.1907699999997</v>
      </c>
      <c r="GH60" s="125">
        <f t="shared" si="499"/>
        <v>0</v>
      </c>
      <c r="GI60" s="94">
        <f t="shared" si="396"/>
        <v>-3798.2791921597295</v>
      </c>
      <c r="GJ60" s="94">
        <f t="shared" si="396"/>
        <v>-3797.0522679997289</v>
      </c>
      <c r="GK60" s="94">
        <f t="shared" si="396"/>
        <v>-1.22692416</v>
      </c>
      <c r="GL60" s="106"/>
      <c r="GM60" s="129">
        <f t="shared" si="397"/>
        <v>6526.5592021597295</v>
      </c>
    </row>
    <row r="61" spans="1:195" ht="18.75" x14ac:dyDescent="0.3">
      <c r="A61" s="142" t="s">
        <v>115</v>
      </c>
      <c r="B61" s="81">
        <f t="shared" si="454"/>
        <v>275.55773351331084</v>
      </c>
      <c r="C61" s="81">
        <f>SUM('[20]ПОЛНАЯ СЕБЕСТОИМОСТЬ ВОДА 2023'!C209)/3</f>
        <v>275.45548983331082</v>
      </c>
      <c r="D61" s="81">
        <f>SUM('[20]ПОЛНАЯ СЕБЕСТОИМОСТЬ ВОДА 2023'!D209)/3</f>
        <v>0.10224368</v>
      </c>
      <c r="E61" s="78">
        <f t="shared" si="455"/>
        <v>0</v>
      </c>
      <c r="F61" s="78">
        <f>SUM('[20]ПОЛНАЯ СЕБЕСТОИМОСТЬ ВОДА 2023'!F209)</f>
        <v>0</v>
      </c>
      <c r="G61" s="78">
        <f>SUM('[20]ПОЛНАЯ СЕБЕСТОИМОСТЬ ВОДА 2023'!G209)</f>
        <v>0</v>
      </c>
      <c r="H61" s="79">
        <f t="shared" si="500"/>
        <v>0</v>
      </c>
      <c r="I61" s="79">
        <v>0</v>
      </c>
      <c r="J61" s="79">
        <v>0</v>
      </c>
      <c r="K61" s="81">
        <f t="shared" si="456"/>
        <v>275.55773351331084</v>
      </c>
      <c r="L61" s="81">
        <f t="shared" si="457"/>
        <v>275.45548983331082</v>
      </c>
      <c r="M61" s="81">
        <f t="shared" si="458"/>
        <v>0.10224368</v>
      </c>
      <c r="N61" s="78">
        <f t="shared" si="459"/>
        <v>0</v>
      </c>
      <c r="O61" s="78">
        <f>SUM('[20]ПОЛНАЯ СЕБЕСТОИМОСТЬ ВОДА 2023'!I209)</f>
        <v>0</v>
      </c>
      <c r="P61" s="78">
        <f>SUM('[20]ПОЛНАЯ СЕБЕСТОИМОСТЬ ВОДА 2023'!J209)</f>
        <v>0</v>
      </c>
      <c r="Q61" s="79">
        <f t="shared" ref="Q61:Q65" si="512">SUM(R61:S61)</f>
        <v>0</v>
      </c>
      <c r="R61" s="79">
        <v>0</v>
      </c>
      <c r="S61" s="79">
        <v>0</v>
      </c>
      <c r="T61" s="81">
        <f t="shared" si="460"/>
        <v>275.55773351331084</v>
      </c>
      <c r="U61" s="81">
        <f t="shared" si="461"/>
        <v>275.45548983331082</v>
      </c>
      <c r="V61" s="81">
        <f t="shared" si="462"/>
        <v>0.10224368</v>
      </c>
      <c r="W61" s="78">
        <f t="shared" si="463"/>
        <v>701.14499999999998</v>
      </c>
      <c r="X61" s="78">
        <f>SUM('[20]ПОЛНАЯ СЕБЕСТОИМОСТЬ ВОДА 2023'!L209)</f>
        <v>701.14499999999998</v>
      </c>
      <c r="Y61" s="78">
        <f>SUM('[20]ПОЛНАЯ СЕБЕСТОИМОСТЬ ВОДА 2023'!M209)</f>
        <v>0</v>
      </c>
      <c r="Z61" s="79">
        <f t="shared" ref="Z61:Z65" si="513">SUM(AA61:AB61)</f>
        <v>522.66999999999996</v>
      </c>
      <c r="AA61" s="79">
        <v>522.66999999999996</v>
      </c>
      <c r="AB61" s="79">
        <v>0</v>
      </c>
      <c r="AC61" s="30">
        <f t="shared" si="464"/>
        <v>826.67320053993251</v>
      </c>
      <c r="AD61" s="30">
        <f t="shared" si="464"/>
        <v>826.36646949993246</v>
      </c>
      <c r="AE61" s="30">
        <f t="shared" si="464"/>
        <v>0.30673104000000001</v>
      </c>
      <c r="AF61" s="84">
        <f t="shared" si="464"/>
        <v>701.14499999999998</v>
      </c>
      <c r="AG61" s="84">
        <f t="shared" si="464"/>
        <v>701.14499999999998</v>
      </c>
      <c r="AH61" s="84">
        <f t="shared" si="464"/>
        <v>0</v>
      </c>
      <c r="AI61" s="84">
        <f t="shared" si="464"/>
        <v>522.66999999999996</v>
      </c>
      <c r="AJ61" s="84">
        <f t="shared" si="464"/>
        <v>522.66999999999996</v>
      </c>
      <c r="AK61" s="84">
        <f t="shared" si="464"/>
        <v>0</v>
      </c>
      <c r="AL61" s="97">
        <f t="shared" si="384"/>
        <v>-125.52820053993253</v>
      </c>
      <c r="AM61" s="97">
        <f t="shared" si="384"/>
        <v>-125.22146949993248</v>
      </c>
      <c r="AN61" s="97">
        <f t="shared" si="384"/>
        <v>-0.30673104000000001</v>
      </c>
      <c r="AO61" s="81">
        <f t="shared" si="465"/>
        <v>275.55773351331084</v>
      </c>
      <c r="AP61" s="81">
        <f>SUM('[20]ПОЛНАЯ СЕБЕСТОИМОСТЬ ВОДА 2023'!R209)/3</f>
        <v>275.45548983331082</v>
      </c>
      <c r="AQ61" s="81">
        <f>SUM('[20]ПОЛНАЯ СЕБЕСТОИМОСТЬ ВОДА 2023'!S209)/3</f>
        <v>0.10224368</v>
      </c>
      <c r="AR61" s="81">
        <f t="shared" si="466"/>
        <v>0</v>
      </c>
      <c r="AS61" s="81">
        <f>SUM('[20]ПОЛНАЯ СЕБЕСТОИМОСТЬ ВОДА 2023'!U209)</f>
        <v>0</v>
      </c>
      <c r="AT61" s="81">
        <f>SUM('[20]ПОЛНАЯ СЕБЕСТОИМОСТЬ ВОДА 2023'!V209)</f>
        <v>0</v>
      </c>
      <c r="AU61" s="79">
        <f t="shared" ref="AU61:AU65" si="514">SUM(AV61:AW61)</f>
        <v>0</v>
      </c>
      <c r="AV61" s="79">
        <v>0</v>
      </c>
      <c r="AW61" s="79">
        <v>0</v>
      </c>
      <c r="AX61" s="81">
        <f t="shared" si="467"/>
        <v>275.55773351331084</v>
      </c>
      <c r="AY61" s="81">
        <f t="shared" si="468"/>
        <v>275.45548983331082</v>
      </c>
      <c r="AZ61" s="81">
        <f t="shared" si="469"/>
        <v>0.10224368</v>
      </c>
      <c r="BA61" s="81">
        <f t="shared" si="470"/>
        <v>0</v>
      </c>
      <c r="BB61" s="81">
        <f>SUM('[20]ПОЛНАЯ СЕБЕСТОИМОСТЬ ВОДА 2023'!X209)</f>
        <v>0</v>
      </c>
      <c r="BC61" s="81">
        <f>SUM('[20]ПОЛНАЯ СЕБЕСТОИМОСТЬ ВОДА 2023'!Y209)</f>
        <v>0</v>
      </c>
      <c r="BD61" s="79">
        <f t="shared" ref="BD61:BD65" si="515">SUM(BE61:BF61)</f>
        <v>0</v>
      </c>
      <c r="BE61" s="79">
        <v>0</v>
      </c>
      <c r="BF61" s="79">
        <v>0</v>
      </c>
      <c r="BG61" s="81">
        <f t="shared" si="471"/>
        <v>275.55773351331084</v>
      </c>
      <c r="BH61" s="81">
        <f t="shared" si="472"/>
        <v>275.45548983331082</v>
      </c>
      <c r="BI61" s="81">
        <f t="shared" si="473"/>
        <v>0.10224368</v>
      </c>
      <c r="BJ61" s="78">
        <f t="shared" si="474"/>
        <v>1026.3869999999999</v>
      </c>
      <c r="BK61" s="78">
        <f>SUM('[20]ПОЛНАЯ СЕБЕСТОИМОСТЬ ВОДА 2023'!AA209)</f>
        <v>1026.3869999999999</v>
      </c>
      <c r="BL61" s="78">
        <f>SUM('[20]ПОЛНАЯ СЕБЕСТОИМОСТЬ ВОДА 2023'!AB209)</f>
        <v>0</v>
      </c>
      <c r="BM61" s="79">
        <f t="shared" ref="BM61:BM65" si="516">SUM(BN61:BO61)</f>
        <v>679.55899999999997</v>
      </c>
      <c r="BN61" s="79">
        <v>679.55899999999997</v>
      </c>
      <c r="BO61" s="79">
        <v>0</v>
      </c>
      <c r="BP61" s="30">
        <f t="shared" si="475"/>
        <v>826.67320053993251</v>
      </c>
      <c r="BQ61" s="30">
        <f t="shared" si="475"/>
        <v>826.36646949993246</v>
      </c>
      <c r="BR61" s="30">
        <f t="shared" si="475"/>
        <v>0.30673104000000001</v>
      </c>
      <c r="BS61" s="145">
        <f t="shared" si="475"/>
        <v>1026.3869999999999</v>
      </c>
      <c r="BT61" s="145">
        <f t="shared" si="475"/>
        <v>1026.3869999999999</v>
      </c>
      <c r="BU61" s="145">
        <f t="shared" si="475"/>
        <v>0</v>
      </c>
      <c r="BV61" s="145">
        <f t="shared" si="475"/>
        <v>679.55899999999997</v>
      </c>
      <c r="BW61" s="145">
        <f t="shared" si="475"/>
        <v>679.55899999999997</v>
      </c>
      <c r="BX61" s="145">
        <f t="shared" si="475"/>
        <v>0</v>
      </c>
      <c r="BY61" s="58">
        <f t="shared" si="386"/>
        <v>199.71379946006743</v>
      </c>
      <c r="BZ61" s="58">
        <f t="shared" si="386"/>
        <v>200.02053050006748</v>
      </c>
      <c r="CA61" s="58">
        <f t="shared" si="386"/>
        <v>-0.30673104000000001</v>
      </c>
      <c r="CB61" s="30">
        <f t="shared" si="476"/>
        <v>1653.346401079865</v>
      </c>
      <c r="CC61" s="30">
        <f t="shared" si="476"/>
        <v>1652.7329389998649</v>
      </c>
      <c r="CD61" s="30">
        <f t="shared" si="476"/>
        <v>0.61346208000000002</v>
      </c>
      <c r="CE61" s="145">
        <f t="shared" si="476"/>
        <v>1727.5319999999999</v>
      </c>
      <c r="CF61" s="145">
        <f t="shared" si="476"/>
        <v>1727.5319999999999</v>
      </c>
      <c r="CG61" s="145">
        <f t="shared" si="476"/>
        <v>0</v>
      </c>
      <c r="CH61" s="145">
        <f t="shared" si="476"/>
        <v>1202.2289999999998</v>
      </c>
      <c r="CI61" s="145">
        <f t="shared" si="476"/>
        <v>1202.2289999999998</v>
      </c>
      <c r="CJ61" s="145">
        <f t="shared" si="476"/>
        <v>0</v>
      </c>
      <c r="CK61" s="58">
        <f t="shared" si="388"/>
        <v>74.185598920134908</v>
      </c>
      <c r="CL61" s="58">
        <f t="shared" si="388"/>
        <v>74.799061000134998</v>
      </c>
      <c r="CM61" s="58">
        <f t="shared" si="388"/>
        <v>-0.61346208000000002</v>
      </c>
      <c r="CN61" s="81">
        <f t="shared" si="477"/>
        <v>275.55773351331084</v>
      </c>
      <c r="CO61" s="81">
        <f>SUM('[20]ПОЛНАЯ СЕБЕСТОИМОСТЬ ВОДА 2023'!AP209)/3</f>
        <v>275.45548983331082</v>
      </c>
      <c r="CP61" s="81">
        <f>SUM('[20]ПОЛНАЯ СЕБЕСТОИМОСТЬ ВОДА 2023'!AQ209)/3</f>
        <v>0.10224368</v>
      </c>
      <c r="CQ61" s="78">
        <f t="shared" si="478"/>
        <v>0</v>
      </c>
      <c r="CR61" s="78">
        <f>SUM('[20]ПОЛНАЯ СЕБЕСТОИМОСТЬ ВОДА 2023'!AS209)</f>
        <v>0</v>
      </c>
      <c r="CS61" s="78">
        <f>SUM('[20]ПОЛНАЯ СЕБЕСТОИМОСТЬ ВОДА 2023'!AT209)</f>
        <v>0</v>
      </c>
      <c r="CT61" s="79">
        <f t="shared" ref="CT61:CT65" si="517">SUM(CU61:CV61)</f>
        <v>0</v>
      </c>
      <c r="CU61" s="79">
        <v>0</v>
      </c>
      <c r="CV61" s="79">
        <v>0</v>
      </c>
      <c r="CW61" s="81">
        <f t="shared" si="479"/>
        <v>275.55773351331084</v>
      </c>
      <c r="CX61" s="81">
        <f t="shared" si="480"/>
        <v>275.45548983331082</v>
      </c>
      <c r="CY61" s="81">
        <f t="shared" si="481"/>
        <v>0.10224368</v>
      </c>
      <c r="CZ61" s="78">
        <f t="shared" si="482"/>
        <v>0</v>
      </c>
      <c r="DA61" s="78">
        <f>SUM('[20]ПОЛНАЯ СЕБЕСТОИМОСТЬ ВОДА 2023'!AV209)</f>
        <v>0</v>
      </c>
      <c r="DB61" s="78">
        <f>SUM('[20]ПОЛНАЯ СЕБЕСТОИМОСТЬ ВОДА 2023'!AW209)</f>
        <v>0</v>
      </c>
      <c r="DC61" s="79">
        <f t="shared" ref="DC61:DC65" si="518">SUM(DD61:DE61)</f>
        <v>0</v>
      </c>
      <c r="DD61" s="79">
        <v>0</v>
      </c>
      <c r="DE61" s="79">
        <v>0</v>
      </c>
      <c r="DF61" s="81">
        <f t="shared" si="483"/>
        <v>275.55773351331084</v>
      </c>
      <c r="DG61" s="81">
        <f t="shared" si="484"/>
        <v>275.45548983331082</v>
      </c>
      <c r="DH61" s="81">
        <f t="shared" si="485"/>
        <v>0.10224368</v>
      </c>
      <c r="DI61" s="78">
        <f t="shared" si="486"/>
        <v>919.45501000000002</v>
      </c>
      <c r="DJ61" s="78">
        <f>SUM('[20]ПОЛНАЯ СЕБЕСТОИМОСТЬ ВОДА 2023'!AY209)</f>
        <v>919.45501000000002</v>
      </c>
      <c r="DK61" s="78">
        <f>SUM('[20]ПОЛНАЯ СЕБЕСТОИМОСТЬ ВОДА 2023'!AZ209)</f>
        <v>0</v>
      </c>
      <c r="DL61" s="79">
        <f t="shared" ref="DL61:DL65" si="519">SUM(DM61:DN61)</f>
        <v>498.55900000000003</v>
      </c>
      <c r="DM61" s="79">
        <v>498.55900000000003</v>
      </c>
      <c r="DN61" s="79">
        <v>0</v>
      </c>
      <c r="DO61" s="30">
        <f t="shared" si="487"/>
        <v>826.67320053993251</v>
      </c>
      <c r="DP61" s="30">
        <f t="shared" si="487"/>
        <v>826.36646949993246</v>
      </c>
      <c r="DQ61" s="30">
        <f t="shared" si="487"/>
        <v>0.30673104000000001</v>
      </c>
      <c r="DR61" s="145">
        <f t="shared" si="487"/>
        <v>919.45501000000002</v>
      </c>
      <c r="DS61" s="145">
        <f t="shared" si="487"/>
        <v>919.45501000000002</v>
      </c>
      <c r="DT61" s="145">
        <f t="shared" si="487"/>
        <v>0</v>
      </c>
      <c r="DU61" s="145">
        <f t="shared" si="487"/>
        <v>498.55900000000003</v>
      </c>
      <c r="DV61" s="145">
        <f t="shared" si="487"/>
        <v>498.55900000000003</v>
      </c>
      <c r="DW61" s="145">
        <f t="shared" si="487"/>
        <v>0</v>
      </c>
      <c r="DX61" s="58">
        <f t="shared" si="390"/>
        <v>92.781809460067507</v>
      </c>
      <c r="DY61" s="58">
        <f t="shared" si="390"/>
        <v>93.088540500067552</v>
      </c>
      <c r="DZ61" s="58">
        <f t="shared" si="390"/>
        <v>-0.30673104000000001</v>
      </c>
      <c r="EA61" s="30">
        <f t="shared" si="488"/>
        <v>2480.0196016197974</v>
      </c>
      <c r="EB61" s="30">
        <f t="shared" si="488"/>
        <v>2479.0994084997974</v>
      </c>
      <c r="EC61" s="30">
        <f t="shared" si="488"/>
        <v>0.92019311999999998</v>
      </c>
      <c r="ED61" s="145">
        <f t="shared" si="488"/>
        <v>2646.9870099999998</v>
      </c>
      <c r="EE61" s="145">
        <f t="shared" si="488"/>
        <v>2646.9870099999998</v>
      </c>
      <c r="EF61" s="145">
        <f t="shared" si="488"/>
        <v>0</v>
      </c>
      <c r="EG61" s="145">
        <f t="shared" si="488"/>
        <v>1700.7879999999998</v>
      </c>
      <c r="EH61" s="145">
        <f t="shared" si="488"/>
        <v>1700.7879999999998</v>
      </c>
      <c r="EI61" s="145">
        <f t="shared" si="488"/>
        <v>0</v>
      </c>
      <c r="EJ61" s="58">
        <f t="shared" si="392"/>
        <v>166.96740838020241</v>
      </c>
      <c r="EK61" s="58">
        <f t="shared" si="392"/>
        <v>167.88760150020244</v>
      </c>
      <c r="EL61" s="58">
        <f t="shared" si="392"/>
        <v>-0.92019311999999998</v>
      </c>
      <c r="EM61" s="81">
        <f t="shared" si="489"/>
        <v>275.55773351331084</v>
      </c>
      <c r="EN61" s="81">
        <f>SUM('[20]ПОЛНАЯ СЕБЕСТОИМОСТЬ ВОДА 2023'!BN209)/3</f>
        <v>275.45548983331082</v>
      </c>
      <c r="EO61" s="81">
        <f>SUM('[20]ПОЛНАЯ СЕБЕСТОИМОСТЬ ВОДА 2023'!BO209)/3</f>
        <v>0.10224368</v>
      </c>
      <c r="EP61" s="78">
        <f t="shared" si="490"/>
        <v>0</v>
      </c>
      <c r="EQ61" s="78">
        <f>SUM('[20]ПОЛНАЯ СЕБЕСТОИМОСТЬ ВОДА 2023'!BQ209)</f>
        <v>0</v>
      </c>
      <c r="ER61" s="78">
        <f>SUM('[20]ПОЛНАЯ СЕБЕСТОИМОСТЬ ВОДА 2023'!BR209)</f>
        <v>0</v>
      </c>
      <c r="ES61" s="79">
        <f t="shared" ref="ES61:ES65" si="520">SUM(ET61:EU61)</f>
        <v>0</v>
      </c>
      <c r="ET61" s="79">
        <v>0</v>
      </c>
      <c r="EU61" s="79">
        <v>0</v>
      </c>
      <c r="EV61" s="81">
        <f t="shared" si="491"/>
        <v>275.55773351331084</v>
      </c>
      <c r="EW61" s="81">
        <f t="shared" si="492"/>
        <v>275.45548983331082</v>
      </c>
      <c r="EX61" s="81">
        <f t="shared" si="493"/>
        <v>0.10224368</v>
      </c>
      <c r="EY61" s="78">
        <f t="shared" si="494"/>
        <v>0</v>
      </c>
      <c r="EZ61" s="78">
        <f>SUM('[20]ПОЛНАЯ СЕБЕСТОИМОСТЬ ВОДА 2023'!BT209)</f>
        <v>0</v>
      </c>
      <c r="FA61" s="78">
        <f>SUM('[20]ПОЛНАЯ СЕБЕСТОИМОСТЬ ВОДА 2023'!BU209)</f>
        <v>0</v>
      </c>
      <c r="FB61" s="79">
        <f t="shared" ref="FB61:FB65" si="521">SUM(FC61:FD61)</f>
        <v>0</v>
      </c>
      <c r="FC61" s="79">
        <v>0</v>
      </c>
      <c r="FD61" s="79">
        <v>0</v>
      </c>
      <c r="FE61" s="81">
        <f t="shared" si="495"/>
        <v>275.55773351331084</v>
      </c>
      <c r="FF61" s="81">
        <f t="shared" si="496"/>
        <v>275.45548983331082</v>
      </c>
      <c r="FG61" s="81">
        <f t="shared" si="497"/>
        <v>0.10224368</v>
      </c>
      <c r="FH61" s="78">
        <f t="shared" si="448"/>
        <v>0</v>
      </c>
      <c r="FI61" s="78">
        <f>SUM('[20]ПОЛНАЯ СЕБЕСТОИМОСТЬ ВОДА 2023'!BW209)</f>
        <v>0</v>
      </c>
      <c r="FJ61" s="78">
        <f>SUM('[20]ПОЛНАЯ СЕБЕСТОИМОСТЬ ВОДА 2023'!BX209)</f>
        <v>0</v>
      </c>
      <c r="FK61" s="79">
        <f t="shared" ref="FK61:FK65" si="522">SUM(FL61:FM61)</f>
        <v>545.46776999999997</v>
      </c>
      <c r="FL61" s="79">
        <v>545.46776999999997</v>
      </c>
      <c r="FM61" s="79">
        <v>0</v>
      </c>
      <c r="FN61" s="30">
        <f t="shared" si="498"/>
        <v>826.67320053993251</v>
      </c>
      <c r="FO61" s="30">
        <f t="shared" si="498"/>
        <v>826.36646949993246</v>
      </c>
      <c r="FP61" s="30">
        <f t="shared" si="498"/>
        <v>0.30673104000000001</v>
      </c>
      <c r="FQ61" s="84">
        <f t="shared" si="498"/>
        <v>0</v>
      </c>
      <c r="FR61" s="84">
        <f t="shared" si="498"/>
        <v>0</v>
      </c>
      <c r="FS61" s="84">
        <f t="shared" si="498"/>
        <v>0</v>
      </c>
      <c r="FT61" s="84">
        <f t="shared" si="498"/>
        <v>545.46776999999997</v>
      </c>
      <c r="FU61" s="84">
        <f t="shared" si="498"/>
        <v>545.46776999999997</v>
      </c>
      <c r="FV61" s="84">
        <f t="shared" si="498"/>
        <v>0</v>
      </c>
      <c r="FW61" s="97">
        <f t="shared" si="394"/>
        <v>-826.67320053993251</v>
      </c>
      <c r="FX61" s="97">
        <f t="shared" si="394"/>
        <v>-826.36646949993246</v>
      </c>
      <c r="FY61" s="97">
        <f t="shared" si="394"/>
        <v>-0.30673104000000001</v>
      </c>
      <c r="FZ61" s="30">
        <f t="shared" si="499"/>
        <v>3306.69280215973</v>
      </c>
      <c r="GA61" s="30">
        <f t="shared" si="499"/>
        <v>3305.4658779997299</v>
      </c>
      <c r="GB61" s="30">
        <f t="shared" si="499"/>
        <v>1.22692416</v>
      </c>
      <c r="GC61" s="84">
        <f t="shared" si="499"/>
        <v>2646.9870099999998</v>
      </c>
      <c r="GD61" s="84">
        <f t="shared" si="499"/>
        <v>2646.9870099999998</v>
      </c>
      <c r="GE61" s="84">
        <f t="shared" si="499"/>
        <v>0</v>
      </c>
      <c r="GF61" s="84">
        <f t="shared" si="499"/>
        <v>2246.2557699999998</v>
      </c>
      <c r="GG61" s="84">
        <f t="shared" si="499"/>
        <v>2246.2557699999998</v>
      </c>
      <c r="GH61" s="84">
        <f t="shared" si="499"/>
        <v>0</v>
      </c>
      <c r="GI61" s="97">
        <f t="shared" si="396"/>
        <v>-659.70579215973021</v>
      </c>
      <c r="GJ61" s="97">
        <f t="shared" si="396"/>
        <v>-658.47886799973003</v>
      </c>
      <c r="GK61" s="97">
        <f t="shared" si="396"/>
        <v>-1.22692416</v>
      </c>
      <c r="GL61" s="106"/>
      <c r="GM61" s="129">
        <f t="shared" si="397"/>
        <v>3306.6928021597291</v>
      </c>
    </row>
    <row r="62" spans="1:195" ht="18.75" x14ac:dyDescent="0.3">
      <c r="A62" s="142" t="s">
        <v>64</v>
      </c>
      <c r="B62" s="81">
        <f t="shared" si="454"/>
        <v>7.5322500000000003</v>
      </c>
      <c r="C62" s="81">
        <f>SUM('[20]ПОЛНАЯ СЕБЕСТОИМОСТЬ ВОДА 2023'!C210)/3</f>
        <v>7.5322500000000003</v>
      </c>
      <c r="D62" s="81">
        <f>SUM('[20]ПОЛНАЯ СЕБЕСТОИМОСТЬ ВОДА 2023'!D210)/3</f>
        <v>0</v>
      </c>
      <c r="E62" s="78">
        <f t="shared" si="455"/>
        <v>0</v>
      </c>
      <c r="F62" s="78">
        <f>SUM('[20]ПОЛНАЯ СЕБЕСТОИМОСТЬ ВОДА 2023'!F210)</f>
        <v>0</v>
      </c>
      <c r="G62" s="78">
        <f>SUM('[20]ПОЛНАЯ СЕБЕСТОИМОСТЬ ВОДА 2023'!G210)</f>
        <v>0</v>
      </c>
      <c r="H62" s="79">
        <f t="shared" si="500"/>
        <v>0</v>
      </c>
      <c r="I62" s="79">
        <v>0</v>
      </c>
      <c r="J62" s="79">
        <v>0</v>
      </c>
      <c r="K62" s="81">
        <f t="shared" si="456"/>
        <v>7.5322500000000003</v>
      </c>
      <c r="L62" s="81">
        <f t="shared" si="457"/>
        <v>7.5322500000000003</v>
      </c>
      <c r="M62" s="81">
        <f t="shared" si="458"/>
        <v>0</v>
      </c>
      <c r="N62" s="78">
        <f t="shared" si="459"/>
        <v>0</v>
      </c>
      <c r="O62" s="78">
        <f>SUM('[20]ПОЛНАЯ СЕБЕСТОИМОСТЬ ВОДА 2023'!I210)</f>
        <v>0</v>
      </c>
      <c r="P62" s="78">
        <f>SUM('[20]ПОЛНАЯ СЕБЕСТОИМОСТЬ ВОДА 2023'!J210)</f>
        <v>0</v>
      </c>
      <c r="Q62" s="79">
        <f t="shared" si="512"/>
        <v>0</v>
      </c>
      <c r="R62" s="79">
        <v>0</v>
      </c>
      <c r="S62" s="79">
        <v>0</v>
      </c>
      <c r="T62" s="81">
        <f t="shared" si="460"/>
        <v>7.5322500000000003</v>
      </c>
      <c r="U62" s="81">
        <f t="shared" si="461"/>
        <v>7.5322500000000003</v>
      </c>
      <c r="V62" s="81">
        <f t="shared" si="462"/>
        <v>0</v>
      </c>
      <c r="W62" s="78">
        <f t="shared" si="463"/>
        <v>23.911000000000001</v>
      </c>
      <c r="X62" s="78">
        <f>SUM('[20]ПОЛНАЯ СЕБЕСТОИМОСТЬ ВОДА 2023'!L210)</f>
        <v>23.911000000000001</v>
      </c>
      <c r="Y62" s="78">
        <f>SUM('[20]ПОЛНАЯ СЕБЕСТОИМОСТЬ ВОДА 2023'!M210)</f>
        <v>0</v>
      </c>
      <c r="Z62" s="79">
        <f t="shared" si="513"/>
        <v>22.771000000000001</v>
      </c>
      <c r="AA62" s="79">
        <v>22.771000000000001</v>
      </c>
      <c r="AB62" s="79">
        <v>0</v>
      </c>
      <c r="AC62" s="30">
        <f t="shared" si="464"/>
        <v>22.59675</v>
      </c>
      <c r="AD62" s="30">
        <f t="shared" si="464"/>
        <v>22.59675</v>
      </c>
      <c r="AE62" s="30">
        <f t="shared" si="464"/>
        <v>0</v>
      </c>
      <c r="AF62" s="84">
        <f t="shared" si="464"/>
        <v>23.911000000000001</v>
      </c>
      <c r="AG62" s="84">
        <f t="shared" si="464"/>
        <v>23.911000000000001</v>
      </c>
      <c r="AH62" s="84">
        <f t="shared" si="464"/>
        <v>0</v>
      </c>
      <c r="AI62" s="84">
        <f t="shared" si="464"/>
        <v>22.771000000000001</v>
      </c>
      <c r="AJ62" s="84">
        <f t="shared" si="464"/>
        <v>22.771000000000001</v>
      </c>
      <c r="AK62" s="84">
        <f t="shared" si="464"/>
        <v>0</v>
      </c>
      <c r="AL62" s="97">
        <f t="shared" si="384"/>
        <v>1.3142500000000013</v>
      </c>
      <c r="AM62" s="97">
        <f t="shared" si="384"/>
        <v>1.3142500000000013</v>
      </c>
      <c r="AN62" s="97">
        <f t="shared" si="384"/>
        <v>0</v>
      </c>
      <c r="AO62" s="81">
        <f t="shared" si="465"/>
        <v>7.5322500000000003</v>
      </c>
      <c r="AP62" s="81">
        <f>SUM('[20]ПОЛНАЯ СЕБЕСТОИМОСТЬ ВОДА 2023'!R210)/3</f>
        <v>7.5322500000000003</v>
      </c>
      <c r="AQ62" s="81">
        <f>SUM('[20]ПОЛНАЯ СЕБЕСТОИМОСТЬ ВОДА 2023'!S210)/3</f>
        <v>0</v>
      </c>
      <c r="AR62" s="81">
        <f t="shared" si="466"/>
        <v>0</v>
      </c>
      <c r="AS62" s="81">
        <f>SUM('[20]ПОЛНАЯ СЕБЕСТОИМОСТЬ ВОДА 2023'!U210)</f>
        <v>0</v>
      </c>
      <c r="AT62" s="81">
        <f>SUM('[20]ПОЛНАЯ СЕБЕСТОИМОСТЬ ВОДА 2023'!V210)</f>
        <v>0</v>
      </c>
      <c r="AU62" s="79">
        <f t="shared" si="514"/>
        <v>0</v>
      </c>
      <c r="AV62" s="79">
        <v>0</v>
      </c>
      <c r="AW62" s="79">
        <v>0</v>
      </c>
      <c r="AX62" s="81">
        <f t="shared" si="467"/>
        <v>7.5322500000000003</v>
      </c>
      <c r="AY62" s="81">
        <f t="shared" si="468"/>
        <v>7.5322500000000003</v>
      </c>
      <c r="AZ62" s="81">
        <f t="shared" si="469"/>
        <v>0</v>
      </c>
      <c r="BA62" s="81">
        <f t="shared" si="470"/>
        <v>0</v>
      </c>
      <c r="BB62" s="81">
        <f>SUM('[20]ПОЛНАЯ СЕБЕСТОИМОСТЬ ВОДА 2023'!X210)</f>
        <v>0</v>
      </c>
      <c r="BC62" s="81">
        <f>SUM('[20]ПОЛНАЯ СЕБЕСТОИМОСТЬ ВОДА 2023'!Y210)</f>
        <v>0</v>
      </c>
      <c r="BD62" s="79">
        <f t="shared" si="515"/>
        <v>0</v>
      </c>
      <c r="BE62" s="79">
        <v>0</v>
      </c>
      <c r="BF62" s="79">
        <v>0</v>
      </c>
      <c r="BG62" s="81">
        <f t="shared" si="471"/>
        <v>7.5322500000000003</v>
      </c>
      <c r="BH62" s="81">
        <f t="shared" si="472"/>
        <v>7.5322500000000003</v>
      </c>
      <c r="BI62" s="81">
        <f t="shared" si="473"/>
        <v>0</v>
      </c>
      <c r="BJ62" s="78">
        <f t="shared" si="474"/>
        <v>28.462</v>
      </c>
      <c r="BK62" s="78">
        <f>SUM('[20]ПОЛНАЯ СЕБЕСТОИМОСТЬ ВОДА 2023'!AA210)</f>
        <v>28.462</v>
      </c>
      <c r="BL62" s="78">
        <f>SUM('[20]ПОЛНАЯ СЕБЕСТОИМОСТЬ ВОДА 2023'!AB210)</f>
        <v>0</v>
      </c>
      <c r="BM62" s="79">
        <f t="shared" si="516"/>
        <v>23.172000000000001</v>
      </c>
      <c r="BN62" s="79">
        <v>23.172000000000001</v>
      </c>
      <c r="BO62" s="79">
        <v>0</v>
      </c>
      <c r="BP62" s="30">
        <f t="shared" si="475"/>
        <v>22.59675</v>
      </c>
      <c r="BQ62" s="30">
        <f t="shared" si="475"/>
        <v>22.59675</v>
      </c>
      <c r="BR62" s="30">
        <f t="shared" si="475"/>
        <v>0</v>
      </c>
      <c r="BS62" s="145">
        <f t="shared" si="475"/>
        <v>28.462</v>
      </c>
      <c r="BT62" s="145">
        <f t="shared" si="475"/>
        <v>28.462</v>
      </c>
      <c r="BU62" s="145">
        <f t="shared" si="475"/>
        <v>0</v>
      </c>
      <c r="BV62" s="145">
        <f t="shared" si="475"/>
        <v>23.172000000000001</v>
      </c>
      <c r="BW62" s="145">
        <f t="shared" si="475"/>
        <v>23.172000000000001</v>
      </c>
      <c r="BX62" s="145">
        <f t="shared" si="475"/>
        <v>0</v>
      </c>
      <c r="BY62" s="58">
        <f t="shared" si="386"/>
        <v>5.8652499999999996</v>
      </c>
      <c r="BZ62" s="58">
        <f t="shared" si="386"/>
        <v>5.8652499999999996</v>
      </c>
      <c r="CA62" s="58">
        <f t="shared" si="386"/>
        <v>0</v>
      </c>
      <c r="CB62" s="30">
        <f t="shared" si="476"/>
        <v>45.1935</v>
      </c>
      <c r="CC62" s="30">
        <f t="shared" si="476"/>
        <v>45.1935</v>
      </c>
      <c r="CD62" s="30">
        <f t="shared" si="476"/>
        <v>0</v>
      </c>
      <c r="CE62" s="145">
        <f t="shared" si="476"/>
        <v>52.373000000000005</v>
      </c>
      <c r="CF62" s="145">
        <f t="shared" si="476"/>
        <v>52.373000000000005</v>
      </c>
      <c r="CG62" s="145">
        <f t="shared" si="476"/>
        <v>0</v>
      </c>
      <c r="CH62" s="145">
        <f t="shared" si="476"/>
        <v>45.942999999999998</v>
      </c>
      <c r="CI62" s="145">
        <f t="shared" si="476"/>
        <v>45.942999999999998</v>
      </c>
      <c r="CJ62" s="145">
        <f t="shared" si="476"/>
        <v>0</v>
      </c>
      <c r="CK62" s="58">
        <f t="shared" si="388"/>
        <v>7.1795000000000044</v>
      </c>
      <c r="CL62" s="58">
        <f t="shared" si="388"/>
        <v>7.1795000000000044</v>
      </c>
      <c r="CM62" s="58">
        <f t="shared" si="388"/>
        <v>0</v>
      </c>
      <c r="CN62" s="81">
        <f t="shared" si="477"/>
        <v>7.5322500000000003</v>
      </c>
      <c r="CO62" s="81">
        <f>SUM('[20]ПОЛНАЯ СЕБЕСТОИМОСТЬ ВОДА 2023'!AP210)/3</f>
        <v>7.5322500000000003</v>
      </c>
      <c r="CP62" s="81">
        <f>SUM('[20]ПОЛНАЯ СЕБЕСТОИМОСТЬ ВОДА 2023'!AQ210)/3</f>
        <v>0</v>
      </c>
      <c r="CQ62" s="78">
        <f t="shared" si="478"/>
        <v>0</v>
      </c>
      <c r="CR62" s="78">
        <f>SUM('[20]ПОЛНАЯ СЕБЕСТОИМОСТЬ ВОДА 2023'!AS210)</f>
        <v>0</v>
      </c>
      <c r="CS62" s="78">
        <f>SUM('[20]ПОЛНАЯ СЕБЕСТОИМОСТЬ ВОДА 2023'!AT210)</f>
        <v>0</v>
      </c>
      <c r="CT62" s="79">
        <f t="shared" si="517"/>
        <v>0</v>
      </c>
      <c r="CU62" s="79">
        <v>0</v>
      </c>
      <c r="CV62" s="79">
        <v>0</v>
      </c>
      <c r="CW62" s="81">
        <f t="shared" si="479"/>
        <v>7.5322500000000003</v>
      </c>
      <c r="CX62" s="81">
        <f t="shared" si="480"/>
        <v>7.5322500000000003</v>
      </c>
      <c r="CY62" s="81">
        <f t="shared" si="481"/>
        <v>0</v>
      </c>
      <c r="CZ62" s="78">
        <f t="shared" si="482"/>
        <v>0</v>
      </c>
      <c r="DA62" s="78">
        <f>SUM('[20]ПОЛНАЯ СЕБЕСТОИМОСТЬ ВОДА 2023'!AV210)</f>
        <v>0</v>
      </c>
      <c r="DB62" s="78">
        <f>SUM('[20]ПОЛНАЯ СЕБЕСТОИМОСТЬ ВОДА 2023'!AW210)</f>
        <v>0</v>
      </c>
      <c r="DC62" s="79">
        <f t="shared" si="518"/>
        <v>0</v>
      </c>
      <c r="DD62" s="79">
        <v>0</v>
      </c>
      <c r="DE62" s="79">
        <v>0</v>
      </c>
      <c r="DF62" s="81">
        <f t="shared" si="483"/>
        <v>7.5322500000000003</v>
      </c>
      <c r="DG62" s="81">
        <f t="shared" si="484"/>
        <v>7.5322500000000003</v>
      </c>
      <c r="DH62" s="81">
        <f t="shared" si="485"/>
        <v>0</v>
      </c>
      <c r="DI62" s="78">
        <f t="shared" si="486"/>
        <v>28.92</v>
      </c>
      <c r="DJ62" s="78">
        <f>SUM('[20]ПОЛНАЯ СЕБЕСТОИМОСТЬ ВОДА 2023'!AY210)</f>
        <v>28.92</v>
      </c>
      <c r="DK62" s="78">
        <f>SUM('[20]ПОЛНАЯ СЕБЕСТОИМОСТЬ ВОДА 2023'!AZ210)</f>
        <v>0</v>
      </c>
      <c r="DL62" s="79">
        <f t="shared" si="519"/>
        <v>23.484999999999999</v>
      </c>
      <c r="DM62" s="79">
        <v>23.484999999999999</v>
      </c>
      <c r="DN62" s="79">
        <v>0</v>
      </c>
      <c r="DO62" s="30">
        <f t="shared" si="487"/>
        <v>22.59675</v>
      </c>
      <c r="DP62" s="30">
        <f t="shared" si="487"/>
        <v>22.59675</v>
      </c>
      <c r="DQ62" s="30">
        <f t="shared" si="487"/>
        <v>0</v>
      </c>
      <c r="DR62" s="145">
        <f t="shared" si="487"/>
        <v>28.92</v>
      </c>
      <c r="DS62" s="145">
        <f t="shared" si="487"/>
        <v>28.92</v>
      </c>
      <c r="DT62" s="145">
        <f t="shared" si="487"/>
        <v>0</v>
      </c>
      <c r="DU62" s="145">
        <f t="shared" si="487"/>
        <v>23.484999999999999</v>
      </c>
      <c r="DV62" s="145">
        <f t="shared" si="487"/>
        <v>23.484999999999999</v>
      </c>
      <c r="DW62" s="145">
        <f t="shared" si="487"/>
        <v>0</v>
      </c>
      <c r="DX62" s="58">
        <f t="shared" si="390"/>
        <v>6.3232500000000016</v>
      </c>
      <c r="DY62" s="58">
        <f t="shared" si="390"/>
        <v>6.3232500000000016</v>
      </c>
      <c r="DZ62" s="58">
        <f t="shared" si="390"/>
        <v>0</v>
      </c>
      <c r="EA62" s="30">
        <f t="shared" si="488"/>
        <v>67.79025</v>
      </c>
      <c r="EB62" s="30">
        <f t="shared" si="488"/>
        <v>67.79025</v>
      </c>
      <c r="EC62" s="30">
        <f t="shared" si="488"/>
        <v>0</v>
      </c>
      <c r="ED62" s="145">
        <f t="shared" si="488"/>
        <v>81.293000000000006</v>
      </c>
      <c r="EE62" s="145">
        <f t="shared" si="488"/>
        <v>81.293000000000006</v>
      </c>
      <c r="EF62" s="145">
        <f t="shared" si="488"/>
        <v>0</v>
      </c>
      <c r="EG62" s="145">
        <f t="shared" si="488"/>
        <v>69.427999999999997</v>
      </c>
      <c r="EH62" s="145">
        <f t="shared" si="488"/>
        <v>69.427999999999997</v>
      </c>
      <c r="EI62" s="145">
        <f t="shared" si="488"/>
        <v>0</v>
      </c>
      <c r="EJ62" s="58">
        <f t="shared" si="392"/>
        <v>13.502750000000006</v>
      </c>
      <c r="EK62" s="58">
        <f t="shared" si="392"/>
        <v>13.502750000000006</v>
      </c>
      <c r="EL62" s="58">
        <f t="shared" si="392"/>
        <v>0</v>
      </c>
      <c r="EM62" s="81">
        <f t="shared" si="489"/>
        <v>7.5322500000000003</v>
      </c>
      <c r="EN62" s="81">
        <f>SUM('[20]ПОЛНАЯ СЕБЕСТОИМОСТЬ ВОДА 2023'!BN210)/3</f>
        <v>7.5322500000000003</v>
      </c>
      <c r="EO62" s="81">
        <f>SUM('[20]ПОЛНАЯ СЕБЕСТОИМОСТЬ ВОДА 2023'!BO210)/3</f>
        <v>0</v>
      </c>
      <c r="EP62" s="78">
        <f t="shared" si="490"/>
        <v>0</v>
      </c>
      <c r="EQ62" s="78">
        <f>SUM('[20]ПОЛНАЯ СЕБЕСТОИМОСТЬ ВОДА 2023'!BQ210)</f>
        <v>0</v>
      </c>
      <c r="ER62" s="78">
        <f>SUM('[20]ПОЛНАЯ СЕБЕСТОИМОСТЬ ВОДА 2023'!BR210)</f>
        <v>0</v>
      </c>
      <c r="ES62" s="79">
        <f t="shared" si="520"/>
        <v>0</v>
      </c>
      <c r="ET62" s="79">
        <v>0</v>
      </c>
      <c r="EU62" s="79">
        <v>0</v>
      </c>
      <c r="EV62" s="81">
        <f t="shared" si="491"/>
        <v>7.5322500000000003</v>
      </c>
      <c r="EW62" s="81">
        <f t="shared" si="492"/>
        <v>7.5322500000000003</v>
      </c>
      <c r="EX62" s="81">
        <f t="shared" si="493"/>
        <v>0</v>
      </c>
      <c r="EY62" s="78">
        <f t="shared" si="494"/>
        <v>0</v>
      </c>
      <c r="EZ62" s="78">
        <f>SUM('[20]ПОЛНАЯ СЕБЕСТОИМОСТЬ ВОДА 2023'!BT210)</f>
        <v>0</v>
      </c>
      <c r="FA62" s="78">
        <f>SUM('[20]ПОЛНАЯ СЕБЕСТОИМОСТЬ ВОДА 2023'!BU210)</f>
        <v>0</v>
      </c>
      <c r="FB62" s="79">
        <f t="shared" si="521"/>
        <v>0</v>
      </c>
      <c r="FC62" s="79">
        <v>0</v>
      </c>
      <c r="FD62" s="79">
        <v>0</v>
      </c>
      <c r="FE62" s="81">
        <f t="shared" si="495"/>
        <v>7.5322500000000003</v>
      </c>
      <c r="FF62" s="81">
        <f t="shared" si="496"/>
        <v>7.5322500000000003</v>
      </c>
      <c r="FG62" s="81">
        <f t="shared" si="497"/>
        <v>0</v>
      </c>
      <c r="FH62" s="78">
        <f t="shared" si="448"/>
        <v>0</v>
      </c>
      <c r="FI62" s="78">
        <f>SUM('[20]ПОЛНАЯ СЕБЕСТОИМОСТЬ ВОДА 2023'!BW210)</f>
        <v>0</v>
      </c>
      <c r="FJ62" s="78">
        <f>SUM('[20]ПОЛНАЯ СЕБЕСТОИМОСТЬ ВОДА 2023'!BX210)</f>
        <v>0</v>
      </c>
      <c r="FK62" s="79">
        <f t="shared" si="522"/>
        <v>24.506999999999998</v>
      </c>
      <c r="FL62" s="79">
        <v>24.506999999999998</v>
      </c>
      <c r="FM62" s="79">
        <v>0</v>
      </c>
      <c r="FN62" s="30">
        <f t="shared" si="498"/>
        <v>22.59675</v>
      </c>
      <c r="FO62" s="30">
        <f t="shared" si="498"/>
        <v>22.59675</v>
      </c>
      <c r="FP62" s="30">
        <f t="shared" si="498"/>
        <v>0</v>
      </c>
      <c r="FQ62" s="84">
        <f t="shared" si="498"/>
        <v>0</v>
      </c>
      <c r="FR62" s="84">
        <f t="shared" si="498"/>
        <v>0</v>
      </c>
      <c r="FS62" s="84">
        <f t="shared" si="498"/>
        <v>0</v>
      </c>
      <c r="FT62" s="84">
        <f t="shared" si="498"/>
        <v>24.506999999999998</v>
      </c>
      <c r="FU62" s="84">
        <f t="shared" si="498"/>
        <v>24.506999999999998</v>
      </c>
      <c r="FV62" s="84">
        <f t="shared" si="498"/>
        <v>0</v>
      </c>
      <c r="FW62" s="97">
        <f t="shared" si="394"/>
        <v>-22.59675</v>
      </c>
      <c r="FX62" s="97">
        <f t="shared" si="394"/>
        <v>-22.59675</v>
      </c>
      <c r="FY62" s="97">
        <f t="shared" si="394"/>
        <v>0</v>
      </c>
      <c r="FZ62" s="30">
        <f t="shared" si="499"/>
        <v>90.387</v>
      </c>
      <c r="GA62" s="30">
        <f t="shared" si="499"/>
        <v>90.387</v>
      </c>
      <c r="GB62" s="30">
        <f t="shared" si="499"/>
        <v>0</v>
      </c>
      <c r="GC62" s="84">
        <f t="shared" si="499"/>
        <v>81.293000000000006</v>
      </c>
      <c r="GD62" s="84">
        <f t="shared" si="499"/>
        <v>81.293000000000006</v>
      </c>
      <c r="GE62" s="84">
        <f t="shared" si="499"/>
        <v>0</v>
      </c>
      <c r="GF62" s="84">
        <f t="shared" si="499"/>
        <v>93.935000000000002</v>
      </c>
      <c r="GG62" s="84">
        <f t="shared" si="499"/>
        <v>93.935000000000002</v>
      </c>
      <c r="GH62" s="84">
        <f t="shared" si="499"/>
        <v>0</v>
      </c>
      <c r="GI62" s="97">
        <f t="shared" si="396"/>
        <v>-9.0939999999999941</v>
      </c>
      <c r="GJ62" s="97">
        <f t="shared" si="396"/>
        <v>-9.0939999999999941</v>
      </c>
      <c r="GK62" s="97">
        <f t="shared" si="396"/>
        <v>0</v>
      </c>
      <c r="GL62" s="106"/>
      <c r="GM62" s="129">
        <f t="shared" si="397"/>
        <v>90.387000000000015</v>
      </c>
    </row>
    <row r="63" spans="1:195" ht="18.75" x14ac:dyDescent="0.3">
      <c r="A63" s="142" t="s">
        <v>116</v>
      </c>
      <c r="B63" s="81">
        <f t="shared" si="454"/>
        <v>0</v>
      </c>
      <c r="C63" s="81">
        <f>SUM('[20]ПОЛНАЯ СЕБЕСТОИМОСТЬ ВОДА 2023'!C211)/3</f>
        <v>0</v>
      </c>
      <c r="D63" s="81">
        <f>SUM('[20]ПОЛНАЯ СЕБЕСТОИМОСТЬ ВОДА 2023'!D211)/3</f>
        <v>0</v>
      </c>
      <c r="E63" s="78">
        <f t="shared" si="455"/>
        <v>0</v>
      </c>
      <c r="F63" s="78">
        <f>SUM('[20]ПОЛНАЯ СЕБЕСТОИМОСТЬ ВОДА 2023'!F211)</f>
        <v>0</v>
      </c>
      <c r="G63" s="78">
        <f>SUM('[20]ПОЛНАЯ СЕБЕСТОИМОСТЬ ВОДА 2023'!G211)</f>
        <v>0</v>
      </c>
      <c r="H63" s="79">
        <f t="shared" si="500"/>
        <v>0</v>
      </c>
      <c r="I63" s="79">
        <v>0</v>
      </c>
      <c r="J63" s="79">
        <v>0</v>
      </c>
      <c r="K63" s="81">
        <f t="shared" si="456"/>
        <v>0</v>
      </c>
      <c r="L63" s="81">
        <f t="shared" si="457"/>
        <v>0</v>
      </c>
      <c r="M63" s="81">
        <f t="shared" si="458"/>
        <v>0</v>
      </c>
      <c r="N63" s="78">
        <f t="shared" si="459"/>
        <v>0</v>
      </c>
      <c r="O63" s="78">
        <f>SUM('[20]ПОЛНАЯ СЕБЕСТОИМОСТЬ ВОДА 2023'!I211)</f>
        <v>0</v>
      </c>
      <c r="P63" s="78">
        <f>SUM('[20]ПОЛНАЯ СЕБЕСТОИМОСТЬ ВОДА 2023'!J211)</f>
        <v>0</v>
      </c>
      <c r="Q63" s="79">
        <f t="shared" si="512"/>
        <v>0</v>
      </c>
      <c r="R63" s="79">
        <v>0</v>
      </c>
      <c r="S63" s="79">
        <v>0</v>
      </c>
      <c r="T63" s="81">
        <f t="shared" si="460"/>
        <v>0</v>
      </c>
      <c r="U63" s="81">
        <f t="shared" si="461"/>
        <v>0</v>
      </c>
      <c r="V63" s="81">
        <f t="shared" si="462"/>
        <v>0</v>
      </c>
      <c r="W63" s="78">
        <f t="shared" si="463"/>
        <v>0</v>
      </c>
      <c r="X63" s="78">
        <f>SUM('[20]ПОЛНАЯ СЕБЕСТОИМОСТЬ ВОДА 2023'!L211)</f>
        <v>0</v>
      </c>
      <c r="Y63" s="78">
        <f>SUM('[20]ПОЛНАЯ СЕБЕСТОИМОСТЬ ВОДА 2023'!M211)</f>
        <v>0</v>
      </c>
      <c r="Z63" s="79">
        <f t="shared" si="513"/>
        <v>0</v>
      </c>
      <c r="AA63" s="79">
        <v>0</v>
      </c>
      <c r="AB63" s="79">
        <v>0</v>
      </c>
      <c r="AC63" s="30">
        <f t="shared" si="464"/>
        <v>0</v>
      </c>
      <c r="AD63" s="30">
        <f t="shared" si="464"/>
        <v>0</v>
      </c>
      <c r="AE63" s="30">
        <f t="shared" si="464"/>
        <v>0</v>
      </c>
      <c r="AF63" s="84">
        <f t="shared" si="464"/>
        <v>0</v>
      </c>
      <c r="AG63" s="84">
        <f t="shared" si="464"/>
        <v>0</v>
      </c>
      <c r="AH63" s="84">
        <f t="shared" si="464"/>
        <v>0</v>
      </c>
      <c r="AI63" s="84">
        <f t="shared" si="464"/>
        <v>0</v>
      </c>
      <c r="AJ63" s="84">
        <f t="shared" si="464"/>
        <v>0</v>
      </c>
      <c r="AK63" s="84">
        <f t="shared" si="464"/>
        <v>0</v>
      </c>
      <c r="AL63" s="97">
        <f t="shared" ref="AL63:AN84" si="523">SUM(AF63-AC63)</f>
        <v>0</v>
      </c>
      <c r="AM63" s="97">
        <f t="shared" si="523"/>
        <v>0</v>
      </c>
      <c r="AN63" s="97">
        <f t="shared" si="523"/>
        <v>0</v>
      </c>
      <c r="AO63" s="81">
        <f t="shared" si="465"/>
        <v>0</v>
      </c>
      <c r="AP63" s="81">
        <f>SUM('[20]ПОЛНАЯ СЕБЕСТОИМОСТЬ ВОДА 2023'!R211)/3</f>
        <v>0</v>
      </c>
      <c r="AQ63" s="81">
        <f>SUM('[20]ПОЛНАЯ СЕБЕСТОИМОСТЬ ВОДА 2023'!S211)/3</f>
        <v>0</v>
      </c>
      <c r="AR63" s="81">
        <f t="shared" si="466"/>
        <v>0</v>
      </c>
      <c r="AS63" s="81">
        <f>SUM('[20]ПОЛНАЯ СЕБЕСТОИМОСТЬ ВОДА 2023'!U211)</f>
        <v>0</v>
      </c>
      <c r="AT63" s="81">
        <f>SUM('[20]ПОЛНАЯ СЕБЕСТОИМОСТЬ ВОДА 2023'!V211)</f>
        <v>0</v>
      </c>
      <c r="AU63" s="79">
        <f t="shared" si="514"/>
        <v>0</v>
      </c>
      <c r="AV63" s="79">
        <v>0</v>
      </c>
      <c r="AW63" s="79">
        <v>0</v>
      </c>
      <c r="AX63" s="81">
        <f t="shared" si="467"/>
        <v>0</v>
      </c>
      <c r="AY63" s="81">
        <f t="shared" si="468"/>
        <v>0</v>
      </c>
      <c r="AZ63" s="81">
        <f t="shared" si="469"/>
        <v>0</v>
      </c>
      <c r="BA63" s="81">
        <f t="shared" si="470"/>
        <v>0</v>
      </c>
      <c r="BB63" s="81">
        <f>SUM('[20]ПОЛНАЯ СЕБЕСТОИМОСТЬ ВОДА 2023'!X211)</f>
        <v>0</v>
      </c>
      <c r="BC63" s="81">
        <f>SUM('[20]ПОЛНАЯ СЕБЕСТОИМОСТЬ ВОДА 2023'!Y211)</f>
        <v>0</v>
      </c>
      <c r="BD63" s="79">
        <f t="shared" si="515"/>
        <v>0</v>
      </c>
      <c r="BE63" s="79">
        <v>0</v>
      </c>
      <c r="BF63" s="79">
        <v>0</v>
      </c>
      <c r="BG63" s="81">
        <f t="shared" si="471"/>
        <v>0</v>
      </c>
      <c r="BH63" s="81">
        <f t="shared" si="472"/>
        <v>0</v>
      </c>
      <c r="BI63" s="81">
        <f t="shared" si="473"/>
        <v>0</v>
      </c>
      <c r="BJ63" s="78">
        <f t="shared" si="474"/>
        <v>0</v>
      </c>
      <c r="BK63" s="78">
        <f>SUM('[20]ПОЛНАЯ СЕБЕСТОИМОСТЬ ВОДА 2023'!AA211)</f>
        <v>0</v>
      </c>
      <c r="BL63" s="78">
        <f>SUM('[20]ПОЛНАЯ СЕБЕСТОИМОСТЬ ВОДА 2023'!AB211)</f>
        <v>0</v>
      </c>
      <c r="BM63" s="79">
        <f t="shared" si="516"/>
        <v>0</v>
      </c>
      <c r="BN63" s="79">
        <v>0</v>
      </c>
      <c r="BO63" s="79">
        <v>0</v>
      </c>
      <c r="BP63" s="30">
        <f t="shared" si="475"/>
        <v>0</v>
      </c>
      <c r="BQ63" s="30">
        <f t="shared" si="475"/>
        <v>0</v>
      </c>
      <c r="BR63" s="30">
        <f t="shared" si="475"/>
        <v>0</v>
      </c>
      <c r="BS63" s="145">
        <f t="shared" si="475"/>
        <v>0</v>
      </c>
      <c r="BT63" s="145">
        <f t="shared" si="475"/>
        <v>0</v>
      </c>
      <c r="BU63" s="145">
        <f t="shared" si="475"/>
        <v>0</v>
      </c>
      <c r="BV63" s="145">
        <f t="shared" si="475"/>
        <v>0</v>
      </c>
      <c r="BW63" s="145">
        <f t="shared" si="475"/>
        <v>0</v>
      </c>
      <c r="BX63" s="145">
        <f t="shared" si="475"/>
        <v>0</v>
      </c>
      <c r="BY63" s="58">
        <f t="shared" si="386"/>
        <v>0</v>
      </c>
      <c r="BZ63" s="58">
        <f t="shared" si="386"/>
        <v>0</v>
      </c>
      <c r="CA63" s="58">
        <f t="shared" si="386"/>
        <v>0</v>
      </c>
      <c r="CB63" s="30">
        <f t="shared" si="476"/>
        <v>0</v>
      </c>
      <c r="CC63" s="30">
        <f t="shared" si="476"/>
        <v>0</v>
      </c>
      <c r="CD63" s="30">
        <f t="shared" si="476"/>
        <v>0</v>
      </c>
      <c r="CE63" s="145">
        <f t="shared" si="476"/>
        <v>0</v>
      </c>
      <c r="CF63" s="145">
        <f t="shared" si="476"/>
        <v>0</v>
      </c>
      <c r="CG63" s="145">
        <f t="shared" si="476"/>
        <v>0</v>
      </c>
      <c r="CH63" s="145">
        <f t="shared" si="476"/>
        <v>0</v>
      </c>
      <c r="CI63" s="145">
        <f t="shared" si="476"/>
        <v>0</v>
      </c>
      <c r="CJ63" s="145">
        <f t="shared" si="476"/>
        <v>0</v>
      </c>
      <c r="CK63" s="58">
        <f t="shared" si="388"/>
        <v>0</v>
      </c>
      <c r="CL63" s="58">
        <f t="shared" si="388"/>
        <v>0</v>
      </c>
      <c r="CM63" s="58">
        <f t="shared" si="388"/>
        <v>0</v>
      </c>
      <c r="CN63" s="81">
        <f t="shared" si="477"/>
        <v>0</v>
      </c>
      <c r="CO63" s="81">
        <f>SUM('[20]ПОЛНАЯ СЕБЕСТОИМОСТЬ ВОДА 2023'!AP211)/3</f>
        <v>0</v>
      </c>
      <c r="CP63" s="81">
        <f>SUM('[20]ПОЛНАЯ СЕБЕСТОИМОСТЬ ВОДА 2023'!AQ211)/3</f>
        <v>0</v>
      </c>
      <c r="CQ63" s="78">
        <f t="shared" si="478"/>
        <v>0</v>
      </c>
      <c r="CR63" s="78">
        <f>SUM('[20]ПОЛНАЯ СЕБЕСТОИМОСТЬ ВОДА 2023'!AS211)</f>
        <v>0</v>
      </c>
      <c r="CS63" s="78">
        <f>SUM('[20]ПОЛНАЯ СЕБЕСТОИМОСТЬ ВОДА 2023'!AT211)</f>
        <v>0</v>
      </c>
      <c r="CT63" s="79">
        <f t="shared" si="517"/>
        <v>0</v>
      </c>
      <c r="CU63" s="79">
        <v>0</v>
      </c>
      <c r="CV63" s="79">
        <v>0</v>
      </c>
      <c r="CW63" s="81">
        <f t="shared" si="479"/>
        <v>0</v>
      </c>
      <c r="CX63" s="81">
        <f t="shared" si="480"/>
        <v>0</v>
      </c>
      <c r="CY63" s="81">
        <f t="shared" si="481"/>
        <v>0</v>
      </c>
      <c r="CZ63" s="78">
        <f t="shared" si="482"/>
        <v>0</v>
      </c>
      <c r="DA63" s="78">
        <f>SUM('[20]ПОЛНАЯ СЕБЕСТОИМОСТЬ ВОДА 2023'!AV211)</f>
        <v>0</v>
      </c>
      <c r="DB63" s="78">
        <f>SUM('[20]ПОЛНАЯ СЕБЕСТОИМОСТЬ ВОДА 2023'!AW211)</f>
        <v>0</v>
      </c>
      <c r="DC63" s="79">
        <f t="shared" si="518"/>
        <v>0</v>
      </c>
      <c r="DD63" s="79">
        <v>0</v>
      </c>
      <c r="DE63" s="79">
        <v>0</v>
      </c>
      <c r="DF63" s="81">
        <f t="shared" si="483"/>
        <v>0</v>
      </c>
      <c r="DG63" s="81">
        <f t="shared" si="484"/>
        <v>0</v>
      </c>
      <c r="DH63" s="81">
        <f t="shared" si="485"/>
        <v>0</v>
      </c>
      <c r="DI63" s="78">
        <f t="shared" si="486"/>
        <v>0</v>
      </c>
      <c r="DJ63" s="78">
        <f>SUM('[20]ПОЛНАЯ СЕБЕСТОИМОСТЬ ВОДА 2023'!AY211)</f>
        <v>0</v>
      </c>
      <c r="DK63" s="78">
        <f>SUM('[20]ПОЛНАЯ СЕБЕСТОИМОСТЬ ВОДА 2023'!AZ211)</f>
        <v>0</v>
      </c>
      <c r="DL63" s="79">
        <f t="shared" si="519"/>
        <v>0</v>
      </c>
      <c r="DM63" s="79">
        <v>0</v>
      </c>
      <c r="DN63" s="79">
        <v>0</v>
      </c>
      <c r="DO63" s="30">
        <f t="shared" si="487"/>
        <v>0</v>
      </c>
      <c r="DP63" s="30">
        <f t="shared" si="487"/>
        <v>0</v>
      </c>
      <c r="DQ63" s="30">
        <f t="shared" si="487"/>
        <v>0</v>
      </c>
      <c r="DR63" s="145">
        <f t="shared" si="487"/>
        <v>0</v>
      </c>
      <c r="DS63" s="145">
        <f t="shared" si="487"/>
        <v>0</v>
      </c>
      <c r="DT63" s="145">
        <f t="shared" si="487"/>
        <v>0</v>
      </c>
      <c r="DU63" s="145">
        <f t="shared" si="487"/>
        <v>0</v>
      </c>
      <c r="DV63" s="145">
        <f t="shared" si="487"/>
        <v>0</v>
      </c>
      <c r="DW63" s="145">
        <f t="shared" si="487"/>
        <v>0</v>
      </c>
      <c r="DX63" s="58">
        <f t="shared" si="390"/>
        <v>0</v>
      </c>
      <c r="DY63" s="58">
        <f t="shared" si="390"/>
        <v>0</v>
      </c>
      <c r="DZ63" s="58">
        <f t="shared" si="390"/>
        <v>0</v>
      </c>
      <c r="EA63" s="30">
        <f t="shared" si="488"/>
        <v>0</v>
      </c>
      <c r="EB63" s="30">
        <f t="shared" si="488"/>
        <v>0</v>
      </c>
      <c r="EC63" s="30">
        <f t="shared" si="488"/>
        <v>0</v>
      </c>
      <c r="ED63" s="145">
        <f t="shared" si="488"/>
        <v>0</v>
      </c>
      <c r="EE63" s="145">
        <f t="shared" si="488"/>
        <v>0</v>
      </c>
      <c r="EF63" s="145">
        <f t="shared" si="488"/>
        <v>0</v>
      </c>
      <c r="EG63" s="145">
        <f t="shared" si="488"/>
        <v>0</v>
      </c>
      <c r="EH63" s="145">
        <f t="shared" si="488"/>
        <v>0</v>
      </c>
      <c r="EI63" s="145">
        <f t="shared" si="488"/>
        <v>0</v>
      </c>
      <c r="EJ63" s="58">
        <f t="shared" si="392"/>
        <v>0</v>
      </c>
      <c r="EK63" s="58">
        <f t="shared" si="392"/>
        <v>0</v>
      </c>
      <c r="EL63" s="58">
        <f t="shared" si="392"/>
        <v>0</v>
      </c>
      <c r="EM63" s="81">
        <f t="shared" si="489"/>
        <v>0</v>
      </c>
      <c r="EN63" s="81">
        <f>SUM('[20]ПОЛНАЯ СЕБЕСТОИМОСТЬ ВОДА 2023'!BN211)/3</f>
        <v>0</v>
      </c>
      <c r="EO63" s="81">
        <f>SUM('[20]ПОЛНАЯ СЕБЕСТОИМОСТЬ ВОДА 2023'!BO211)/3</f>
        <v>0</v>
      </c>
      <c r="EP63" s="78">
        <f t="shared" si="490"/>
        <v>0</v>
      </c>
      <c r="EQ63" s="78">
        <f>SUM('[20]ПОЛНАЯ СЕБЕСТОИМОСТЬ ВОДА 2023'!BQ211)</f>
        <v>0</v>
      </c>
      <c r="ER63" s="78">
        <f>SUM('[20]ПОЛНАЯ СЕБЕСТОИМОСТЬ ВОДА 2023'!BR211)</f>
        <v>0</v>
      </c>
      <c r="ES63" s="79">
        <f t="shared" si="520"/>
        <v>0</v>
      </c>
      <c r="ET63" s="79">
        <v>0</v>
      </c>
      <c r="EU63" s="79">
        <v>0</v>
      </c>
      <c r="EV63" s="81">
        <f t="shared" si="491"/>
        <v>0</v>
      </c>
      <c r="EW63" s="81">
        <f t="shared" si="492"/>
        <v>0</v>
      </c>
      <c r="EX63" s="81">
        <f t="shared" si="493"/>
        <v>0</v>
      </c>
      <c r="EY63" s="78">
        <f t="shared" si="494"/>
        <v>0</v>
      </c>
      <c r="EZ63" s="78">
        <f>SUM('[20]ПОЛНАЯ СЕБЕСТОИМОСТЬ ВОДА 2023'!BT211)</f>
        <v>0</v>
      </c>
      <c r="FA63" s="78">
        <f>SUM('[20]ПОЛНАЯ СЕБЕСТОИМОСТЬ ВОДА 2023'!BU211)</f>
        <v>0</v>
      </c>
      <c r="FB63" s="79">
        <f t="shared" si="521"/>
        <v>0</v>
      </c>
      <c r="FC63" s="79">
        <v>0</v>
      </c>
      <c r="FD63" s="79">
        <v>0</v>
      </c>
      <c r="FE63" s="81">
        <f t="shared" si="495"/>
        <v>0</v>
      </c>
      <c r="FF63" s="81">
        <f t="shared" si="496"/>
        <v>0</v>
      </c>
      <c r="FG63" s="81">
        <f t="shared" si="497"/>
        <v>0</v>
      </c>
      <c r="FH63" s="78">
        <f t="shared" si="448"/>
        <v>0</v>
      </c>
      <c r="FI63" s="78">
        <f>SUM('[20]ПОЛНАЯ СЕБЕСТОИМОСТЬ ВОДА 2023'!BW211)</f>
        <v>0</v>
      </c>
      <c r="FJ63" s="78">
        <f>SUM('[20]ПОЛНАЯ СЕБЕСТОИМОСТЬ ВОДА 2023'!BX211)</f>
        <v>0</v>
      </c>
      <c r="FK63" s="79">
        <f t="shared" si="522"/>
        <v>0</v>
      </c>
      <c r="FL63" s="79">
        <v>0</v>
      </c>
      <c r="FM63" s="79">
        <v>0</v>
      </c>
      <c r="FN63" s="30">
        <f t="shared" si="498"/>
        <v>0</v>
      </c>
      <c r="FO63" s="30">
        <f t="shared" si="498"/>
        <v>0</v>
      </c>
      <c r="FP63" s="30">
        <f t="shared" si="498"/>
        <v>0</v>
      </c>
      <c r="FQ63" s="84">
        <f t="shared" si="498"/>
        <v>0</v>
      </c>
      <c r="FR63" s="84">
        <f t="shared" si="498"/>
        <v>0</v>
      </c>
      <c r="FS63" s="84">
        <f t="shared" si="498"/>
        <v>0</v>
      </c>
      <c r="FT63" s="84">
        <f t="shared" si="498"/>
        <v>0</v>
      </c>
      <c r="FU63" s="84">
        <f t="shared" si="498"/>
        <v>0</v>
      </c>
      <c r="FV63" s="84">
        <f t="shared" si="498"/>
        <v>0</v>
      </c>
      <c r="FW63" s="97">
        <f t="shared" si="394"/>
        <v>0</v>
      </c>
      <c r="FX63" s="97">
        <f t="shared" si="394"/>
        <v>0</v>
      </c>
      <c r="FY63" s="97">
        <f t="shared" si="394"/>
        <v>0</v>
      </c>
      <c r="FZ63" s="30">
        <f t="shared" si="499"/>
        <v>0</v>
      </c>
      <c r="GA63" s="30">
        <f t="shared" si="499"/>
        <v>0</v>
      </c>
      <c r="GB63" s="30">
        <f t="shared" si="499"/>
        <v>0</v>
      </c>
      <c r="GC63" s="84">
        <f t="shared" si="499"/>
        <v>0</v>
      </c>
      <c r="GD63" s="84">
        <f t="shared" si="499"/>
        <v>0</v>
      </c>
      <c r="GE63" s="84">
        <f t="shared" si="499"/>
        <v>0</v>
      </c>
      <c r="GF63" s="84">
        <f t="shared" si="499"/>
        <v>0</v>
      </c>
      <c r="GG63" s="84">
        <f t="shared" si="499"/>
        <v>0</v>
      </c>
      <c r="GH63" s="84">
        <f t="shared" si="499"/>
        <v>0</v>
      </c>
      <c r="GI63" s="97">
        <f t="shared" si="396"/>
        <v>0</v>
      </c>
      <c r="GJ63" s="97">
        <f t="shared" si="396"/>
        <v>0</v>
      </c>
      <c r="GK63" s="97">
        <f t="shared" si="396"/>
        <v>0</v>
      </c>
      <c r="GL63" s="106"/>
      <c r="GM63" s="129">
        <f t="shared" si="397"/>
        <v>0</v>
      </c>
    </row>
    <row r="64" spans="1:195" ht="18.75" x14ac:dyDescent="0.3">
      <c r="A64" s="142" t="s">
        <v>65</v>
      </c>
      <c r="B64" s="81">
        <f t="shared" si="454"/>
        <v>260.78994999999998</v>
      </c>
      <c r="C64" s="81">
        <f>SUM('[20]ПОЛНАЯ СЕБЕСТОИМОСТЬ ВОДА 2023'!C212)/3</f>
        <v>260.78994999999998</v>
      </c>
      <c r="D64" s="81">
        <f>SUM('[20]ПОЛНАЯ СЕБЕСТОИМОСТЬ ВОДА 2023'!D212)/3</f>
        <v>0</v>
      </c>
      <c r="E64" s="78">
        <f t="shared" si="455"/>
        <v>0</v>
      </c>
      <c r="F64" s="78">
        <f>SUM('[20]ПОЛНАЯ СЕБЕСТОИМОСТЬ ВОДА 2023'!F212)</f>
        <v>0</v>
      </c>
      <c r="G64" s="78">
        <f>SUM('[20]ПОЛНАЯ СЕБЕСТОИМОСТЬ ВОДА 2023'!G212)</f>
        <v>0</v>
      </c>
      <c r="H64" s="79">
        <f t="shared" si="500"/>
        <v>0</v>
      </c>
      <c r="I64" s="79">
        <v>0</v>
      </c>
      <c r="J64" s="79">
        <v>0</v>
      </c>
      <c r="K64" s="81">
        <f t="shared" si="456"/>
        <v>260.78994999999998</v>
      </c>
      <c r="L64" s="81">
        <f t="shared" si="457"/>
        <v>260.78994999999998</v>
      </c>
      <c r="M64" s="81">
        <f t="shared" si="458"/>
        <v>0</v>
      </c>
      <c r="N64" s="78">
        <f t="shared" si="459"/>
        <v>0</v>
      </c>
      <c r="O64" s="78">
        <f>SUM('[20]ПОЛНАЯ СЕБЕСТОИМОСТЬ ВОДА 2023'!I212)</f>
        <v>0</v>
      </c>
      <c r="P64" s="78">
        <f>SUM('[20]ПОЛНАЯ СЕБЕСТОИМОСТЬ ВОДА 2023'!J212)</f>
        <v>0</v>
      </c>
      <c r="Q64" s="79">
        <f t="shared" si="512"/>
        <v>0</v>
      </c>
      <c r="R64" s="79">
        <v>0</v>
      </c>
      <c r="S64" s="79">
        <v>0</v>
      </c>
      <c r="T64" s="81">
        <f t="shared" si="460"/>
        <v>260.78994999999998</v>
      </c>
      <c r="U64" s="81">
        <f t="shared" si="461"/>
        <v>260.78994999999998</v>
      </c>
      <c r="V64" s="81">
        <f t="shared" si="462"/>
        <v>0</v>
      </c>
      <c r="W64" s="78">
        <f t="shared" si="463"/>
        <v>0</v>
      </c>
      <c r="X64" s="78">
        <f>SUM('[20]ПОЛНАЯ СЕБЕСТОИМОСТЬ ВОДА 2023'!L212)</f>
        <v>0</v>
      </c>
      <c r="Y64" s="78">
        <f>SUM('[20]ПОЛНАЯ СЕБЕСТОИМОСТЬ ВОДА 2023'!M212)</f>
        <v>0</v>
      </c>
      <c r="Z64" s="79">
        <f t="shared" si="513"/>
        <v>0</v>
      </c>
      <c r="AA64" s="79">
        <v>0</v>
      </c>
      <c r="AB64" s="79">
        <v>0</v>
      </c>
      <c r="AC64" s="30">
        <f t="shared" si="464"/>
        <v>782.36984999999993</v>
      </c>
      <c r="AD64" s="30">
        <f t="shared" si="464"/>
        <v>782.36984999999993</v>
      </c>
      <c r="AE64" s="30">
        <f t="shared" si="464"/>
        <v>0</v>
      </c>
      <c r="AF64" s="84">
        <f t="shared" si="464"/>
        <v>0</v>
      </c>
      <c r="AG64" s="84">
        <f t="shared" si="464"/>
        <v>0</v>
      </c>
      <c r="AH64" s="84">
        <f t="shared" si="464"/>
        <v>0</v>
      </c>
      <c r="AI64" s="84">
        <f t="shared" si="464"/>
        <v>0</v>
      </c>
      <c r="AJ64" s="84">
        <f t="shared" si="464"/>
        <v>0</v>
      </c>
      <c r="AK64" s="84">
        <f t="shared" si="464"/>
        <v>0</v>
      </c>
      <c r="AL64" s="97">
        <f t="shared" si="523"/>
        <v>-782.36984999999993</v>
      </c>
      <c r="AM64" s="97">
        <f t="shared" si="523"/>
        <v>-782.36984999999993</v>
      </c>
      <c r="AN64" s="97">
        <f t="shared" si="523"/>
        <v>0</v>
      </c>
      <c r="AO64" s="81">
        <f t="shared" si="465"/>
        <v>260.78994999999998</v>
      </c>
      <c r="AP64" s="81">
        <f>SUM('[20]ПОЛНАЯ СЕБЕСТОИМОСТЬ ВОДА 2023'!R212)/3</f>
        <v>260.78994999999998</v>
      </c>
      <c r="AQ64" s="81">
        <f>SUM('[20]ПОЛНАЯ СЕБЕСТОИМОСТЬ ВОДА 2023'!S212)/3</f>
        <v>0</v>
      </c>
      <c r="AR64" s="81">
        <f t="shared" si="466"/>
        <v>0</v>
      </c>
      <c r="AS64" s="81">
        <f>SUM('[20]ПОЛНАЯ СЕБЕСТОИМОСТЬ ВОДА 2023'!U212)</f>
        <v>0</v>
      </c>
      <c r="AT64" s="81">
        <f>SUM('[20]ПОЛНАЯ СЕБЕСТОИМОСТЬ ВОДА 2023'!V212)</f>
        <v>0</v>
      </c>
      <c r="AU64" s="79">
        <f t="shared" si="514"/>
        <v>0</v>
      </c>
      <c r="AV64" s="79">
        <v>0</v>
      </c>
      <c r="AW64" s="79">
        <v>0</v>
      </c>
      <c r="AX64" s="81">
        <f t="shared" si="467"/>
        <v>260.78994999999998</v>
      </c>
      <c r="AY64" s="81">
        <f t="shared" si="468"/>
        <v>260.78994999999998</v>
      </c>
      <c r="AZ64" s="81">
        <f t="shared" si="469"/>
        <v>0</v>
      </c>
      <c r="BA64" s="81">
        <f t="shared" si="470"/>
        <v>0</v>
      </c>
      <c r="BB64" s="81">
        <f>SUM('[20]ПОЛНАЯ СЕБЕСТОИМОСТЬ ВОДА 2023'!X212)</f>
        <v>0</v>
      </c>
      <c r="BC64" s="81">
        <f>SUM('[20]ПОЛНАЯ СЕБЕСТОИМОСТЬ ВОДА 2023'!Y212)</f>
        <v>0</v>
      </c>
      <c r="BD64" s="79">
        <f t="shared" si="515"/>
        <v>0</v>
      </c>
      <c r="BE64" s="79">
        <v>0</v>
      </c>
      <c r="BF64" s="79">
        <v>0</v>
      </c>
      <c r="BG64" s="81">
        <f t="shared" si="471"/>
        <v>260.78994999999998</v>
      </c>
      <c r="BH64" s="81">
        <f t="shared" si="472"/>
        <v>260.78994999999998</v>
      </c>
      <c r="BI64" s="81">
        <f t="shared" si="473"/>
        <v>0</v>
      </c>
      <c r="BJ64" s="78">
        <f t="shared" si="474"/>
        <v>0</v>
      </c>
      <c r="BK64" s="78">
        <f>SUM('[20]ПОЛНАЯ СЕБЕСТОИМОСТЬ ВОДА 2023'!AA212)</f>
        <v>0</v>
      </c>
      <c r="BL64" s="78">
        <f>SUM('[20]ПОЛНАЯ СЕБЕСТОИМОСТЬ ВОДА 2023'!AB212)</f>
        <v>0</v>
      </c>
      <c r="BM64" s="79">
        <f t="shared" si="516"/>
        <v>0</v>
      </c>
      <c r="BN64" s="79">
        <v>0</v>
      </c>
      <c r="BO64" s="79">
        <v>0</v>
      </c>
      <c r="BP64" s="30">
        <f t="shared" si="475"/>
        <v>782.36984999999993</v>
      </c>
      <c r="BQ64" s="30">
        <f t="shared" si="475"/>
        <v>782.36984999999993</v>
      </c>
      <c r="BR64" s="30">
        <f t="shared" si="475"/>
        <v>0</v>
      </c>
      <c r="BS64" s="145">
        <f t="shared" si="475"/>
        <v>0</v>
      </c>
      <c r="BT64" s="145">
        <f t="shared" si="475"/>
        <v>0</v>
      </c>
      <c r="BU64" s="145">
        <f t="shared" si="475"/>
        <v>0</v>
      </c>
      <c r="BV64" s="145">
        <f t="shared" si="475"/>
        <v>0</v>
      </c>
      <c r="BW64" s="145">
        <f t="shared" si="475"/>
        <v>0</v>
      </c>
      <c r="BX64" s="145">
        <f t="shared" si="475"/>
        <v>0</v>
      </c>
      <c r="BY64" s="58">
        <f t="shared" si="386"/>
        <v>-782.36984999999993</v>
      </c>
      <c r="BZ64" s="58">
        <f t="shared" si="386"/>
        <v>-782.36984999999993</v>
      </c>
      <c r="CA64" s="58">
        <f t="shared" si="386"/>
        <v>0</v>
      </c>
      <c r="CB64" s="30">
        <f t="shared" si="476"/>
        <v>1564.7396999999999</v>
      </c>
      <c r="CC64" s="30">
        <f t="shared" si="476"/>
        <v>1564.7396999999999</v>
      </c>
      <c r="CD64" s="30">
        <f t="shared" si="476"/>
        <v>0</v>
      </c>
      <c r="CE64" s="145">
        <f t="shared" si="476"/>
        <v>0</v>
      </c>
      <c r="CF64" s="145">
        <f t="shared" si="476"/>
        <v>0</v>
      </c>
      <c r="CG64" s="145">
        <f t="shared" si="476"/>
        <v>0</v>
      </c>
      <c r="CH64" s="145">
        <f t="shared" si="476"/>
        <v>0</v>
      </c>
      <c r="CI64" s="145">
        <f t="shared" si="476"/>
        <v>0</v>
      </c>
      <c r="CJ64" s="145">
        <f t="shared" si="476"/>
        <v>0</v>
      </c>
      <c r="CK64" s="58">
        <f t="shared" si="388"/>
        <v>-1564.7396999999999</v>
      </c>
      <c r="CL64" s="58">
        <f t="shared" si="388"/>
        <v>-1564.7396999999999</v>
      </c>
      <c r="CM64" s="58">
        <f t="shared" si="388"/>
        <v>0</v>
      </c>
      <c r="CN64" s="81">
        <f t="shared" si="477"/>
        <v>260.78994999999998</v>
      </c>
      <c r="CO64" s="81">
        <f>SUM('[20]ПОЛНАЯ СЕБЕСТОИМОСТЬ ВОДА 2023'!AP212)/3</f>
        <v>260.78994999999998</v>
      </c>
      <c r="CP64" s="81">
        <f>SUM('[20]ПОЛНАЯ СЕБЕСТОИМОСТЬ ВОДА 2023'!AQ212)/3</f>
        <v>0</v>
      </c>
      <c r="CQ64" s="78">
        <f t="shared" si="478"/>
        <v>0</v>
      </c>
      <c r="CR64" s="78">
        <f>SUM('[20]ПОЛНАЯ СЕБЕСТОИМОСТЬ ВОДА 2023'!AS212)</f>
        <v>0</v>
      </c>
      <c r="CS64" s="78">
        <f>SUM('[20]ПОЛНАЯ СЕБЕСТОИМОСТЬ ВОДА 2023'!AT212)</f>
        <v>0</v>
      </c>
      <c r="CT64" s="79">
        <f t="shared" si="517"/>
        <v>0</v>
      </c>
      <c r="CU64" s="79">
        <v>0</v>
      </c>
      <c r="CV64" s="79">
        <v>0</v>
      </c>
      <c r="CW64" s="81">
        <f t="shared" si="479"/>
        <v>260.78994999999998</v>
      </c>
      <c r="CX64" s="81">
        <f t="shared" si="480"/>
        <v>260.78994999999998</v>
      </c>
      <c r="CY64" s="81">
        <f t="shared" si="481"/>
        <v>0</v>
      </c>
      <c r="CZ64" s="78">
        <f t="shared" si="482"/>
        <v>0</v>
      </c>
      <c r="DA64" s="78">
        <f>SUM('[20]ПОЛНАЯ СЕБЕСТОИМОСТЬ ВОДА 2023'!AV212)</f>
        <v>0</v>
      </c>
      <c r="DB64" s="78">
        <f>SUM('[20]ПОЛНАЯ СЕБЕСТОИМОСТЬ ВОДА 2023'!AW212)</f>
        <v>0</v>
      </c>
      <c r="DC64" s="79">
        <f t="shared" si="518"/>
        <v>0</v>
      </c>
      <c r="DD64" s="79">
        <v>0</v>
      </c>
      <c r="DE64" s="79">
        <v>0</v>
      </c>
      <c r="DF64" s="81">
        <f t="shared" si="483"/>
        <v>260.78994999999998</v>
      </c>
      <c r="DG64" s="81">
        <f t="shared" si="484"/>
        <v>260.78994999999998</v>
      </c>
      <c r="DH64" s="81">
        <f t="shared" si="485"/>
        <v>0</v>
      </c>
      <c r="DI64" s="78">
        <f t="shared" si="486"/>
        <v>0</v>
      </c>
      <c r="DJ64" s="78">
        <f>SUM('[20]ПОЛНАЯ СЕБЕСТОИМОСТЬ ВОДА 2023'!AY212)</f>
        <v>0</v>
      </c>
      <c r="DK64" s="78">
        <f>SUM('[20]ПОЛНАЯ СЕБЕСТОИМОСТЬ ВОДА 2023'!AZ212)</f>
        <v>0</v>
      </c>
      <c r="DL64" s="79">
        <f t="shared" si="519"/>
        <v>0</v>
      </c>
      <c r="DM64" s="79">
        <v>0</v>
      </c>
      <c r="DN64" s="79">
        <v>0</v>
      </c>
      <c r="DO64" s="30">
        <f t="shared" si="487"/>
        <v>782.36984999999993</v>
      </c>
      <c r="DP64" s="30">
        <f t="shared" si="487"/>
        <v>782.36984999999993</v>
      </c>
      <c r="DQ64" s="30">
        <f t="shared" si="487"/>
        <v>0</v>
      </c>
      <c r="DR64" s="145">
        <f t="shared" si="487"/>
        <v>0</v>
      </c>
      <c r="DS64" s="145">
        <f t="shared" si="487"/>
        <v>0</v>
      </c>
      <c r="DT64" s="145">
        <f t="shared" si="487"/>
        <v>0</v>
      </c>
      <c r="DU64" s="145">
        <f t="shared" si="487"/>
        <v>0</v>
      </c>
      <c r="DV64" s="145">
        <f t="shared" si="487"/>
        <v>0</v>
      </c>
      <c r="DW64" s="145">
        <f t="shared" si="487"/>
        <v>0</v>
      </c>
      <c r="DX64" s="58">
        <f t="shared" si="390"/>
        <v>-782.36984999999993</v>
      </c>
      <c r="DY64" s="58">
        <f t="shared" si="390"/>
        <v>-782.36984999999993</v>
      </c>
      <c r="DZ64" s="58">
        <f t="shared" si="390"/>
        <v>0</v>
      </c>
      <c r="EA64" s="30">
        <f t="shared" si="488"/>
        <v>2347.1095499999997</v>
      </c>
      <c r="EB64" s="30">
        <f t="shared" si="488"/>
        <v>2347.1095499999997</v>
      </c>
      <c r="EC64" s="30">
        <f t="shared" si="488"/>
        <v>0</v>
      </c>
      <c r="ED64" s="145">
        <f t="shared" si="488"/>
        <v>0</v>
      </c>
      <c r="EE64" s="145">
        <f t="shared" si="488"/>
        <v>0</v>
      </c>
      <c r="EF64" s="145">
        <f t="shared" si="488"/>
        <v>0</v>
      </c>
      <c r="EG64" s="145">
        <f t="shared" si="488"/>
        <v>0</v>
      </c>
      <c r="EH64" s="145">
        <f t="shared" si="488"/>
        <v>0</v>
      </c>
      <c r="EI64" s="145">
        <f t="shared" si="488"/>
        <v>0</v>
      </c>
      <c r="EJ64" s="58">
        <f t="shared" si="392"/>
        <v>-2347.1095499999997</v>
      </c>
      <c r="EK64" s="58">
        <f t="shared" si="392"/>
        <v>-2347.1095499999997</v>
      </c>
      <c r="EL64" s="58">
        <f t="shared" si="392"/>
        <v>0</v>
      </c>
      <c r="EM64" s="81">
        <f t="shared" si="489"/>
        <v>260.78994999999998</v>
      </c>
      <c r="EN64" s="81">
        <f>SUM('[20]ПОЛНАЯ СЕБЕСТОИМОСТЬ ВОДА 2023'!BN212)/3</f>
        <v>260.78994999999998</v>
      </c>
      <c r="EO64" s="81">
        <f>SUM('[20]ПОЛНАЯ СЕБЕСТОИМОСТЬ ВОДА 2023'!BO212)/3</f>
        <v>0</v>
      </c>
      <c r="EP64" s="78">
        <f t="shared" si="490"/>
        <v>0</v>
      </c>
      <c r="EQ64" s="78">
        <f>SUM('[20]ПОЛНАЯ СЕБЕСТОИМОСТЬ ВОДА 2023'!BQ212)</f>
        <v>0</v>
      </c>
      <c r="ER64" s="78">
        <f>SUM('[20]ПОЛНАЯ СЕБЕСТОИМОСТЬ ВОДА 2023'!BR212)</f>
        <v>0</v>
      </c>
      <c r="ES64" s="79">
        <f t="shared" si="520"/>
        <v>0</v>
      </c>
      <c r="ET64" s="79">
        <v>0</v>
      </c>
      <c r="EU64" s="79">
        <v>0</v>
      </c>
      <c r="EV64" s="81">
        <f t="shared" si="491"/>
        <v>260.78994999999998</v>
      </c>
      <c r="EW64" s="81">
        <f t="shared" si="492"/>
        <v>260.78994999999998</v>
      </c>
      <c r="EX64" s="81">
        <f t="shared" si="493"/>
        <v>0</v>
      </c>
      <c r="EY64" s="78">
        <f t="shared" si="494"/>
        <v>0</v>
      </c>
      <c r="EZ64" s="78">
        <f>SUM('[20]ПОЛНАЯ СЕБЕСТОИМОСТЬ ВОДА 2023'!BT212)</f>
        <v>0</v>
      </c>
      <c r="FA64" s="78">
        <f>SUM('[20]ПОЛНАЯ СЕБЕСТОИМОСТЬ ВОДА 2023'!BU212)</f>
        <v>0</v>
      </c>
      <c r="FB64" s="79">
        <f t="shared" si="521"/>
        <v>0</v>
      </c>
      <c r="FC64" s="79">
        <v>0</v>
      </c>
      <c r="FD64" s="79">
        <v>0</v>
      </c>
      <c r="FE64" s="81">
        <f t="shared" si="495"/>
        <v>260.78994999999998</v>
      </c>
      <c r="FF64" s="81">
        <f t="shared" si="496"/>
        <v>260.78994999999998</v>
      </c>
      <c r="FG64" s="81">
        <f t="shared" si="497"/>
        <v>0</v>
      </c>
      <c r="FH64" s="78">
        <f t="shared" si="448"/>
        <v>0</v>
      </c>
      <c r="FI64" s="78">
        <f>SUM('[20]ПОЛНАЯ СЕБЕСТОИМОСТЬ ВОДА 2023'!BW212)</f>
        <v>0</v>
      </c>
      <c r="FJ64" s="78">
        <f>SUM('[20]ПОЛНАЯ СЕБЕСТОИМОСТЬ ВОДА 2023'!BX212)</f>
        <v>0</v>
      </c>
      <c r="FK64" s="79">
        <f t="shared" si="522"/>
        <v>0</v>
      </c>
      <c r="FL64" s="79">
        <v>0</v>
      </c>
      <c r="FM64" s="79">
        <v>0</v>
      </c>
      <c r="FN64" s="30">
        <f t="shared" si="498"/>
        <v>782.36984999999993</v>
      </c>
      <c r="FO64" s="30">
        <f t="shared" si="498"/>
        <v>782.36984999999993</v>
      </c>
      <c r="FP64" s="30">
        <f t="shared" si="498"/>
        <v>0</v>
      </c>
      <c r="FQ64" s="84">
        <f t="shared" si="498"/>
        <v>0</v>
      </c>
      <c r="FR64" s="84">
        <f t="shared" si="498"/>
        <v>0</v>
      </c>
      <c r="FS64" s="84">
        <f t="shared" si="498"/>
        <v>0</v>
      </c>
      <c r="FT64" s="84">
        <f t="shared" si="498"/>
        <v>0</v>
      </c>
      <c r="FU64" s="84">
        <f t="shared" si="498"/>
        <v>0</v>
      </c>
      <c r="FV64" s="84">
        <f t="shared" si="498"/>
        <v>0</v>
      </c>
      <c r="FW64" s="97">
        <f t="shared" si="394"/>
        <v>-782.36984999999993</v>
      </c>
      <c r="FX64" s="97">
        <f t="shared" si="394"/>
        <v>-782.36984999999993</v>
      </c>
      <c r="FY64" s="97">
        <f t="shared" si="394"/>
        <v>0</v>
      </c>
      <c r="FZ64" s="30">
        <f t="shared" si="499"/>
        <v>3129.4793999999997</v>
      </c>
      <c r="GA64" s="30">
        <f t="shared" si="499"/>
        <v>3129.4793999999997</v>
      </c>
      <c r="GB64" s="30">
        <f t="shared" si="499"/>
        <v>0</v>
      </c>
      <c r="GC64" s="84">
        <f t="shared" si="499"/>
        <v>0</v>
      </c>
      <c r="GD64" s="84">
        <f t="shared" si="499"/>
        <v>0</v>
      </c>
      <c r="GE64" s="84">
        <f t="shared" si="499"/>
        <v>0</v>
      </c>
      <c r="GF64" s="84">
        <f t="shared" si="499"/>
        <v>0</v>
      </c>
      <c r="GG64" s="84">
        <f t="shared" si="499"/>
        <v>0</v>
      </c>
      <c r="GH64" s="84">
        <f t="shared" si="499"/>
        <v>0</v>
      </c>
      <c r="GI64" s="97">
        <f t="shared" si="396"/>
        <v>-3129.4793999999997</v>
      </c>
      <c r="GJ64" s="97">
        <f t="shared" si="396"/>
        <v>-3129.4793999999997</v>
      </c>
      <c r="GK64" s="97">
        <f t="shared" si="396"/>
        <v>0</v>
      </c>
      <c r="GL64" s="106"/>
      <c r="GM64" s="129">
        <f t="shared" si="397"/>
        <v>3129.4793999999988</v>
      </c>
    </row>
    <row r="65" spans="1:195" ht="18.75" x14ac:dyDescent="0.3">
      <c r="A65" s="146" t="s">
        <v>117</v>
      </c>
      <c r="B65" s="81">
        <f t="shared" ref="B65" si="524">SUM(C65:D65)</f>
        <v>0</v>
      </c>
      <c r="C65" s="81">
        <f>SUM('[20]ПОЛНАЯ СЕБЕСТОИМОСТЬ ВОДА 2023'!C213)/3</f>
        <v>0</v>
      </c>
      <c r="D65" s="81">
        <f>SUM('[20]ПОЛНАЯ СЕБЕСТОИМОСТЬ ВОДА 2023'!D213)/3</f>
        <v>0</v>
      </c>
      <c r="E65" s="78">
        <f t="shared" si="455"/>
        <v>0</v>
      </c>
      <c r="F65" s="78">
        <f>SUM('[20]ПОЛНАЯ СЕБЕСТОИМОСТЬ ВОДА 2023'!F213)</f>
        <v>0</v>
      </c>
      <c r="G65" s="78">
        <f>SUM('[20]ПОЛНАЯ СЕБЕСТОИМОСТЬ ВОДА 2023'!G213)</f>
        <v>0</v>
      </c>
      <c r="H65" s="79">
        <f t="shared" si="500"/>
        <v>0</v>
      </c>
      <c r="I65" s="79">
        <v>0</v>
      </c>
      <c r="J65" s="79">
        <v>0</v>
      </c>
      <c r="K65" s="81">
        <f t="shared" si="456"/>
        <v>0</v>
      </c>
      <c r="L65" s="81">
        <f t="shared" si="457"/>
        <v>0</v>
      </c>
      <c r="M65" s="81">
        <f t="shared" si="458"/>
        <v>0</v>
      </c>
      <c r="N65" s="78">
        <f t="shared" si="459"/>
        <v>0</v>
      </c>
      <c r="O65" s="78">
        <f>SUM('[20]ПОЛНАЯ СЕБЕСТОИМОСТЬ ВОДА 2023'!I213)</f>
        <v>0</v>
      </c>
      <c r="P65" s="78">
        <f>SUM('[20]ПОЛНАЯ СЕБЕСТОИМОСТЬ ВОДА 2023'!J213)</f>
        <v>0</v>
      </c>
      <c r="Q65" s="79">
        <f t="shared" si="512"/>
        <v>0</v>
      </c>
      <c r="R65" s="79">
        <v>0</v>
      </c>
      <c r="S65" s="79">
        <v>0</v>
      </c>
      <c r="T65" s="81">
        <f t="shared" si="460"/>
        <v>0</v>
      </c>
      <c r="U65" s="81">
        <f t="shared" si="461"/>
        <v>0</v>
      </c>
      <c r="V65" s="81">
        <f t="shared" si="462"/>
        <v>0</v>
      </c>
      <c r="W65" s="78">
        <f t="shared" si="463"/>
        <v>0</v>
      </c>
      <c r="X65" s="78">
        <f>SUM('[20]ПОЛНАЯ СЕБЕСТОИМОСТЬ ВОДА 2023'!L213)</f>
        <v>0</v>
      </c>
      <c r="Y65" s="78">
        <f>SUM('[20]ПОЛНАЯ СЕБЕСТОИМОСТЬ ВОДА 2023'!M213)</f>
        <v>0</v>
      </c>
      <c r="Z65" s="79">
        <f t="shared" si="513"/>
        <v>0</v>
      </c>
      <c r="AA65" s="79">
        <v>0</v>
      </c>
      <c r="AB65" s="79">
        <v>0</v>
      </c>
      <c r="AC65" s="30">
        <f t="shared" si="464"/>
        <v>0</v>
      </c>
      <c r="AD65" s="30">
        <f t="shared" si="464"/>
        <v>0</v>
      </c>
      <c r="AE65" s="30">
        <f t="shared" si="464"/>
        <v>0</v>
      </c>
      <c r="AF65" s="84">
        <f t="shared" si="464"/>
        <v>0</v>
      </c>
      <c r="AG65" s="84">
        <f t="shared" si="464"/>
        <v>0</v>
      </c>
      <c r="AH65" s="84">
        <f t="shared" si="464"/>
        <v>0</v>
      </c>
      <c r="AI65" s="84">
        <f t="shared" si="464"/>
        <v>0</v>
      </c>
      <c r="AJ65" s="84">
        <f t="shared" si="464"/>
        <v>0</v>
      </c>
      <c r="AK65" s="84">
        <f t="shared" si="464"/>
        <v>0</v>
      </c>
      <c r="AL65" s="97">
        <f t="shared" si="523"/>
        <v>0</v>
      </c>
      <c r="AM65" s="97">
        <f t="shared" si="523"/>
        <v>0</v>
      </c>
      <c r="AN65" s="97">
        <f t="shared" si="523"/>
        <v>0</v>
      </c>
      <c r="AO65" s="81">
        <f t="shared" si="465"/>
        <v>0</v>
      </c>
      <c r="AP65" s="81">
        <f>SUM('[20]ПОЛНАЯ СЕБЕСТОИМОСТЬ ВОДА 2023'!R213)/3</f>
        <v>0</v>
      </c>
      <c r="AQ65" s="81">
        <f>SUM('[20]ПОЛНАЯ СЕБЕСТОИМОСТЬ ВОДА 2023'!S213)/3</f>
        <v>0</v>
      </c>
      <c r="AR65" s="81">
        <f t="shared" si="466"/>
        <v>0</v>
      </c>
      <c r="AS65" s="81">
        <f>SUM('[20]ПОЛНАЯ СЕБЕСТОИМОСТЬ ВОДА 2023'!U213)</f>
        <v>0</v>
      </c>
      <c r="AT65" s="81">
        <f>SUM('[20]ПОЛНАЯ СЕБЕСТОИМОСТЬ ВОДА 2023'!V213)</f>
        <v>0</v>
      </c>
      <c r="AU65" s="79">
        <f t="shared" si="514"/>
        <v>0</v>
      </c>
      <c r="AV65" s="79">
        <v>0</v>
      </c>
      <c r="AW65" s="79">
        <v>0</v>
      </c>
      <c r="AX65" s="81">
        <f t="shared" si="467"/>
        <v>0</v>
      </c>
      <c r="AY65" s="81">
        <f t="shared" si="468"/>
        <v>0</v>
      </c>
      <c r="AZ65" s="81">
        <f t="shared" si="469"/>
        <v>0</v>
      </c>
      <c r="BA65" s="81">
        <f t="shared" si="470"/>
        <v>0</v>
      </c>
      <c r="BB65" s="81">
        <f>SUM('[20]ПОЛНАЯ СЕБЕСТОИМОСТЬ ВОДА 2023'!X213)</f>
        <v>0</v>
      </c>
      <c r="BC65" s="81">
        <f>SUM('[20]ПОЛНАЯ СЕБЕСТОИМОСТЬ ВОДА 2023'!Y213)</f>
        <v>0</v>
      </c>
      <c r="BD65" s="79">
        <f t="shared" si="515"/>
        <v>0</v>
      </c>
      <c r="BE65" s="79">
        <v>0</v>
      </c>
      <c r="BF65" s="79">
        <v>0</v>
      </c>
      <c r="BG65" s="81">
        <f t="shared" si="471"/>
        <v>0</v>
      </c>
      <c r="BH65" s="81">
        <f t="shared" si="472"/>
        <v>0</v>
      </c>
      <c r="BI65" s="81">
        <f t="shared" si="473"/>
        <v>0</v>
      </c>
      <c r="BJ65" s="78">
        <f t="shared" si="474"/>
        <v>0</v>
      </c>
      <c r="BK65" s="78">
        <f>SUM('[20]ПОЛНАЯ СЕБЕСТОИМОСТЬ ВОДА 2023'!AA213)</f>
        <v>0</v>
      </c>
      <c r="BL65" s="78">
        <f>SUM('[20]ПОЛНАЯ СЕБЕСТОИМОСТЬ ВОДА 2023'!AB213)</f>
        <v>0</v>
      </c>
      <c r="BM65" s="79">
        <f t="shared" si="516"/>
        <v>0</v>
      </c>
      <c r="BN65" s="79">
        <v>0</v>
      </c>
      <c r="BO65" s="79">
        <v>0</v>
      </c>
      <c r="BP65" s="30">
        <f t="shared" si="475"/>
        <v>0</v>
      </c>
      <c r="BQ65" s="30">
        <f t="shared" si="475"/>
        <v>0</v>
      </c>
      <c r="BR65" s="30">
        <f t="shared" si="475"/>
        <v>0</v>
      </c>
      <c r="BS65" s="145">
        <f t="shared" si="475"/>
        <v>0</v>
      </c>
      <c r="BT65" s="145">
        <f t="shared" si="475"/>
        <v>0</v>
      </c>
      <c r="BU65" s="145">
        <f t="shared" si="475"/>
        <v>0</v>
      </c>
      <c r="BV65" s="145">
        <f t="shared" si="475"/>
        <v>0</v>
      </c>
      <c r="BW65" s="145">
        <f t="shared" si="475"/>
        <v>0</v>
      </c>
      <c r="BX65" s="145">
        <f t="shared" si="475"/>
        <v>0</v>
      </c>
      <c r="BY65" s="58">
        <f t="shared" si="386"/>
        <v>0</v>
      </c>
      <c r="BZ65" s="58">
        <f t="shared" si="386"/>
        <v>0</v>
      </c>
      <c r="CA65" s="58">
        <f t="shared" si="386"/>
        <v>0</v>
      </c>
      <c r="CB65" s="30">
        <f t="shared" si="476"/>
        <v>0</v>
      </c>
      <c r="CC65" s="30">
        <f t="shared" si="476"/>
        <v>0</v>
      </c>
      <c r="CD65" s="30">
        <f t="shared" si="476"/>
        <v>0</v>
      </c>
      <c r="CE65" s="145">
        <f t="shared" si="476"/>
        <v>0</v>
      </c>
      <c r="CF65" s="145">
        <f t="shared" si="476"/>
        <v>0</v>
      </c>
      <c r="CG65" s="145">
        <f t="shared" si="476"/>
        <v>0</v>
      </c>
      <c r="CH65" s="145">
        <f t="shared" si="476"/>
        <v>0</v>
      </c>
      <c r="CI65" s="145">
        <f t="shared" si="476"/>
        <v>0</v>
      </c>
      <c r="CJ65" s="145">
        <f t="shared" si="476"/>
        <v>0</v>
      </c>
      <c r="CK65" s="58">
        <f t="shared" si="388"/>
        <v>0</v>
      </c>
      <c r="CL65" s="58">
        <f t="shared" si="388"/>
        <v>0</v>
      </c>
      <c r="CM65" s="58">
        <f t="shared" si="388"/>
        <v>0</v>
      </c>
      <c r="CN65" s="81">
        <f t="shared" si="477"/>
        <v>0</v>
      </c>
      <c r="CO65" s="81">
        <f>SUM('[20]ПОЛНАЯ СЕБЕСТОИМОСТЬ ВОДА 2023'!AP213)/3</f>
        <v>0</v>
      </c>
      <c r="CP65" s="81">
        <f>SUM('[20]ПОЛНАЯ СЕБЕСТОИМОСТЬ ВОДА 2023'!AQ213)/3</f>
        <v>0</v>
      </c>
      <c r="CQ65" s="78">
        <f t="shared" si="478"/>
        <v>0</v>
      </c>
      <c r="CR65" s="78">
        <f>SUM('[20]ПОЛНАЯ СЕБЕСТОИМОСТЬ ВОДА 2023'!AS213)</f>
        <v>0</v>
      </c>
      <c r="CS65" s="78">
        <f>SUM('[20]ПОЛНАЯ СЕБЕСТОИМОСТЬ ВОДА 2023'!AT213)</f>
        <v>0</v>
      </c>
      <c r="CT65" s="79">
        <f t="shared" si="517"/>
        <v>0</v>
      </c>
      <c r="CU65" s="79">
        <v>0</v>
      </c>
      <c r="CV65" s="79">
        <v>0</v>
      </c>
      <c r="CW65" s="81">
        <f t="shared" si="479"/>
        <v>0</v>
      </c>
      <c r="CX65" s="81">
        <f t="shared" si="480"/>
        <v>0</v>
      </c>
      <c r="CY65" s="81">
        <f t="shared" si="481"/>
        <v>0</v>
      </c>
      <c r="CZ65" s="78">
        <f t="shared" si="482"/>
        <v>0</v>
      </c>
      <c r="DA65" s="78">
        <f>SUM('[20]ПОЛНАЯ СЕБЕСТОИМОСТЬ ВОДА 2023'!AV213)</f>
        <v>0</v>
      </c>
      <c r="DB65" s="78">
        <f>SUM('[20]ПОЛНАЯ СЕБЕСТОИМОСТЬ ВОДА 2023'!AW213)</f>
        <v>0</v>
      </c>
      <c r="DC65" s="79">
        <f t="shared" si="518"/>
        <v>0</v>
      </c>
      <c r="DD65" s="79">
        <v>0</v>
      </c>
      <c r="DE65" s="79">
        <v>0</v>
      </c>
      <c r="DF65" s="81">
        <f t="shared" si="483"/>
        <v>0</v>
      </c>
      <c r="DG65" s="81">
        <f t="shared" si="484"/>
        <v>0</v>
      </c>
      <c r="DH65" s="81">
        <f t="shared" si="485"/>
        <v>0</v>
      </c>
      <c r="DI65" s="78">
        <f t="shared" si="486"/>
        <v>0</v>
      </c>
      <c r="DJ65" s="78">
        <f>SUM('[20]ПОЛНАЯ СЕБЕСТОИМОСТЬ ВОДА 2023'!AY213)</f>
        <v>0</v>
      </c>
      <c r="DK65" s="78">
        <f>SUM('[20]ПОЛНАЯ СЕБЕСТОИМОСТЬ ВОДА 2023'!AZ213)</f>
        <v>0</v>
      </c>
      <c r="DL65" s="79">
        <f t="shared" si="519"/>
        <v>0</v>
      </c>
      <c r="DM65" s="79">
        <v>0</v>
      </c>
      <c r="DN65" s="79">
        <v>0</v>
      </c>
      <c r="DO65" s="30">
        <f t="shared" si="487"/>
        <v>0</v>
      </c>
      <c r="DP65" s="30">
        <f t="shared" si="487"/>
        <v>0</v>
      </c>
      <c r="DQ65" s="30">
        <f t="shared" si="487"/>
        <v>0</v>
      </c>
      <c r="DR65" s="145">
        <f t="shared" si="487"/>
        <v>0</v>
      </c>
      <c r="DS65" s="145">
        <f t="shared" si="487"/>
        <v>0</v>
      </c>
      <c r="DT65" s="145">
        <f t="shared" si="487"/>
        <v>0</v>
      </c>
      <c r="DU65" s="145">
        <f t="shared" si="487"/>
        <v>0</v>
      </c>
      <c r="DV65" s="145">
        <f t="shared" si="487"/>
        <v>0</v>
      </c>
      <c r="DW65" s="145">
        <f t="shared" si="487"/>
        <v>0</v>
      </c>
      <c r="DX65" s="58">
        <f t="shared" si="390"/>
        <v>0</v>
      </c>
      <c r="DY65" s="58">
        <f t="shared" si="390"/>
        <v>0</v>
      </c>
      <c r="DZ65" s="58">
        <f t="shared" si="390"/>
        <v>0</v>
      </c>
      <c r="EA65" s="30">
        <f t="shared" si="488"/>
        <v>0</v>
      </c>
      <c r="EB65" s="30">
        <f t="shared" si="488"/>
        <v>0</v>
      </c>
      <c r="EC65" s="30">
        <f t="shared" si="488"/>
        <v>0</v>
      </c>
      <c r="ED65" s="145">
        <f t="shared" si="488"/>
        <v>0</v>
      </c>
      <c r="EE65" s="145">
        <f t="shared" si="488"/>
        <v>0</v>
      </c>
      <c r="EF65" s="145">
        <f t="shared" si="488"/>
        <v>0</v>
      </c>
      <c r="EG65" s="145">
        <f t="shared" si="488"/>
        <v>0</v>
      </c>
      <c r="EH65" s="145">
        <f t="shared" si="488"/>
        <v>0</v>
      </c>
      <c r="EI65" s="145">
        <f t="shared" si="488"/>
        <v>0</v>
      </c>
      <c r="EJ65" s="58">
        <f t="shared" si="392"/>
        <v>0</v>
      </c>
      <c r="EK65" s="58">
        <f t="shared" si="392"/>
        <v>0</v>
      </c>
      <c r="EL65" s="58">
        <f t="shared" si="392"/>
        <v>0</v>
      </c>
      <c r="EM65" s="81">
        <f t="shared" si="489"/>
        <v>0</v>
      </c>
      <c r="EN65" s="81">
        <f>SUM('[20]ПОЛНАЯ СЕБЕСТОИМОСТЬ ВОДА 2023'!BN213)/3</f>
        <v>0</v>
      </c>
      <c r="EO65" s="81">
        <f>SUM('[20]ПОЛНАЯ СЕБЕСТОИМОСТЬ ВОДА 2023'!BO213)/3</f>
        <v>0</v>
      </c>
      <c r="EP65" s="78">
        <f t="shared" si="490"/>
        <v>0</v>
      </c>
      <c r="EQ65" s="78">
        <f>SUM('[20]ПОЛНАЯ СЕБЕСТОИМОСТЬ ВОДА 2023'!BQ213)</f>
        <v>0</v>
      </c>
      <c r="ER65" s="78">
        <f>SUM('[20]ПОЛНАЯ СЕБЕСТОИМОСТЬ ВОДА 2023'!BR213)</f>
        <v>0</v>
      </c>
      <c r="ES65" s="79">
        <f t="shared" si="520"/>
        <v>0</v>
      </c>
      <c r="ET65" s="79">
        <v>0</v>
      </c>
      <c r="EU65" s="79">
        <v>0</v>
      </c>
      <c r="EV65" s="81">
        <f t="shared" si="491"/>
        <v>0</v>
      </c>
      <c r="EW65" s="81">
        <f t="shared" si="492"/>
        <v>0</v>
      </c>
      <c r="EX65" s="81">
        <f t="shared" si="493"/>
        <v>0</v>
      </c>
      <c r="EY65" s="78">
        <f t="shared" si="494"/>
        <v>0</v>
      </c>
      <c r="EZ65" s="78">
        <f>SUM('[20]ПОЛНАЯ СЕБЕСТОИМОСТЬ ВОДА 2023'!BT213)</f>
        <v>0</v>
      </c>
      <c r="FA65" s="78">
        <f>SUM('[20]ПОЛНАЯ СЕБЕСТОИМОСТЬ ВОДА 2023'!BU213)</f>
        <v>0</v>
      </c>
      <c r="FB65" s="79">
        <f t="shared" si="521"/>
        <v>0</v>
      </c>
      <c r="FC65" s="79">
        <v>0</v>
      </c>
      <c r="FD65" s="79">
        <v>0</v>
      </c>
      <c r="FE65" s="81">
        <f t="shared" si="495"/>
        <v>0</v>
      </c>
      <c r="FF65" s="81">
        <f t="shared" si="496"/>
        <v>0</v>
      </c>
      <c r="FG65" s="81">
        <f t="shared" si="497"/>
        <v>0</v>
      </c>
      <c r="FH65" s="78">
        <f t="shared" si="448"/>
        <v>0</v>
      </c>
      <c r="FI65" s="78">
        <f>SUM('[20]ПОЛНАЯ СЕБЕСТОИМОСТЬ ВОДА 2023'!BW213)</f>
        <v>0</v>
      </c>
      <c r="FJ65" s="78">
        <f>SUM('[20]ПОЛНАЯ СЕБЕСТОИМОСТЬ ВОДА 2023'!BX213)</f>
        <v>0</v>
      </c>
      <c r="FK65" s="79">
        <f t="shared" si="522"/>
        <v>0</v>
      </c>
      <c r="FL65" s="79">
        <v>0</v>
      </c>
      <c r="FM65" s="79">
        <v>0</v>
      </c>
      <c r="FN65" s="30">
        <f t="shared" si="498"/>
        <v>0</v>
      </c>
      <c r="FO65" s="30">
        <f t="shared" si="498"/>
        <v>0</v>
      </c>
      <c r="FP65" s="30">
        <f t="shared" si="498"/>
        <v>0</v>
      </c>
      <c r="FQ65" s="84">
        <f t="shared" si="498"/>
        <v>0</v>
      </c>
      <c r="FR65" s="84">
        <f t="shared" si="498"/>
        <v>0</v>
      </c>
      <c r="FS65" s="84">
        <f t="shared" si="498"/>
        <v>0</v>
      </c>
      <c r="FT65" s="84">
        <f t="shared" si="498"/>
        <v>0</v>
      </c>
      <c r="FU65" s="84">
        <f t="shared" si="498"/>
        <v>0</v>
      </c>
      <c r="FV65" s="84">
        <f t="shared" si="498"/>
        <v>0</v>
      </c>
      <c r="FW65" s="97">
        <f t="shared" si="394"/>
        <v>0</v>
      </c>
      <c r="FX65" s="97">
        <f t="shared" si="394"/>
        <v>0</v>
      </c>
      <c r="FY65" s="97">
        <f t="shared" si="394"/>
        <v>0</v>
      </c>
      <c r="FZ65" s="30">
        <f t="shared" si="499"/>
        <v>0</v>
      </c>
      <c r="GA65" s="30">
        <f t="shared" si="499"/>
        <v>0</v>
      </c>
      <c r="GB65" s="30">
        <f t="shared" si="499"/>
        <v>0</v>
      </c>
      <c r="GC65" s="84">
        <f t="shared" si="499"/>
        <v>0</v>
      </c>
      <c r="GD65" s="84">
        <f t="shared" si="499"/>
        <v>0</v>
      </c>
      <c r="GE65" s="84">
        <f t="shared" si="499"/>
        <v>0</v>
      </c>
      <c r="GF65" s="84">
        <f t="shared" si="499"/>
        <v>0</v>
      </c>
      <c r="GG65" s="84">
        <f t="shared" si="499"/>
        <v>0</v>
      </c>
      <c r="GH65" s="84">
        <f t="shared" si="499"/>
        <v>0</v>
      </c>
      <c r="GI65" s="97">
        <f t="shared" si="396"/>
        <v>0</v>
      </c>
      <c r="GJ65" s="97">
        <f t="shared" si="396"/>
        <v>0</v>
      </c>
      <c r="GK65" s="97">
        <f t="shared" si="396"/>
        <v>0</v>
      </c>
      <c r="GL65" s="106"/>
      <c r="GM65" s="129">
        <f t="shared" si="397"/>
        <v>0</v>
      </c>
    </row>
    <row r="66" spans="1:195" ht="18.75" x14ac:dyDescent="0.3">
      <c r="A66" s="141" t="s">
        <v>66</v>
      </c>
      <c r="B66" s="68">
        <f t="shared" si="454"/>
        <v>1525.6346298511214</v>
      </c>
      <c r="C66" s="68">
        <f>SUM('[20]ПОЛНАЯ СЕБЕСТОИМОСТЬ ВОДА 2023'!C214)/3</f>
        <v>1525.4818798511214</v>
      </c>
      <c r="D66" s="68">
        <f>SUM('[20]ПОЛНАЯ СЕБЕСТОИМОСТЬ ВОДА 2023'!D214)/3</f>
        <v>0.15275</v>
      </c>
      <c r="E66" s="66">
        <f t="shared" si="455"/>
        <v>1864.71</v>
      </c>
      <c r="F66" s="66">
        <f>SUM('[20]ПОЛНАЯ СЕБЕСТОИМОСТЬ ВОДА 2023'!F214)</f>
        <v>1864.71</v>
      </c>
      <c r="G66" s="66">
        <f>SUM('[20]ПОЛНАЯ СЕБЕСТОИМОСТЬ ВОДА 2023'!G214)</f>
        <v>0</v>
      </c>
      <c r="H66" s="143">
        <f>SUM(H67:H72)</f>
        <v>1300.57897</v>
      </c>
      <c r="I66" s="143">
        <v>1300.2842000000001</v>
      </c>
      <c r="J66" s="143">
        <v>0.29477000000000003</v>
      </c>
      <c r="K66" s="68">
        <f t="shared" si="456"/>
        <v>1525.6346298511214</v>
      </c>
      <c r="L66" s="68">
        <f t="shared" si="457"/>
        <v>1525.4818798511214</v>
      </c>
      <c r="M66" s="68">
        <f t="shared" si="458"/>
        <v>0.15275</v>
      </c>
      <c r="N66" s="66">
        <f t="shared" si="459"/>
        <v>1773.1443099999997</v>
      </c>
      <c r="O66" s="66">
        <f>SUM('[20]ПОЛНАЯ СЕБЕСТОИМОСТЬ ВОДА 2023'!I214)</f>
        <v>1773.1443099999997</v>
      </c>
      <c r="P66" s="66">
        <f>SUM('[20]ПОЛНАЯ СЕБЕСТОИМОСТЬ ВОДА 2023'!J214)</f>
        <v>0</v>
      </c>
      <c r="Q66" s="143">
        <f>SUM(Q67:Q72)</f>
        <v>1284.4613000000002</v>
      </c>
      <c r="R66" s="143">
        <v>1284.232</v>
      </c>
      <c r="S66" s="143">
        <v>0.2293</v>
      </c>
      <c r="T66" s="68">
        <f t="shared" si="460"/>
        <v>1525.6346298511214</v>
      </c>
      <c r="U66" s="68">
        <f t="shared" si="461"/>
        <v>1525.4818798511214</v>
      </c>
      <c r="V66" s="68">
        <f t="shared" si="462"/>
        <v>0.15275</v>
      </c>
      <c r="W66" s="66">
        <f t="shared" si="463"/>
        <v>2045.2842800000001</v>
      </c>
      <c r="X66" s="66">
        <f>SUM('[20]ПОЛНАЯ СЕБЕСТОИМОСТЬ ВОДА 2023'!L214)</f>
        <v>2045.1491900000001</v>
      </c>
      <c r="Y66" s="66">
        <f>SUM('[20]ПОЛНАЯ СЕБЕСТОИМОСТЬ ВОДА 2023'!M214)</f>
        <v>0.13508999999999999</v>
      </c>
      <c r="Z66" s="143">
        <f>SUM(Z67:Z72)</f>
        <v>1814.2871800000003</v>
      </c>
      <c r="AA66" s="143">
        <v>1813.8319999999999</v>
      </c>
      <c r="AB66" s="143">
        <v>0.45517999999999997</v>
      </c>
      <c r="AC66" s="22">
        <f t="shared" si="464"/>
        <v>4576.903889553364</v>
      </c>
      <c r="AD66" s="22">
        <f t="shared" si="464"/>
        <v>4576.4456395533643</v>
      </c>
      <c r="AE66" s="22">
        <f t="shared" si="464"/>
        <v>0.45824999999999999</v>
      </c>
      <c r="AF66" s="125">
        <f t="shared" si="464"/>
        <v>5683.1385899999996</v>
      </c>
      <c r="AG66" s="125">
        <f t="shared" si="464"/>
        <v>5683.0034999999998</v>
      </c>
      <c r="AH66" s="125">
        <f t="shared" si="464"/>
        <v>0.13508999999999999</v>
      </c>
      <c r="AI66" s="125">
        <f t="shared" si="464"/>
        <v>4399.3274500000007</v>
      </c>
      <c r="AJ66" s="125">
        <f t="shared" si="464"/>
        <v>4398.3482000000004</v>
      </c>
      <c r="AK66" s="125">
        <f t="shared" si="464"/>
        <v>0.97924999999999995</v>
      </c>
      <c r="AL66" s="94">
        <f t="shared" si="523"/>
        <v>1106.2347004466355</v>
      </c>
      <c r="AM66" s="94">
        <f t="shared" si="523"/>
        <v>1106.5578604466355</v>
      </c>
      <c r="AN66" s="94">
        <f t="shared" si="523"/>
        <v>-0.32316</v>
      </c>
      <c r="AO66" s="68">
        <f t="shared" si="465"/>
        <v>1525.6346298511214</v>
      </c>
      <c r="AP66" s="68">
        <f>SUM('[20]ПОЛНАЯ СЕБЕСТОИМОСТЬ ВОДА 2023'!R214)/3</f>
        <v>1525.4818798511214</v>
      </c>
      <c r="AQ66" s="68">
        <f>SUM('[20]ПОЛНАЯ СЕБЕСТОИМОСТЬ ВОДА 2023'!S214)/3</f>
        <v>0.15275</v>
      </c>
      <c r="AR66" s="68">
        <f t="shared" si="466"/>
        <v>2621.6891199999995</v>
      </c>
      <c r="AS66" s="68">
        <f>SUM('[20]ПОЛНАЯ СЕБЕСТОИМОСТЬ ВОДА 2023'!U214)</f>
        <v>2620.7135999999996</v>
      </c>
      <c r="AT66" s="68">
        <f>SUM('[20]ПОЛНАЯ СЕБЕСТОИМОСТЬ ВОДА 2023'!V214)</f>
        <v>0.97551999999999994</v>
      </c>
      <c r="AU66" s="143">
        <f>SUM(AU67:AU72)</f>
        <v>1482.9999</v>
      </c>
      <c r="AV66" s="143">
        <v>1482.5529999999999</v>
      </c>
      <c r="AW66" s="143">
        <v>0.44690000000000002</v>
      </c>
      <c r="AX66" s="68">
        <f t="shared" si="467"/>
        <v>1525.6346298511214</v>
      </c>
      <c r="AY66" s="68">
        <f t="shared" si="468"/>
        <v>1525.4818798511214</v>
      </c>
      <c r="AZ66" s="68">
        <f t="shared" si="469"/>
        <v>0.15275</v>
      </c>
      <c r="BA66" s="68">
        <f t="shared" si="470"/>
        <v>1916.5756200000001</v>
      </c>
      <c r="BB66" s="68">
        <f>SUM('[20]ПОЛНАЯ СЕБЕСТОИМОСТЬ ВОДА 2023'!X214)</f>
        <v>1915.5940000000001</v>
      </c>
      <c r="BC66" s="68">
        <f>SUM('[20]ПОЛНАЯ СЕБЕСТОИМОСТЬ ВОДА 2023'!Y214)</f>
        <v>0.98162000000000005</v>
      </c>
      <c r="BD66" s="143">
        <f>SUM(BD67:BD72)</f>
        <v>1530.0209000000004</v>
      </c>
      <c r="BE66" s="143">
        <v>1529.75612</v>
      </c>
      <c r="BF66" s="143">
        <v>0.26477999999999996</v>
      </c>
      <c r="BG66" s="68">
        <f t="shared" si="471"/>
        <v>1525.6346298511214</v>
      </c>
      <c r="BH66" s="68">
        <f t="shared" si="472"/>
        <v>1525.4818798511214</v>
      </c>
      <c r="BI66" s="68">
        <f t="shared" si="473"/>
        <v>0.15275</v>
      </c>
      <c r="BJ66" s="66">
        <f t="shared" si="474"/>
        <v>1973.8599300000003</v>
      </c>
      <c r="BK66" s="66">
        <f>SUM('[20]ПОЛНАЯ СЕБЕСТОИМОСТЬ ВОДА 2023'!AA214)</f>
        <v>1973.1294000000003</v>
      </c>
      <c r="BL66" s="66">
        <f>SUM('[20]ПОЛНАЯ СЕБЕСТОИМОСТЬ ВОДА 2023'!AB214)</f>
        <v>0.73053000000000001</v>
      </c>
      <c r="BM66" s="143">
        <f>SUM(BM67:BM72)</f>
        <v>1391.6384900000003</v>
      </c>
      <c r="BN66" s="143">
        <v>1391.2669599999999</v>
      </c>
      <c r="BO66" s="143">
        <v>0.37153000000000003</v>
      </c>
      <c r="BP66" s="22">
        <f t="shared" si="475"/>
        <v>4576.903889553364</v>
      </c>
      <c r="BQ66" s="22">
        <f t="shared" si="475"/>
        <v>4576.4456395533643</v>
      </c>
      <c r="BR66" s="22">
        <f t="shared" si="475"/>
        <v>0.45824999999999999</v>
      </c>
      <c r="BS66" s="144">
        <f t="shared" si="475"/>
        <v>6512.1246700000002</v>
      </c>
      <c r="BT66" s="144">
        <f t="shared" si="475"/>
        <v>6509.4369999999999</v>
      </c>
      <c r="BU66" s="144">
        <f t="shared" si="475"/>
        <v>2.6876699999999998</v>
      </c>
      <c r="BV66" s="144">
        <f t="shared" si="475"/>
        <v>4404.6592900000005</v>
      </c>
      <c r="BW66" s="144">
        <f t="shared" si="475"/>
        <v>4403.5760799999998</v>
      </c>
      <c r="BX66" s="144">
        <f t="shared" si="475"/>
        <v>1.08321</v>
      </c>
      <c r="BY66" s="43">
        <f t="shared" si="386"/>
        <v>1935.2207804466361</v>
      </c>
      <c r="BZ66" s="43">
        <f t="shared" si="386"/>
        <v>1932.9913604466356</v>
      </c>
      <c r="CA66" s="43">
        <f t="shared" si="386"/>
        <v>2.2294199999999997</v>
      </c>
      <c r="CB66" s="22">
        <f t="shared" si="476"/>
        <v>9153.807779106728</v>
      </c>
      <c r="CC66" s="22">
        <f t="shared" si="476"/>
        <v>9152.8912791067287</v>
      </c>
      <c r="CD66" s="22">
        <f t="shared" si="476"/>
        <v>0.91649999999999998</v>
      </c>
      <c r="CE66" s="144">
        <f t="shared" si="476"/>
        <v>12195.26326</v>
      </c>
      <c r="CF66" s="144">
        <f t="shared" si="476"/>
        <v>12192.440500000001</v>
      </c>
      <c r="CG66" s="144">
        <f t="shared" si="476"/>
        <v>2.8227599999999997</v>
      </c>
      <c r="CH66" s="144">
        <f t="shared" si="476"/>
        <v>8803.9867400000003</v>
      </c>
      <c r="CI66" s="144">
        <f t="shared" si="476"/>
        <v>8801.9242799999993</v>
      </c>
      <c r="CJ66" s="144">
        <f t="shared" si="476"/>
        <v>2.0624599999999997</v>
      </c>
      <c r="CK66" s="43">
        <f t="shared" si="388"/>
        <v>3041.4554808932717</v>
      </c>
      <c r="CL66" s="43">
        <f t="shared" si="388"/>
        <v>3039.5492208932719</v>
      </c>
      <c r="CM66" s="43">
        <f t="shared" si="388"/>
        <v>1.9062599999999996</v>
      </c>
      <c r="CN66" s="68">
        <f t="shared" si="477"/>
        <v>1525.6346298511214</v>
      </c>
      <c r="CO66" s="68">
        <f>SUM('[20]ПОЛНАЯ СЕБЕСТОИМОСТЬ ВОДА 2023'!AP214)/3</f>
        <v>1525.4818798511214</v>
      </c>
      <c r="CP66" s="68">
        <f>SUM('[20]ПОЛНАЯ СЕБЕСТОИМОСТЬ ВОДА 2023'!AQ214)/3</f>
        <v>0.15275</v>
      </c>
      <c r="CQ66" s="66">
        <f t="shared" si="478"/>
        <v>1701.0038500000001</v>
      </c>
      <c r="CR66" s="66">
        <f>SUM('[20]ПОЛНАЯ СЕБЕСТОИМОСТЬ ВОДА 2023'!AS214)</f>
        <v>1700.48901</v>
      </c>
      <c r="CS66" s="66">
        <f>SUM('[20]ПОЛНАЯ СЕБЕСТОИМОСТЬ ВОДА 2023'!AT214)</f>
        <v>0.51483999999999996</v>
      </c>
      <c r="CT66" s="143">
        <f>SUM(CT67:CT72)</f>
        <v>1173.79603</v>
      </c>
      <c r="CU66" s="143">
        <v>1173.4730000000002</v>
      </c>
      <c r="CV66" s="143">
        <v>0.32302999999999998</v>
      </c>
      <c r="CW66" s="68">
        <f t="shared" si="479"/>
        <v>1525.6346298511214</v>
      </c>
      <c r="CX66" s="68">
        <f t="shared" si="480"/>
        <v>1525.4818798511214</v>
      </c>
      <c r="CY66" s="68">
        <f t="shared" si="481"/>
        <v>0.15275</v>
      </c>
      <c r="CZ66" s="66">
        <f t="shared" si="482"/>
        <v>1520.50218</v>
      </c>
      <c r="DA66" s="66">
        <f>SUM('[20]ПОЛНАЯ СЕБЕСТОИМОСТЬ ВОДА 2023'!AV214)</f>
        <v>1520.0067199999999</v>
      </c>
      <c r="DB66" s="66">
        <f>SUM('[20]ПОЛНАЯ СЕБЕСТОИМОСТЬ ВОДА 2023'!AW214)</f>
        <v>0.49546000000000001</v>
      </c>
      <c r="DC66" s="143">
        <f>SUM(DC67:DC72)</f>
        <v>1556.8909699999999</v>
      </c>
      <c r="DD66" s="143">
        <v>1556.7339999999999</v>
      </c>
      <c r="DE66" s="143">
        <v>0.15697</v>
      </c>
      <c r="DF66" s="68">
        <f t="shared" si="483"/>
        <v>1525.6346298511214</v>
      </c>
      <c r="DG66" s="68">
        <f t="shared" si="484"/>
        <v>1525.4818798511214</v>
      </c>
      <c r="DH66" s="68">
        <f t="shared" si="485"/>
        <v>0.15275</v>
      </c>
      <c r="DI66" s="66">
        <f t="shared" si="486"/>
        <v>2023.7399600000001</v>
      </c>
      <c r="DJ66" s="66">
        <f>SUM('[20]ПОЛНАЯ СЕБЕСТОИМОСТЬ ВОДА 2023'!AY214)</f>
        <v>2022.5032000000001</v>
      </c>
      <c r="DK66" s="66">
        <f>SUM('[20]ПОЛНАЯ СЕБЕСТОИМОСТЬ ВОДА 2023'!AZ214)</f>
        <v>1.2367600000000001</v>
      </c>
      <c r="DL66" s="143">
        <f>SUM(DL67:DL72)</f>
        <v>1862.6691100000003</v>
      </c>
      <c r="DM66" s="143">
        <v>1862.3485000000001</v>
      </c>
      <c r="DN66" s="143">
        <v>0.32061000000000001</v>
      </c>
      <c r="DO66" s="22">
        <f t="shared" si="487"/>
        <v>4576.903889553364</v>
      </c>
      <c r="DP66" s="22">
        <f t="shared" si="487"/>
        <v>4576.4456395533643</v>
      </c>
      <c r="DQ66" s="22">
        <f t="shared" si="487"/>
        <v>0.45824999999999999</v>
      </c>
      <c r="DR66" s="144">
        <f t="shared" si="487"/>
        <v>5245.2459900000003</v>
      </c>
      <c r="DS66" s="144">
        <f t="shared" si="487"/>
        <v>5242.9989299999997</v>
      </c>
      <c r="DT66" s="144">
        <f t="shared" si="487"/>
        <v>2.2470600000000003</v>
      </c>
      <c r="DU66" s="144">
        <f t="shared" si="487"/>
        <v>4593.3561100000006</v>
      </c>
      <c r="DV66" s="144">
        <f t="shared" si="487"/>
        <v>4592.5555000000004</v>
      </c>
      <c r="DW66" s="144">
        <f t="shared" si="487"/>
        <v>0.80061000000000004</v>
      </c>
      <c r="DX66" s="43">
        <f t="shared" si="390"/>
        <v>668.34210044663632</v>
      </c>
      <c r="DY66" s="43">
        <f t="shared" si="390"/>
        <v>666.5532904466354</v>
      </c>
      <c r="DZ66" s="43">
        <f t="shared" si="390"/>
        <v>1.7888100000000002</v>
      </c>
      <c r="EA66" s="22">
        <f t="shared" si="488"/>
        <v>13730.711668660093</v>
      </c>
      <c r="EB66" s="22">
        <f t="shared" si="488"/>
        <v>13729.336918660094</v>
      </c>
      <c r="EC66" s="22">
        <f t="shared" si="488"/>
        <v>1.3747499999999999</v>
      </c>
      <c r="ED66" s="144">
        <f t="shared" si="488"/>
        <v>17440.509249999999</v>
      </c>
      <c r="EE66" s="144">
        <f t="shared" si="488"/>
        <v>17435.439429999999</v>
      </c>
      <c r="EF66" s="144">
        <f t="shared" si="488"/>
        <v>5.06982</v>
      </c>
      <c r="EG66" s="144">
        <f t="shared" si="488"/>
        <v>13397.342850000001</v>
      </c>
      <c r="EH66" s="144">
        <f t="shared" si="488"/>
        <v>13394.47978</v>
      </c>
      <c r="EI66" s="144">
        <f t="shared" si="488"/>
        <v>2.8630699999999996</v>
      </c>
      <c r="EJ66" s="43">
        <f t="shared" si="392"/>
        <v>3709.7975813399062</v>
      </c>
      <c r="EK66" s="43">
        <f t="shared" si="392"/>
        <v>3706.1025113399046</v>
      </c>
      <c r="EL66" s="43">
        <f t="shared" si="392"/>
        <v>3.6950700000000003</v>
      </c>
      <c r="EM66" s="68">
        <f t="shared" si="489"/>
        <v>1525.6346298511214</v>
      </c>
      <c r="EN66" s="68">
        <f>SUM('[20]ПОЛНАЯ СЕБЕСТОИМОСТЬ ВОДА 2023'!BN214)/3</f>
        <v>1525.4818798511214</v>
      </c>
      <c r="EO66" s="68">
        <f>SUM('[20]ПОЛНАЯ СЕБЕСТОИМОСТЬ ВОДА 2023'!BO214)/3</f>
        <v>0.15275</v>
      </c>
      <c r="EP66" s="66">
        <f t="shared" si="490"/>
        <v>1775.0036399999999</v>
      </c>
      <c r="EQ66" s="66">
        <f>SUM('[20]ПОЛНАЯ СЕБЕСТОИМОСТЬ ВОДА 2023'!BQ214)</f>
        <v>1774.6901899999998</v>
      </c>
      <c r="ER66" s="66">
        <f>SUM('[20]ПОЛНАЯ СЕБЕСТОИМОСТЬ ВОДА 2023'!BR214)</f>
        <v>0.31345000000000001</v>
      </c>
      <c r="ES66" s="143">
        <f>SUM(ES67:ES72)</f>
        <v>2012.3380000000002</v>
      </c>
      <c r="ET66" s="143">
        <v>2012.3380000000002</v>
      </c>
      <c r="EU66" s="143">
        <v>0</v>
      </c>
      <c r="EV66" s="68">
        <f t="shared" si="491"/>
        <v>1525.6346298511214</v>
      </c>
      <c r="EW66" s="68">
        <f t="shared" si="492"/>
        <v>1525.4818798511214</v>
      </c>
      <c r="EX66" s="68">
        <f t="shared" si="493"/>
        <v>0.15275</v>
      </c>
      <c r="EY66" s="66">
        <f t="shared" si="494"/>
        <v>0</v>
      </c>
      <c r="EZ66" s="66">
        <f>SUM('[20]ПОЛНАЯ СЕБЕСТОИМОСТЬ ВОДА 2023'!BT214)</f>
        <v>0</v>
      </c>
      <c r="FA66" s="66">
        <f>SUM('[20]ПОЛНАЯ СЕБЕСТОИМОСТЬ ВОДА 2023'!BU214)</f>
        <v>0</v>
      </c>
      <c r="FB66" s="143">
        <f>SUM(FB67:FB72)</f>
        <v>1805.0195199999998</v>
      </c>
      <c r="FC66" s="143">
        <v>1805.0195199999998</v>
      </c>
      <c r="FD66" s="143">
        <v>0</v>
      </c>
      <c r="FE66" s="68">
        <f t="shared" si="495"/>
        <v>1525.6346298511214</v>
      </c>
      <c r="FF66" s="68">
        <f t="shared" si="496"/>
        <v>1525.4818798511214</v>
      </c>
      <c r="FG66" s="68">
        <f t="shared" si="497"/>
        <v>0.15275</v>
      </c>
      <c r="FH66" s="66">
        <f t="shared" si="448"/>
        <v>0</v>
      </c>
      <c r="FI66" s="66">
        <f>SUM('[20]ПОЛНАЯ СЕБЕСТОИМОСТЬ ВОДА 2023'!BW214)</f>
        <v>0</v>
      </c>
      <c r="FJ66" s="66">
        <f>SUM('[20]ПОЛНАЯ СЕБЕСТОИМОСТЬ ВОДА 2023'!BX214)</f>
        <v>0</v>
      </c>
      <c r="FK66" s="143">
        <f>SUM(FK67:FK72)</f>
        <v>1745.0219999999999</v>
      </c>
      <c r="FL66" s="143">
        <v>1745.0219999999999</v>
      </c>
      <c r="FM66" s="143">
        <v>0</v>
      </c>
      <c r="FN66" s="22">
        <f t="shared" si="498"/>
        <v>4576.903889553364</v>
      </c>
      <c r="FO66" s="22">
        <f t="shared" si="498"/>
        <v>4576.4456395533643</v>
      </c>
      <c r="FP66" s="22">
        <f t="shared" si="498"/>
        <v>0.45824999999999999</v>
      </c>
      <c r="FQ66" s="125">
        <f t="shared" si="498"/>
        <v>1775.0036399999999</v>
      </c>
      <c r="FR66" s="125">
        <f t="shared" si="498"/>
        <v>1774.6901899999998</v>
      </c>
      <c r="FS66" s="125">
        <f t="shared" si="498"/>
        <v>0.31345000000000001</v>
      </c>
      <c r="FT66" s="125">
        <f t="shared" si="498"/>
        <v>5562.3795200000004</v>
      </c>
      <c r="FU66" s="125">
        <f t="shared" si="498"/>
        <v>5562.3795200000004</v>
      </c>
      <c r="FV66" s="125">
        <f t="shared" si="498"/>
        <v>0</v>
      </c>
      <c r="FW66" s="94">
        <f t="shared" si="394"/>
        <v>-2801.9002495533641</v>
      </c>
      <c r="FX66" s="94">
        <f t="shared" si="394"/>
        <v>-2801.7554495533645</v>
      </c>
      <c r="FY66" s="94">
        <f t="shared" si="394"/>
        <v>-0.14479999999999998</v>
      </c>
      <c r="FZ66" s="22">
        <f t="shared" si="499"/>
        <v>18307.615558213456</v>
      </c>
      <c r="GA66" s="22">
        <f t="shared" si="499"/>
        <v>18305.782558213457</v>
      </c>
      <c r="GB66" s="22">
        <f t="shared" si="499"/>
        <v>1.833</v>
      </c>
      <c r="GC66" s="125">
        <f t="shared" si="499"/>
        <v>19215.512889999998</v>
      </c>
      <c r="GD66" s="125">
        <f t="shared" si="499"/>
        <v>19210.12962</v>
      </c>
      <c r="GE66" s="125">
        <f t="shared" si="499"/>
        <v>5.3832699999999996</v>
      </c>
      <c r="GF66" s="125">
        <f t="shared" si="499"/>
        <v>18959.722370000003</v>
      </c>
      <c r="GG66" s="125">
        <f t="shared" si="499"/>
        <v>18956.8593</v>
      </c>
      <c r="GH66" s="125">
        <f t="shared" si="499"/>
        <v>2.8630699999999996</v>
      </c>
      <c r="GI66" s="94">
        <f t="shared" si="396"/>
        <v>907.89733178654205</v>
      </c>
      <c r="GJ66" s="94">
        <f t="shared" si="396"/>
        <v>904.34706178654233</v>
      </c>
      <c r="GK66" s="94">
        <f t="shared" si="396"/>
        <v>3.5502699999999994</v>
      </c>
      <c r="GL66" s="106"/>
      <c r="GM66" s="129">
        <f t="shared" si="397"/>
        <v>18307.615558213456</v>
      </c>
    </row>
    <row r="67" spans="1:195" ht="18.75" x14ac:dyDescent="0.3">
      <c r="A67" s="77" t="s">
        <v>67</v>
      </c>
      <c r="B67" s="81">
        <f t="shared" si="454"/>
        <v>1026.8727508421123</v>
      </c>
      <c r="C67" s="81">
        <f>SUM('[20]ПОЛНАЯ СЕБЕСТОИМОСТЬ ВОДА 2023'!C215)/3</f>
        <v>1026.7635841754457</v>
      </c>
      <c r="D67" s="81">
        <f>SUM('[20]ПОЛНАЯ СЕБЕСТОИМОСТЬ ВОДА 2023'!D215)/3</f>
        <v>0.10916666666666668</v>
      </c>
      <c r="E67" s="78">
        <f t="shared" si="455"/>
        <v>1094.423</v>
      </c>
      <c r="F67" s="78">
        <f>SUM('[20]ПОЛНАЯ СЕБЕСТОИМОСТЬ ВОДА 2023'!F215)</f>
        <v>1094.423</v>
      </c>
      <c r="G67" s="78">
        <f>SUM('[20]ПОЛНАЯ СЕБЕСТОИМОСТЬ ВОДА 2023'!G215)</f>
        <v>0</v>
      </c>
      <c r="H67" s="79">
        <f t="shared" si="500"/>
        <v>865.73300000000006</v>
      </c>
      <c r="I67" s="79">
        <v>865.53700000000003</v>
      </c>
      <c r="J67" s="79">
        <v>0.19600000000000001</v>
      </c>
      <c r="K67" s="81">
        <f t="shared" si="456"/>
        <v>1026.8727508421123</v>
      </c>
      <c r="L67" s="81">
        <f t="shared" si="457"/>
        <v>1026.7635841754457</v>
      </c>
      <c r="M67" s="81">
        <f t="shared" si="458"/>
        <v>0.10916666666666668</v>
      </c>
      <c r="N67" s="78">
        <f t="shared" si="459"/>
        <v>1075.7574099999999</v>
      </c>
      <c r="O67" s="78">
        <f>SUM('[20]ПОЛНАЯ СЕБЕСТОИМОСТЬ ВОДА 2023'!I215)</f>
        <v>1075.7574099999999</v>
      </c>
      <c r="P67" s="78">
        <f>SUM('[20]ПОЛНАЯ СЕБЕСТОИМОСТЬ ВОДА 2023'!J215)</f>
        <v>0</v>
      </c>
      <c r="Q67" s="79">
        <f t="shared" ref="Q67:Q75" si="525">SUM(R67:S67)</f>
        <v>815.077</v>
      </c>
      <c r="R67" s="79">
        <v>814.93200000000002</v>
      </c>
      <c r="S67" s="79">
        <v>0.14499999999999999</v>
      </c>
      <c r="T67" s="81">
        <f t="shared" si="460"/>
        <v>1026.8727508421123</v>
      </c>
      <c r="U67" s="81">
        <f t="shared" si="461"/>
        <v>1026.7635841754457</v>
      </c>
      <c r="V67" s="81">
        <f t="shared" si="462"/>
        <v>0.10916666666666668</v>
      </c>
      <c r="W67" s="78">
        <f t="shared" si="463"/>
        <v>1200.47129</v>
      </c>
      <c r="X67" s="78">
        <f>SUM('[20]ПОЛНАЯ СЕБЕСТОИМОСТЬ ВОДА 2023'!L215)</f>
        <v>1200.3920000000001</v>
      </c>
      <c r="Y67" s="78">
        <f>SUM('[20]ПОЛНАЯ СЕБЕСТОИМОСТЬ ВОДА 2023'!M215)</f>
        <v>7.9289999999999999E-2</v>
      </c>
      <c r="Z67" s="79">
        <f t="shared" ref="Z67:Z75" si="526">SUM(AA67:AB67)</f>
        <v>1117.3552300000001</v>
      </c>
      <c r="AA67" s="79">
        <v>1117.076</v>
      </c>
      <c r="AB67" s="79">
        <v>0.27922999999999998</v>
      </c>
      <c r="AC67" s="30">
        <f t="shared" si="464"/>
        <v>3080.6182525263366</v>
      </c>
      <c r="AD67" s="30">
        <f t="shared" si="464"/>
        <v>3080.2907525263372</v>
      </c>
      <c r="AE67" s="30">
        <f t="shared" si="464"/>
        <v>0.32750000000000001</v>
      </c>
      <c r="AF67" s="84">
        <f t="shared" si="464"/>
        <v>3370.6516999999999</v>
      </c>
      <c r="AG67" s="84">
        <f t="shared" si="464"/>
        <v>3370.5724099999998</v>
      </c>
      <c r="AH67" s="84">
        <f t="shared" si="464"/>
        <v>7.9289999999999999E-2</v>
      </c>
      <c r="AI67" s="84">
        <f t="shared" si="464"/>
        <v>2798.1652300000001</v>
      </c>
      <c r="AJ67" s="84">
        <f t="shared" si="464"/>
        <v>2797.5450000000001</v>
      </c>
      <c r="AK67" s="84">
        <f t="shared" si="464"/>
        <v>0.62022999999999995</v>
      </c>
      <c r="AL67" s="97">
        <f t="shared" si="523"/>
        <v>290.03344747366327</v>
      </c>
      <c r="AM67" s="97">
        <f t="shared" si="523"/>
        <v>290.28165747366256</v>
      </c>
      <c r="AN67" s="97">
        <f t="shared" si="523"/>
        <v>-0.24821000000000001</v>
      </c>
      <c r="AO67" s="81">
        <f t="shared" si="465"/>
        <v>1026.8727508421123</v>
      </c>
      <c r="AP67" s="81">
        <f>SUM('[20]ПОЛНАЯ СЕБЕСТОИМОСТЬ ВОДА 2023'!R215)/3</f>
        <v>1026.7635841754457</v>
      </c>
      <c r="AQ67" s="81">
        <f>SUM('[20]ПОЛНАЯ СЕБЕСТОИМОСТЬ ВОДА 2023'!S215)/3</f>
        <v>0.10916666666666668</v>
      </c>
      <c r="AR67" s="81">
        <f t="shared" si="466"/>
        <v>1659.1474899999998</v>
      </c>
      <c r="AS67" s="81">
        <f>SUM('[20]ПОЛНАЯ СЕБЕСТОИМОСТЬ ВОДА 2023'!U215)</f>
        <v>1658.5301199999999</v>
      </c>
      <c r="AT67" s="81">
        <f>SUM('[20]ПОЛНАЯ СЕБЕСТОИМОСТЬ ВОДА 2023'!V215)</f>
        <v>0.61736999999999997</v>
      </c>
      <c r="AU67" s="79">
        <f t="shared" ref="AU67:AU75" si="527">SUM(AV67:AW67)</f>
        <v>861.40300000000002</v>
      </c>
      <c r="AV67" s="79">
        <v>861.14300000000003</v>
      </c>
      <c r="AW67" s="79">
        <v>0.26</v>
      </c>
      <c r="AX67" s="81">
        <f t="shared" si="467"/>
        <v>1026.8727508421123</v>
      </c>
      <c r="AY67" s="81">
        <f t="shared" si="468"/>
        <v>1026.7635841754457</v>
      </c>
      <c r="AZ67" s="81">
        <f t="shared" si="469"/>
        <v>0.10916666666666668</v>
      </c>
      <c r="BA67" s="81">
        <f t="shared" si="470"/>
        <v>1078.8215399999999</v>
      </c>
      <c r="BB67" s="81">
        <f>SUM('[20]ПОЛНАЯ СЕБЕСТОИМОСТЬ ВОДА 2023'!X215)</f>
        <v>1078.269</v>
      </c>
      <c r="BC67" s="81">
        <f>SUM('[20]ПОЛНАЯ СЕБЕСТОИМОСТЬ ВОДА 2023'!Y215)</f>
        <v>0.55254000000000003</v>
      </c>
      <c r="BD67" s="79">
        <f t="shared" ref="BD67:BD75" si="528">SUM(BE67:BF67)</f>
        <v>913.05700000000002</v>
      </c>
      <c r="BE67" s="79">
        <v>912.899</v>
      </c>
      <c r="BF67" s="147">
        <v>0.158</v>
      </c>
      <c r="BG67" s="81">
        <f t="shared" si="471"/>
        <v>1026.8727508421123</v>
      </c>
      <c r="BH67" s="81">
        <f t="shared" si="472"/>
        <v>1026.7635841754457</v>
      </c>
      <c r="BI67" s="81">
        <f t="shared" si="473"/>
        <v>0.10916666666666668</v>
      </c>
      <c r="BJ67" s="78">
        <f t="shared" si="474"/>
        <v>1139.42491</v>
      </c>
      <c r="BK67" s="78">
        <f>SUM('[20]ПОЛНАЯ СЕБЕСТОИМОСТЬ ВОДА 2023'!AA215)</f>
        <v>1139.00323</v>
      </c>
      <c r="BL67" s="78">
        <f>SUM('[20]ПОЛНАЯ СЕБЕСТОИМОСТЬ ВОДА 2023'!AB215)</f>
        <v>0.42168</v>
      </c>
      <c r="BM67" s="79">
        <f t="shared" ref="BM67:BM75" si="529">SUM(BN67:BO67)</f>
        <v>914.61403999999993</v>
      </c>
      <c r="BN67" s="79">
        <v>914.37213999999994</v>
      </c>
      <c r="BO67" s="79">
        <v>0.2419</v>
      </c>
      <c r="BP67" s="30">
        <f t="shared" si="475"/>
        <v>3080.6182525263366</v>
      </c>
      <c r="BQ67" s="30">
        <f t="shared" si="475"/>
        <v>3080.2907525263372</v>
      </c>
      <c r="BR67" s="30">
        <f t="shared" si="475"/>
        <v>0.32750000000000001</v>
      </c>
      <c r="BS67" s="145">
        <f t="shared" si="475"/>
        <v>3877.3939399999999</v>
      </c>
      <c r="BT67" s="145">
        <f t="shared" si="475"/>
        <v>3875.8023499999999</v>
      </c>
      <c r="BU67" s="145">
        <f t="shared" si="475"/>
        <v>1.5915900000000001</v>
      </c>
      <c r="BV67" s="145">
        <f t="shared" si="475"/>
        <v>2689.07404</v>
      </c>
      <c r="BW67" s="145">
        <f t="shared" si="475"/>
        <v>2688.4141399999999</v>
      </c>
      <c r="BX67" s="145">
        <f t="shared" si="475"/>
        <v>0.65990000000000004</v>
      </c>
      <c r="BY67" s="58">
        <f t="shared" si="386"/>
        <v>796.77568747366331</v>
      </c>
      <c r="BZ67" s="58">
        <f t="shared" si="386"/>
        <v>795.51159747366273</v>
      </c>
      <c r="CA67" s="58">
        <f t="shared" si="386"/>
        <v>1.2640899999999999</v>
      </c>
      <c r="CB67" s="30">
        <f t="shared" si="476"/>
        <v>6161.2365050526732</v>
      </c>
      <c r="CC67" s="30">
        <f t="shared" si="476"/>
        <v>6160.5815050526744</v>
      </c>
      <c r="CD67" s="30">
        <f t="shared" si="476"/>
        <v>0.65500000000000003</v>
      </c>
      <c r="CE67" s="145">
        <f t="shared" si="476"/>
        <v>7248.0456400000003</v>
      </c>
      <c r="CF67" s="145">
        <f t="shared" si="476"/>
        <v>7246.3747599999997</v>
      </c>
      <c r="CG67" s="145">
        <f t="shared" si="476"/>
        <v>1.6708800000000001</v>
      </c>
      <c r="CH67" s="145">
        <f t="shared" si="476"/>
        <v>5487.23927</v>
      </c>
      <c r="CI67" s="145">
        <f t="shared" si="476"/>
        <v>5485.9591399999999</v>
      </c>
      <c r="CJ67" s="145">
        <f t="shared" si="476"/>
        <v>1.28013</v>
      </c>
      <c r="CK67" s="58">
        <f t="shared" si="388"/>
        <v>1086.809134947327</v>
      </c>
      <c r="CL67" s="58">
        <f t="shared" si="388"/>
        <v>1085.7932549473253</v>
      </c>
      <c r="CM67" s="58">
        <f t="shared" si="388"/>
        <v>1.0158800000000001</v>
      </c>
      <c r="CN67" s="81">
        <f t="shared" si="477"/>
        <v>1026.8727508421123</v>
      </c>
      <c r="CO67" s="81">
        <f>SUM('[20]ПОЛНАЯ СЕБЕСТОИМОСТЬ ВОДА 2023'!AP215)/3</f>
        <v>1026.7635841754457</v>
      </c>
      <c r="CP67" s="81">
        <f>SUM('[20]ПОЛНАЯ СЕБЕСТОИМОСТЬ ВОДА 2023'!AQ215)/3</f>
        <v>0.10916666666666668</v>
      </c>
      <c r="CQ67" s="78">
        <f t="shared" si="478"/>
        <v>986.06439</v>
      </c>
      <c r="CR67" s="78">
        <f>SUM('[20]ПОЛНАЯ СЕБЕСТОИМОСТЬ ВОДА 2023'!AS215)</f>
        <v>985.76593000000003</v>
      </c>
      <c r="CS67" s="78">
        <f>SUM('[20]ПОЛНАЯ СЕБЕСТОИМОСТЬ ВОДА 2023'!AT215)</f>
        <v>0.29846</v>
      </c>
      <c r="CT67" s="79">
        <f t="shared" ref="CT67:CT75" si="530">SUM(CU67:CV67)</f>
        <v>723.375</v>
      </c>
      <c r="CU67" s="79">
        <v>723.17600000000004</v>
      </c>
      <c r="CV67" s="79">
        <v>0.19900000000000001</v>
      </c>
      <c r="CW67" s="81">
        <f t="shared" si="479"/>
        <v>1026.8727508421123</v>
      </c>
      <c r="CX67" s="81">
        <f t="shared" si="480"/>
        <v>1026.7635841754457</v>
      </c>
      <c r="CY67" s="81">
        <f t="shared" si="481"/>
        <v>0.10916666666666668</v>
      </c>
      <c r="CZ67" s="78">
        <f t="shared" si="482"/>
        <v>848.45627999999999</v>
      </c>
      <c r="DA67" s="78">
        <f>SUM('[20]ПОЛНАЯ СЕБЕСТОИМОСТЬ ВОДА 2023'!AV215)</f>
        <v>848.17980999999997</v>
      </c>
      <c r="DB67" s="78">
        <f>SUM('[20]ПОЛНАЯ СЕБЕСТОИМОСТЬ ВОДА 2023'!AW215)</f>
        <v>0.27646999999999999</v>
      </c>
      <c r="DC67" s="79">
        <f t="shared" ref="DC67:DC75" si="531">SUM(DD67:DE67)</f>
        <v>915.58899999999994</v>
      </c>
      <c r="DD67" s="79">
        <v>915.49699999999996</v>
      </c>
      <c r="DE67" s="79">
        <v>9.1999999999999998E-2</v>
      </c>
      <c r="DF67" s="81">
        <f t="shared" si="483"/>
        <v>1026.8727508421123</v>
      </c>
      <c r="DG67" s="81">
        <f t="shared" si="484"/>
        <v>1026.7635841754457</v>
      </c>
      <c r="DH67" s="81">
        <f t="shared" si="485"/>
        <v>0.10916666666666668</v>
      </c>
      <c r="DI67" s="78">
        <f t="shared" si="486"/>
        <v>1013.3642199999999</v>
      </c>
      <c r="DJ67" s="78">
        <f>SUM('[20]ПОЛНАЯ СЕБЕСТОИМОСТЬ ВОДА 2023'!AY215)</f>
        <v>1012.74493</v>
      </c>
      <c r="DK67" s="78">
        <f>SUM('[20]ПОЛНАЯ СЕБЕСТОИМОСТЬ ВОДА 2023'!AZ215)</f>
        <v>0.61929000000000001</v>
      </c>
      <c r="DL67" s="79">
        <f t="shared" ref="DL67:DL75" si="532">SUM(DM67:DN67)</f>
        <v>1052.5050000000001</v>
      </c>
      <c r="DM67" s="79">
        <v>1052.3240000000001</v>
      </c>
      <c r="DN67" s="79">
        <v>0.18099999999999999</v>
      </c>
      <c r="DO67" s="30">
        <f t="shared" si="487"/>
        <v>3080.6182525263366</v>
      </c>
      <c r="DP67" s="30">
        <f t="shared" si="487"/>
        <v>3080.2907525263372</v>
      </c>
      <c r="DQ67" s="30">
        <f t="shared" si="487"/>
        <v>0.32750000000000001</v>
      </c>
      <c r="DR67" s="145">
        <f t="shared" si="487"/>
        <v>2847.8848899999998</v>
      </c>
      <c r="DS67" s="145">
        <f t="shared" si="487"/>
        <v>2846.69067</v>
      </c>
      <c r="DT67" s="145">
        <f t="shared" si="487"/>
        <v>1.1942200000000001</v>
      </c>
      <c r="DU67" s="145">
        <f t="shared" si="487"/>
        <v>2691.4690000000001</v>
      </c>
      <c r="DV67" s="145">
        <f t="shared" si="487"/>
        <v>2690.9970000000003</v>
      </c>
      <c r="DW67" s="145">
        <f t="shared" si="487"/>
        <v>0.47200000000000003</v>
      </c>
      <c r="DX67" s="58">
        <f t="shared" si="390"/>
        <v>-232.7333625263368</v>
      </c>
      <c r="DY67" s="58">
        <f t="shared" si="390"/>
        <v>-233.60008252633725</v>
      </c>
      <c r="DZ67" s="58">
        <f t="shared" si="390"/>
        <v>0.86672000000000005</v>
      </c>
      <c r="EA67" s="30">
        <f t="shared" si="488"/>
        <v>9241.8547575790108</v>
      </c>
      <c r="EB67" s="30">
        <f t="shared" si="488"/>
        <v>9240.8722575790125</v>
      </c>
      <c r="EC67" s="30">
        <f t="shared" si="488"/>
        <v>0.98250000000000004</v>
      </c>
      <c r="ED67" s="145">
        <f t="shared" si="488"/>
        <v>10095.93053</v>
      </c>
      <c r="EE67" s="145">
        <f t="shared" si="488"/>
        <v>10093.065429999999</v>
      </c>
      <c r="EF67" s="145">
        <f t="shared" si="488"/>
        <v>2.8651</v>
      </c>
      <c r="EG67" s="145">
        <f t="shared" si="488"/>
        <v>8178.7082700000001</v>
      </c>
      <c r="EH67" s="145">
        <f t="shared" si="488"/>
        <v>8176.9561400000002</v>
      </c>
      <c r="EI67" s="145">
        <f t="shared" si="488"/>
        <v>1.75213</v>
      </c>
      <c r="EJ67" s="58">
        <f t="shared" si="392"/>
        <v>854.07577242098887</v>
      </c>
      <c r="EK67" s="58">
        <f t="shared" si="392"/>
        <v>852.19317242098623</v>
      </c>
      <c r="EL67" s="58">
        <f t="shared" si="392"/>
        <v>1.8826000000000001</v>
      </c>
      <c r="EM67" s="81">
        <f t="shared" si="489"/>
        <v>1026.8727508421123</v>
      </c>
      <c r="EN67" s="81">
        <f>SUM('[20]ПОЛНАЯ СЕБЕСТОИМОСТЬ ВОДА 2023'!BN215)/3</f>
        <v>1026.7635841754457</v>
      </c>
      <c r="EO67" s="81">
        <f>SUM('[20]ПОЛНАЯ СЕБЕСТОИМОСТЬ ВОДА 2023'!BO215)/3</f>
        <v>0.10916666666666668</v>
      </c>
      <c r="EP67" s="78">
        <f t="shared" si="490"/>
        <v>973.55787000000009</v>
      </c>
      <c r="EQ67" s="78">
        <f>SUM('[20]ПОЛНАЯ СЕБЕСТОИМОСТЬ ВОДА 2023'!BQ215)</f>
        <v>973.38597000000004</v>
      </c>
      <c r="ER67" s="78">
        <f>SUM('[20]ПОЛНАЯ СЕБЕСТОИМОСТЬ ВОДА 2023'!BR215)</f>
        <v>0.1719</v>
      </c>
      <c r="ES67" s="79">
        <f t="shared" ref="ES67:ES75" si="533">SUM(ET67:EU67)</f>
        <v>893.18600000000004</v>
      </c>
      <c r="ET67" s="79">
        <v>893.18600000000004</v>
      </c>
      <c r="EU67" s="148">
        <v>0</v>
      </c>
      <c r="EV67" s="81">
        <f t="shared" si="491"/>
        <v>1026.8727508421123</v>
      </c>
      <c r="EW67" s="81">
        <f t="shared" si="492"/>
        <v>1026.7635841754457</v>
      </c>
      <c r="EX67" s="81">
        <f t="shared" si="493"/>
        <v>0.10916666666666668</v>
      </c>
      <c r="EY67" s="78">
        <f t="shared" si="494"/>
        <v>0</v>
      </c>
      <c r="EZ67" s="78">
        <f>SUM('[20]ПОЛНАЯ СЕБЕСТОИМОСТЬ ВОДА 2023'!BT215)</f>
        <v>0</v>
      </c>
      <c r="FA67" s="78">
        <f>SUM('[20]ПОЛНАЯ СЕБЕСТОИМОСТЬ ВОДА 2023'!BU215)</f>
        <v>0</v>
      </c>
      <c r="FB67" s="79">
        <f t="shared" ref="FB67:FB75" si="534">SUM(FC67:FD67)</f>
        <v>1031.8735099999999</v>
      </c>
      <c r="FC67" s="79">
        <v>1031.8735099999999</v>
      </c>
      <c r="FD67" s="79">
        <v>0</v>
      </c>
      <c r="FE67" s="81">
        <f t="shared" si="495"/>
        <v>1026.8727508421123</v>
      </c>
      <c r="FF67" s="81">
        <f t="shared" si="496"/>
        <v>1026.7635841754457</v>
      </c>
      <c r="FG67" s="81">
        <f t="shared" si="497"/>
        <v>0.10916666666666668</v>
      </c>
      <c r="FH67" s="78">
        <f t="shared" si="448"/>
        <v>0</v>
      </c>
      <c r="FI67" s="78">
        <f>SUM('[20]ПОЛНАЯ СЕБЕСТОИМОСТЬ ВОДА 2023'!BW215)</f>
        <v>0</v>
      </c>
      <c r="FJ67" s="78">
        <f>SUM('[20]ПОЛНАЯ СЕБЕСТОИМОСТЬ ВОДА 2023'!BX215)</f>
        <v>0</v>
      </c>
      <c r="FK67" s="79">
        <f t="shared" ref="FK67:FK75" si="535">SUM(FL67:FM67)</f>
        <v>888.48400000000004</v>
      </c>
      <c r="FL67" s="79">
        <v>888.48400000000004</v>
      </c>
      <c r="FM67" s="148">
        <v>0</v>
      </c>
      <c r="FN67" s="30">
        <f t="shared" si="498"/>
        <v>3080.6182525263366</v>
      </c>
      <c r="FO67" s="30">
        <f t="shared" si="498"/>
        <v>3080.2907525263372</v>
      </c>
      <c r="FP67" s="30">
        <f t="shared" si="498"/>
        <v>0.32750000000000001</v>
      </c>
      <c r="FQ67" s="84">
        <f t="shared" si="498"/>
        <v>973.55787000000009</v>
      </c>
      <c r="FR67" s="84">
        <f t="shared" si="498"/>
        <v>973.38597000000004</v>
      </c>
      <c r="FS67" s="84">
        <f t="shared" si="498"/>
        <v>0.1719</v>
      </c>
      <c r="FT67" s="84">
        <f t="shared" si="498"/>
        <v>2813.54351</v>
      </c>
      <c r="FU67" s="84">
        <f t="shared" si="498"/>
        <v>2813.54351</v>
      </c>
      <c r="FV67" s="84">
        <f t="shared" si="498"/>
        <v>0</v>
      </c>
      <c r="FW67" s="97">
        <f t="shared" si="394"/>
        <v>-2107.0603825263365</v>
      </c>
      <c r="FX67" s="97">
        <f t="shared" si="394"/>
        <v>-2106.9047825263369</v>
      </c>
      <c r="FY67" s="97">
        <f t="shared" si="394"/>
        <v>-0.15560000000000002</v>
      </c>
      <c r="FZ67" s="30">
        <f t="shared" si="499"/>
        <v>12322.473010105346</v>
      </c>
      <c r="GA67" s="30">
        <f t="shared" si="499"/>
        <v>12321.163010105349</v>
      </c>
      <c r="GB67" s="30">
        <f t="shared" si="499"/>
        <v>1.31</v>
      </c>
      <c r="GC67" s="84">
        <f t="shared" si="499"/>
        <v>11069.4884</v>
      </c>
      <c r="GD67" s="84">
        <f t="shared" si="499"/>
        <v>11066.451399999998</v>
      </c>
      <c r="GE67" s="84">
        <f t="shared" si="499"/>
        <v>3.0369999999999999</v>
      </c>
      <c r="GF67" s="84">
        <f t="shared" si="499"/>
        <v>10992.251780000001</v>
      </c>
      <c r="GG67" s="84">
        <f t="shared" si="499"/>
        <v>10990.49965</v>
      </c>
      <c r="GH67" s="84">
        <f t="shared" si="499"/>
        <v>1.75213</v>
      </c>
      <c r="GI67" s="97">
        <f t="shared" si="396"/>
        <v>-1252.9846101053463</v>
      </c>
      <c r="GJ67" s="97">
        <f t="shared" si="396"/>
        <v>-1254.7116101053507</v>
      </c>
      <c r="GK67" s="97">
        <f t="shared" si="396"/>
        <v>1.7269999999999999</v>
      </c>
      <c r="GL67" s="106"/>
      <c r="GM67" s="129">
        <f t="shared" si="397"/>
        <v>12322.473010105348</v>
      </c>
    </row>
    <row r="68" spans="1:195" ht="18.75" x14ac:dyDescent="0.3">
      <c r="A68" s="77" t="s">
        <v>68</v>
      </c>
      <c r="B68" s="81">
        <f t="shared" si="454"/>
        <v>308.06182525263375</v>
      </c>
      <c r="C68" s="81">
        <f>SUM('[20]ПОЛНАЯ СЕБЕСТОИМОСТЬ ВОДА 2023'!C216)/3</f>
        <v>308.02907525263373</v>
      </c>
      <c r="D68" s="81">
        <f>SUM('[20]ПОЛНАЯ СЕБЕСТОИМОСТЬ ВОДА 2023'!D216)/3</f>
        <v>3.2750000000000001E-2</v>
      </c>
      <c r="E68" s="78">
        <f t="shared" si="455"/>
        <v>333.428</v>
      </c>
      <c r="F68" s="78">
        <f>SUM('[20]ПОЛНАЯ СЕБЕСТОИМОСТЬ ВОДА 2023'!F216)</f>
        <v>333.428</v>
      </c>
      <c r="G68" s="78">
        <f>SUM('[20]ПОЛНАЯ СЕБЕСТОИМОСТЬ ВОДА 2023'!G216)</f>
        <v>0</v>
      </c>
      <c r="H68" s="79">
        <f t="shared" si="500"/>
        <v>282.97400000000005</v>
      </c>
      <c r="I68" s="79">
        <v>282.91000000000003</v>
      </c>
      <c r="J68" s="79">
        <v>6.4000000000000001E-2</v>
      </c>
      <c r="K68" s="81">
        <f t="shared" si="456"/>
        <v>308.06182525263375</v>
      </c>
      <c r="L68" s="81">
        <f t="shared" si="457"/>
        <v>308.02907525263373</v>
      </c>
      <c r="M68" s="81">
        <f t="shared" si="458"/>
        <v>3.2750000000000001E-2</v>
      </c>
      <c r="N68" s="78">
        <f t="shared" si="459"/>
        <v>335.03479999999996</v>
      </c>
      <c r="O68" s="78">
        <f>SUM('[20]ПОЛНАЯ СЕБЕСТОИМОСТЬ ВОДА 2023'!I216)</f>
        <v>335.03479999999996</v>
      </c>
      <c r="P68" s="78">
        <f>SUM('[20]ПОЛНАЯ СЕБЕСТОИМОСТЬ ВОДА 2023'!J216)</f>
        <v>0</v>
      </c>
      <c r="Q68" s="79">
        <f t="shared" si="525"/>
        <v>239.42099999999999</v>
      </c>
      <c r="R68" s="79">
        <v>239.37799999999999</v>
      </c>
      <c r="S68" s="79">
        <v>4.2999999999999997E-2</v>
      </c>
      <c r="T68" s="81">
        <f t="shared" si="460"/>
        <v>308.06182525263375</v>
      </c>
      <c r="U68" s="81">
        <f t="shared" si="461"/>
        <v>308.02907525263373</v>
      </c>
      <c r="V68" s="81">
        <f t="shared" si="462"/>
        <v>3.2750000000000001E-2</v>
      </c>
      <c r="W68" s="78">
        <f t="shared" si="463"/>
        <v>363.34159</v>
      </c>
      <c r="X68" s="78">
        <f>SUM('[20]ПОЛНАЯ СЕБЕСТОИМОСТЬ ВОДА 2023'!L216)</f>
        <v>363.31759</v>
      </c>
      <c r="Y68" s="78">
        <f>SUM('[20]ПОЛНАЯ СЕБЕСТОИМОСТЬ ВОДА 2023'!M216)</f>
        <v>2.4E-2</v>
      </c>
      <c r="Z68" s="79">
        <f t="shared" si="526"/>
        <v>335.19939999999997</v>
      </c>
      <c r="AA68" s="79">
        <v>335.11599999999999</v>
      </c>
      <c r="AB68" s="79">
        <v>8.3400000000000002E-2</v>
      </c>
      <c r="AC68" s="30">
        <f t="shared" si="464"/>
        <v>924.18547575790126</v>
      </c>
      <c r="AD68" s="30">
        <f t="shared" si="464"/>
        <v>924.08722575790125</v>
      </c>
      <c r="AE68" s="30">
        <f t="shared" si="464"/>
        <v>9.8250000000000004E-2</v>
      </c>
      <c r="AF68" s="84">
        <f t="shared" si="464"/>
        <v>1031.80439</v>
      </c>
      <c r="AG68" s="84">
        <f t="shared" si="464"/>
        <v>1031.7803899999999</v>
      </c>
      <c r="AH68" s="84">
        <f t="shared" si="464"/>
        <v>2.4E-2</v>
      </c>
      <c r="AI68" s="84">
        <f t="shared" si="464"/>
        <v>857.59439999999995</v>
      </c>
      <c r="AJ68" s="84">
        <f t="shared" si="464"/>
        <v>857.404</v>
      </c>
      <c r="AK68" s="84">
        <f t="shared" si="464"/>
        <v>0.19040000000000001</v>
      </c>
      <c r="AL68" s="97">
        <f t="shared" si="523"/>
        <v>107.61891424209875</v>
      </c>
      <c r="AM68" s="97">
        <f t="shared" si="523"/>
        <v>107.69316424209865</v>
      </c>
      <c r="AN68" s="97">
        <f t="shared" si="523"/>
        <v>-7.425000000000001E-2</v>
      </c>
      <c r="AO68" s="81">
        <f t="shared" si="465"/>
        <v>308.06182525263375</v>
      </c>
      <c r="AP68" s="81">
        <f>SUM('[20]ПОЛНАЯ СЕБЕСТОИМОСТЬ ВОДА 2023'!R216)/3</f>
        <v>308.02907525263373</v>
      </c>
      <c r="AQ68" s="81">
        <f>SUM('[20]ПОЛНАЯ СЕБЕСТОИМОСТЬ ВОДА 2023'!S216)/3</f>
        <v>3.2750000000000001E-2</v>
      </c>
      <c r="AR68" s="81">
        <f t="shared" si="466"/>
        <v>494.46098999999998</v>
      </c>
      <c r="AS68" s="81">
        <f>SUM('[20]ПОЛНАЯ СЕБЕСТОИМОСТЬ ВОДА 2023'!U216)</f>
        <v>494.27699999999999</v>
      </c>
      <c r="AT68" s="81">
        <f>SUM('[20]ПОЛНАЯ СЕБЕСТОИМОСТЬ ВОДА 2023'!V216)</f>
        <v>0.18398999999999999</v>
      </c>
      <c r="AU68" s="79">
        <f t="shared" si="527"/>
        <v>260.14299999999997</v>
      </c>
      <c r="AV68" s="79">
        <v>260.065</v>
      </c>
      <c r="AW68" s="79">
        <v>7.8E-2</v>
      </c>
      <c r="AX68" s="81">
        <f t="shared" si="467"/>
        <v>308.06182525263375</v>
      </c>
      <c r="AY68" s="81">
        <f t="shared" si="468"/>
        <v>308.02907525263373</v>
      </c>
      <c r="AZ68" s="81">
        <f t="shared" si="469"/>
        <v>3.2750000000000001E-2</v>
      </c>
      <c r="BA68" s="81">
        <f t="shared" si="470"/>
        <v>321.5727</v>
      </c>
      <c r="BB68" s="81">
        <f>SUM('[20]ПОЛНАЯ СЕБЕСТОИМОСТЬ ВОДА 2023'!X216)</f>
        <v>321.40800000000002</v>
      </c>
      <c r="BC68" s="81">
        <f>SUM('[20]ПОЛНАЯ СЕБЕСТОИМОСТЬ ВОДА 2023'!Y216)</f>
        <v>0.16470000000000001</v>
      </c>
      <c r="BD68" s="79">
        <f t="shared" si="528"/>
        <v>275.74375000000003</v>
      </c>
      <c r="BE68" s="79">
        <v>275.69600000000003</v>
      </c>
      <c r="BF68" s="147">
        <v>4.7750000000000001E-2</v>
      </c>
      <c r="BG68" s="81">
        <f t="shared" si="471"/>
        <v>308.06182525263375</v>
      </c>
      <c r="BH68" s="81">
        <f t="shared" si="472"/>
        <v>308.02907525263373</v>
      </c>
      <c r="BI68" s="81">
        <f t="shared" si="473"/>
        <v>3.2750000000000001E-2</v>
      </c>
      <c r="BJ68" s="78">
        <f t="shared" si="474"/>
        <v>344.14771000000002</v>
      </c>
      <c r="BK68" s="78">
        <f>SUM('[20]ПОЛНАЯ СЕБЕСТОИМОСТЬ ВОДА 2023'!AA216)</f>
        <v>344.02035000000001</v>
      </c>
      <c r="BL68" s="78">
        <f>SUM('[20]ПОЛНАЯ СЕБЕСТОИМОСТЬ ВОДА 2023'!AB216)</f>
        <v>0.12736</v>
      </c>
      <c r="BM68" s="79">
        <f t="shared" si="529"/>
        <v>275.00102000000004</v>
      </c>
      <c r="BN68" s="79">
        <v>274.92779000000002</v>
      </c>
      <c r="BO68" s="79">
        <v>7.3230000000000003E-2</v>
      </c>
      <c r="BP68" s="30">
        <f t="shared" si="475"/>
        <v>924.18547575790126</v>
      </c>
      <c r="BQ68" s="30">
        <f t="shared" si="475"/>
        <v>924.08722575790125</v>
      </c>
      <c r="BR68" s="30">
        <f t="shared" si="475"/>
        <v>9.8250000000000004E-2</v>
      </c>
      <c r="BS68" s="145">
        <f t="shared" si="475"/>
        <v>1160.1813999999999</v>
      </c>
      <c r="BT68" s="145">
        <f t="shared" si="475"/>
        <v>1159.70535</v>
      </c>
      <c r="BU68" s="145">
        <f t="shared" si="475"/>
        <v>0.47604999999999997</v>
      </c>
      <c r="BV68" s="145">
        <f t="shared" si="475"/>
        <v>810.88777000000005</v>
      </c>
      <c r="BW68" s="145">
        <f t="shared" si="475"/>
        <v>810.68878999999993</v>
      </c>
      <c r="BX68" s="145">
        <f t="shared" si="475"/>
        <v>0.19897999999999999</v>
      </c>
      <c r="BY68" s="58">
        <f t="shared" si="386"/>
        <v>235.99592424209868</v>
      </c>
      <c r="BZ68" s="58">
        <f t="shared" si="386"/>
        <v>235.6181242420987</v>
      </c>
      <c r="CA68" s="58">
        <f t="shared" si="386"/>
        <v>0.37779999999999997</v>
      </c>
      <c r="CB68" s="30">
        <f t="shared" si="476"/>
        <v>1848.3709515158025</v>
      </c>
      <c r="CC68" s="30">
        <f t="shared" si="476"/>
        <v>1848.1744515158025</v>
      </c>
      <c r="CD68" s="30">
        <f t="shared" si="476"/>
        <v>0.19650000000000001</v>
      </c>
      <c r="CE68" s="145">
        <f t="shared" si="476"/>
        <v>2191.9857899999997</v>
      </c>
      <c r="CF68" s="145">
        <f t="shared" si="476"/>
        <v>2191.4857400000001</v>
      </c>
      <c r="CG68" s="145">
        <f t="shared" si="476"/>
        <v>0.50004999999999999</v>
      </c>
      <c r="CH68" s="145">
        <f t="shared" si="476"/>
        <v>1668.48217</v>
      </c>
      <c r="CI68" s="145">
        <f t="shared" si="476"/>
        <v>1668.0927899999999</v>
      </c>
      <c r="CJ68" s="145">
        <f t="shared" si="476"/>
        <v>0.38938</v>
      </c>
      <c r="CK68" s="58">
        <f t="shared" si="388"/>
        <v>343.61483848419721</v>
      </c>
      <c r="CL68" s="58">
        <f t="shared" si="388"/>
        <v>343.31128848419758</v>
      </c>
      <c r="CM68" s="58">
        <f t="shared" si="388"/>
        <v>0.30354999999999999</v>
      </c>
      <c r="CN68" s="81">
        <f t="shared" si="477"/>
        <v>308.06182525263375</v>
      </c>
      <c r="CO68" s="81">
        <f>SUM('[20]ПОЛНАЯ СЕБЕСТОИМОСТЬ ВОДА 2023'!AP216)/3</f>
        <v>308.02907525263373</v>
      </c>
      <c r="CP68" s="81">
        <f>SUM('[20]ПОЛНАЯ СЕБЕСТОИМОСТЬ ВОДА 2023'!AQ216)/3</f>
        <v>3.2750000000000001E-2</v>
      </c>
      <c r="CQ68" s="78">
        <f t="shared" si="478"/>
        <v>295.62815000000001</v>
      </c>
      <c r="CR68" s="78">
        <f>SUM('[20]ПОЛНАЯ СЕБЕСТОИМОСТЬ ВОДА 2023'!AS216)</f>
        <v>295.53867000000002</v>
      </c>
      <c r="CS68" s="78">
        <f>SUM('[20]ПОЛНАЯ СЕБЕСТОИМОСТЬ ВОДА 2023'!AT216)</f>
        <v>8.9480000000000004E-2</v>
      </c>
      <c r="CT68" s="79">
        <f t="shared" si="530"/>
        <v>215.41300000000001</v>
      </c>
      <c r="CU68" s="79">
        <v>215.35400000000001</v>
      </c>
      <c r="CV68" s="79">
        <v>5.8999999999999997E-2</v>
      </c>
      <c r="CW68" s="81">
        <f t="shared" si="479"/>
        <v>308.06182525263375</v>
      </c>
      <c r="CX68" s="81">
        <f t="shared" si="480"/>
        <v>308.02907525263373</v>
      </c>
      <c r="CY68" s="81">
        <f t="shared" si="481"/>
        <v>3.2750000000000001E-2</v>
      </c>
      <c r="CZ68" s="78">
        <f t="shared" si="482"/>
        <v>246.70095999999998</v>
      </c>
      <c r="DA68" s="78">
        <f>SUM('[20]ПОЛНАЯ СЕБЕСТОИМОСТЬ ВОДА 2023'!AV216)</f>
        <v>246.62057999999999</v>
      </c>
      <c r="DB68" s="78">
        <f>SUM('[20]ПОЛНАЯ СЕБЕСТОИМОСТЬ ВОДА 2023'!AW216)</f>
        <v>8.0379999999999993E-2</v>
      </c>
      <c r="DC68" s="79">
        <f t="shared" si="531"/>
        <v>273.15453000000002</v>
      </c>
      <c r="DD68" s="79">
        <v>273.12700000000001</v>
      </c>
      <c r="DE68" s="79">
        <v>2.7529999999999999E-2</v>
      </c>
      <c r="DF68" s="81">
        <f t="shared" si="483"/>
        <v>308.06182525263375</v>
      </c>
      <c r="DG68" s="81">
        <f t="shared" si="484"/>
        <v>308.02907525263373</v>
      </c>
      <c r="DH68" s="81">
        <f t="shared" si="485"/>
        <v>3.2750000000000001E-2</v>
      </c>
      <c r="DI68" s="78">
        <f t="shared" si="486"/>
        <v>311.04378000000003</v>
      </c>
      <c r="DJ68" s="78">
        <f>SUM('[20]ПОЛНАЯ СЕБЕСТОИМОСТЬ ВОДА 2023'!AY216)</f>
        <v>310.8537</v>
      </c>
      <c r="DK68" s="78">
        <f>SUM('[20]ПОЛНАЯ СЕБЕСТОИМОСТЬ ВОДА 2023'!AZ216)</f>
        <v>0.19008</v>
      </c>
      <c r="DL68" s="79">
        <f t="shared" si="532"/>
        <v>307.4119</v>
      </c>
      <c r="DM68" s="79">
        <v>307.35899999999998</v>
      </c>
      <c r="DN68" s="79">
        <v>5.2900000000000003E-2</v>
      </c>
      <c r="DO68" s="30">
        <f t="shared" si="487"/>
        <v>924.18547575790126</v>
      </c>
      <c r="DP68" s="30">
        <f t="shared" si="487"/>
        <v>924.08722575790125</v>
      </c>
      <c r="DQ68" s="30">
        <f t="shared" si="487"/>
        <v>9.8250000000000004E-2</v>
      </c>
      <c r="DR68" s="145">
        <f t="shared" si="487"/>
        <v>853.3728900000001</v>
      </c>
      <c r="DS68" s="145">
        <f t="shared" si="487"/>
        <v>853.01295000000005</v>
      </c>
      <c r="DT68" s="145">
        <f t="shared" si="487"/>
        <v>0.35994000000000004</v>
      </c>
      <c r="DU68" s="145">
        <f t="shared" si="487"/>
        <v>795.97943000000009</v>
      </c>
      <c r="DV68" s="145">
        <f t="shared" si="487"/>
        <v>795.83999999999992</v>
      </c>
      <c r="DW68" s="145">
        <f t="shared" si="487"/>
        <v>0.13943</v>
      </c>
      <c r="DX68" s="58">
        <f t="shared" si="390"/>
        <v>-70.812585757901161</v>
      </c>
      <c r="DY68" s="58">
        <f t="shared" si="390"/>
        <v>-71.074275757901205</v>
      </c>
      <c r="DZ68" s="58">
        <f t="shared" si="390"/>
        <v>0.26169000000000003</v>
      </c>
      <c r="EA68" s="30">
        <f t="shared" si="488"/>
        <v>2772.5564272737038</v>
      </c>
      <c r="EB68" s="30">
        <f t="shared" si="488"/>
        <v>2772.2616772737038</v>
      </c>
      <c r="EC68" s="30">
        <f t="shared" si="488"/>
        <v>0.29475000000000001</v>
      </c>
      <c r="ED68" s="145">
        <f t="shared" si="488"/>
        <v>3045.3586799999998</v>
      </c>
      <c r="EE68" s="145">
        <f t="shared" si="488"/>
        <v>3044.4986900000004</v>
      </c>
      <c r="EF68" s="145">
        <f t="shared" si="488"/>
        <v>0.85999000000000003</v>
      </c>
      <c r="EG68" s="145">
        <f t="shared" si="488"/>
        <v>2464.4616000000001</v>
      </c>
      <c r="EH68" s="145">
        <f t="shared" si="488"/>
        <v>2463.9327899999998</v>
      </c>
      <c r="EI68" s="145">
        <f t="shared" si="488"/>
        <v>0.52881</v>
      </c>
      <c r="EJ68" s="58">
        <f t="shared" si="392"/>
        <v>272.80225272629605</v>
      </c>
      <c r="EK68" s="58">
        <f t="shared" si="392"/>
        <v>272.2370127262966</v>
      </c>
      <c r="EL68" s="58">
        <f t="shared" si="392"/>
        <v>0.56523999999999996</v>
      </c>
      <c r="EM68" s="81">
        <f t="shared" si="489"/>
        <v>308.06182525263375</v>
      </c>
      <c r="EN68" s="81">
        <f>SUM('[20]ПОЛНАЯ СЕБЕСТОИМОСТЬ ВОДА 2023'!BN216)/3</f>
        <v>308.02907525263373</v>
      </c>
      <c r="EO68" s="81">
        <f>SUM('[20]ПОЛНАЯ СЕБЕСТОИМОСТЬ ВОДА 2023'!BO216)/3</f>
        <v>3.2750000000000001E-2</v>
      </c>
      <c r="EP68" s="78">
        <f t="shared" si="490"/>
        <v>254.00865999999999</v>
      </c>
      <c r="EQ68" s="78">
        <f>SUM('[20]ПОЛНАЯ СЕБЕСТОИМОСТЬ ВОДА 2023'!BQ216)</f>
        <v>253.96200999999999</v>
      </c>
      <c r="ER68" s="78">
        <f>SUM('[20]ПОЛНАЯ СЕБЕСТОИМОСТЬ ВОДА 2023'!BR216)</f>
        <v>4.6649999999999997E-2</v>
      </c>
      <c r="ES68" s="79">
        <f t="shared" si="533"/>
        <v>239.76599999999999</v>
      </c>
      <c r="ET68" s="79">
        <v>239.76599999999999</v>
      </c>
      <c r="EU68" s="148">
        <v>0</v>
      </c>
      <c r="EV68" s="81">
        <f t="shared" si="491"/>
        <v>308.06182525263375</v>
      </c>
      <c r="EW68" s="81">
        <f t="shared" si="492"/>
        <v>308.02907525263373</v>
      </c>
      <c r="EX68" s="81">
        <f t="shared" si="493"/>
        <v>3.2750000000000001E-2</v>
      </c>
      <c r="EY68" s="78">
        <f t="shared" si="494"/>
        <v>0</v>
      </c>
      <c r="EZ68" s="78">
        <f>SUM('[20]ПОЛНАЯ СЕБЕСТОИМОСТЬ ВОДА 2023'!BT216)</f>
        <v>0</v>
      </c>
      <c r="FA68" s="78">
        <f>SUM('[20]ПОЛНАЯ СЕБЕСТОИМОСТЬ ВОДА 2023'!BU216)</f>
        <v>0</v>
      </c>
      <c r="FB68" s="79">
        <f t="shared" si="534"/>
        <v>292.82945999999998</v>
      </c>
      <c r="FC68" s="79">
        <v>292.82945999999998</v>
      </c>
      <c r="FD68" s="79">
        <v>0</v>
      </c>
      <c r="FE68" s="81">
        <f t="shared" si="495"/>
        <v>308.06182525263375</v>
      </c>
      <c r="FF68" s="81">
        <f t="shared" si="496"/>
        <v>308.02907525263373</v>
      </c>
      <c r="FG68" s="81">
        <f t="shared" si="497"/>
        <v>3.2750000000000001E-2</v>
      </c>
      <c r="FH68" s="78">
        <f t="shared" si="448"/>
        <v>0</v>
      </c>
      <c r="FI68" s="78">
        <f>SUM('[20]ПОЛНАЯ СЕБЕСТОИМОСТЬ ВОДА 2023'!BW216)</f>
        <v>0</v>
      </c>
      <c r="FJ68" s="78">
        <f>SUM('[20]ПОЛНАЯ СЕБЕСТОИМОСТЬ ВОДА 2023'!BX216)</f>
        <v>0</v>
      </c>
      <c r="FK68" s="79">
        <f t="shared" si="535"/>
        <v>244.02600000000001</v>
      </c>
      <c r="FL68" s="79">
        <v>244.02600000000001</v>
      </c>
      <c r="FM68" s="148">
        <v>0</v>
      </c>
      <c r="FN68" s="30">
        <f t="shared" si="498"/>
        <v>924.18547575790126</v>
      </c>
      <c r="FO68" s="30">
        <f t="shared" si="498"/>
        <v>924.08722575790125</v>
      </c>
      <c r="FP68" s="30">
        <f t="shared" si="498"/>
        <v>9.8250000000000004E-2</v>
      </c>
      <c r="FQ68" s="84">
        <f t="shared" si="498"/>
        <v>254.00865999999999</v>
      </c>
      <c r="FR68" s="84">
        <f t="shared" si="498"/>
        <v>253.96200999999999</v>
      </c>
      <c r="FS68" s="84">
        <f t="shared" si="498"/>
        <v>4.6649999999999997E-2</v>
      </c>
      <c r="FT68" s="84">
        <f t="shared" si="498"/>
        <v>776.62146000000007</v>
      </c>
      <c r="FU68" s="84">
        <f t="shared" si="498"/>
        <v>776.62146000000007</v>
      </c>
      <c r="FV68" s="84">
        <f t="shared" si="498"/>
        <v>0</v>
      </c>
      <c r="FW68" s="97">
        <f t="shared" si="394"/>
        <v>-670.1768157579013</v>
      </c>
      <c r="FX68" s="97">
        <f t="shared" si="394"/>
        <v>-670.12521575790129</v>
      </c>
      <c r="FY68" s="97">
        <f t="shared" si="394"/>
        <v>-5.1600000000000007E-2</v>
      </c>
      <c r="FZ68" s="30">
        <f t="shared" si="499"/>
        <v>3696.741903031605</v>
      </c>
      <c r="GA68" s="30">
        <f t="shared" si="499"/>
        <v>3696.348903031605</v>
      </c>
      <c r="GB68" s="30">
        <f t="shared" si="499"/>
        <v>0.39300000000000002</v>
      </c>
      <c r="GC68" s="84">
        <f t="shared" si="499"/>
        <v>3299.3673399999998</v>
      </c>
      <c r="GD68" s="84">
        <f t="shared" si="499"/>
        <v>3298.4607000000005</v>
      </c>
      <c r="GE68" s="84">
        <f t="shared" si="499"/>
        <v>0.90664</v>
      </c>
      <c r="GF68" s="84">
        <f t="shared" si="499"/>
        <v>3241.0830599999999</v>
      </c>
      <c r="GG68" s="84">
        <f t="shared" si="499"/>
        <v>3240.5542500000001</v>
      </c>
      <c r="GH68" s="84">
        <f t="shared" si="499"/>
        <v>0.52881</v>
      </c>
      <c r="GI68" s="97">
        <f t="shared" si="396"/>
        <v>-397.37456303160525</v>
      </c>
      <c r="GJ68" s="97">
        <f t="shared" si="396"/>
        <v>-397.88820303160446</v>
      </c>
      <c r="GK68" s="97">
        <f t="shared" si="396"/>
        <v>0.51363999999999999</v>
      </c>
      <c r="GL68" s="106"/>
      <c r="GM68" s="129">
        <f t="shared" si="397"/>
        <v>3696.741903031605</v>
      </c>
    </row>
    <row r="69" spans="1:195" ht="18.75" x14ac:dyDescent="0.3">
      <c r="A69" s="77" t="s">
        <v>69</v>
      </c>
      <c r="B69" s="81">
        <f t="shared" si="454"/>
        <v>1.6606977703101291</v>
      </c>
      <c r="C69" s="81">
        <f>SUM('[20]ПОЛНАЯ СЕБЕСТОИМОСТЬ ВОДА 2023'!C217)/3</f>
        <v>1.6592811036434625</v>
      </c>
      <c r="D69" s="81">
        <f>SUM('[20]ПОЛНАЯ СЕБЕСТОИМОСТЬ ВОДА 2023'!D217)/3</f>
        <v>1.4166666666666668E-3</v>
      </c>
      <c r="E69" s="78">
        <f t="shared" si="455"/>
        <v>0</v>
      </c>
      <c r="F69" s="78">
        <f>SUM('[20]ПОЛНАЯ СЕБЕСТОИМОСТЬ ВОДА 2023'!F217)</f>
        <v>0</v>
      </c>
      <c r="G69" s="78">
        <f>SUM('[20]ПОЛНАЯ СЕБЕСТОИМОСТЬ ВОДА 2023'!G217)</f>
        <v>0</v>
      </c>
      <c r="H69" s="79">
        <f t="shared" si="500"/>
        <v>7.9938000000000002</v>
      </c>
      <c r="I69" s="79">
        <v>7.992</v>
      </c>
      <c r="J69" s="79">
        <v>1.8E-3</v>
      </c>
      <c r="K69" s="81">
        <f t="shared" si="456"/>
        <v>1.6606977703101291</v>
      </c>
      <c r="L69" s="81">
        <f t="shared" si="457"/>
        <v>1.6592811036434625</v>
      </c>
      <c r="M69" s="81">
        <f t="shared" si="458"/>
        <v>1.4166666666666668E-3</v>
      </c>
      <c r="N69" s="78">
        <f t="shared" si="459"/>
        <v>12.548550000000001</v>
      </c>
      <c r="O69" s="78">
        <f>SUM('[20]ПОЛНАЯ СЕБЕСТОИМОСТЬ ВОДА 2023'!I217)</f>
        <v>12.548550000000001</v>
      </c>
      <c r="P69" s="78">
        <f>SUM('[20]ПОЛНАЯ СЕБЕСТОИМОСТЬ ВОДА 2023'!J217)</f>
        <v>0</v>
      </c>
      <c r="Q69" s="79">
        <f t="shared" si="525"/>
        <v>7.3290000000000006</v>
      </c>
      <c r="R69" s="79">
        <v>7.3280000000000003</v>
      </c>
      <c r="S69" s="79">
        <v>1E-3</v>
      </c>
      <c r="T69" s="81">
        <f t="shared" si="460"/>
        <v>1.6606977703101291</v>
      </c>
      <c r="U69" s="81">
        <f t="shared" si="461"/>
        <v>1.6592811036434625</v>
      </c>
      <c r="V69" s="81">
        <f t="shared" si="462"/>
        <v>1.4166666666666668E-3</v>
      </c>
      <c r="W69" s="78">
        <f t="shared" si="463"/>
        <v>6.1760000000000002</v>
      </c>
      <c r="X69" s="78">
        <f>SUM('[20]ПОЛНАЯ СЕБЕСТОИМОСТЬ ВОДА 2023'!L217)</f>
        <v>6.1756000000000002</v>
      </c>
      <c r="Y69" s="78">
        <f>SUM('[20]ПОЛНАЯ СЕБЕСТОИМОСТЬ ВОДА 2023'!M217)</f>
        <v>4.0000000000000002E-4</v>
      </c>
      <c r="Z69" s="79">
        <f t="shared" si="526"/>
        <v>7.8001500000000004</v>
      </c>
      <c r="AA69" s="79">
        <v>7.798</v>
      </c>
      <c r="AB69" s="79">
        <v>2.15E-3</v>
      </c>
      <c r="AC69" s="30">
        <f t="shared" si="464"/>
        <v>4.9820933109303871</v>
      </c>
      <c r="AD69" s="30">
        <f t="shared" si="464"/>
        <v>4.9778433109303872</v>
      </c>
      <c r="AE69" s="30">
        <f t="shared" si="464"/>
        <v>4.2500000000000003E-3</v>
      </c>
      <c r="AF69" s="84">
        <f t="shared" si="464"/>
        <v>18.724550000000001</v>
      </c>
      <c r="AG69" s="84">
        <f t="shared" si="464"/>
        <v>18.724150000000002</v>
      </c>
      <c r="AH69" s="84">
        <f t="shared" si="464"/>
        <v>4.0000000000000002E-4</v>
      </c>
      <c r="AI69" s="84">
        <f t="shared" si="464"/>
        <v>23.122950000000003</v>
      </c>
      <c r="AJ69" s="84">
        <f t="shared" si="464"/>
        <v>23.118000000000002</v>
      </c>
      <c r="AK69" s="84">
        <f t="shared" si="464"/>
        <v>4.9499999999999995E-3</v>
      </c>
      <c r="AL69" s="97">
        <f t="shared" si="523"/>
        <v>13.742456689069613</v>
      </c>
      <c r="AM69" s="97">
        <f t="shared" si="523"/>
        <v>13.746306689069614</v>
      </c>
      <c r="AN69" s="97">
        <f t="shared" si="523"/>
        <v>-3.8500000000000001E-3</v>
      </c>
      <c r="AO69" s="81">
        <f t="shared" si="465"/>
        <v>1.6606977703101291</v>
      </c>
      <c r="AP69" s="81">
        <f>SUM('[20]ПОЛНАЯ СЕБЕСТОИМОСТЬ ВОДА 2023'!R217)/3</f>
        <v>1.6592811036434625</v>
      </c>
      <c r="AQ69" s="81">
        <f>SUM('[20]ПОЛНАЯ СЕБЕСТОИМОСТЬ ВОДА 2023'!S217)/3</f>
        <v>1.4166666666666668E-3</v>
      </c>
      <c r="AR69" s="81">
        <f t="shared" si="466"/>
        <v>5.98231</v>
      </c>
      <c r="AS69" s="81">
        <f>SUM('[20]ПОЛНАЯ СЕБЕСТОИМОСТЬ ВОДА 2023'!U217)</f>
        <v>5.9800800000000001</v>
      </c>
      <c r="AT69" s="81">
        <f>SUM('[20]ПОЛНАЯ СЕБЕСТОИМОСТЬ ВОДА 2023'!V217)</f>
        <v>2.2300000000000002E-3</v>
      </c>
      <c r="AU69" s="79">
        <f t="shared" si="527"/>
        <v>6.6449999999999996</v>
      </c>
      <c r="AV69" s="79">
        <v>6.6429999999999998</v>
      </c>
      <c r="AW69" s="147">
        <v>2E-3</v>
      </c>
      <c r="AX69" s="81">
        <f t="shared" si="467"/>
        <v>1.6606977703101291</v>
      </c>
      <c r="AY69" s="81">
        <f t="shared" si="468"/>
        <v>1.6592811036434625</v>
      </c>
      <c r="AZ69" s="81">
        <f t="shared" si="469"/>
        <v>1.4166666666666668E-3</v>
      </c>
      <c r="BA69" s="81">
        <f t="shared" si="470"/>
        <v>6.9025400000000001</v>
      </c>
      <c r="BB69" s="81">
        <f>SUM('[20]ПОЛНАЯ СЕБЕСТОИМОСТЬ ВОДА 2023'!X217)</f>
        <v>6.899</v>
      </c>
      <c r="BC69" s="81">
        <f>SUM('[20]ПОЛНАЯ СЕБЕСТОИМОСТЬ ВОДА 2023'!Y217)</f>
        <v>3.5400000000000002E-3</v>
      </c>
      <c r="BD69" s="79">
        <f t="shared" si="528"/>
        <v>8.2684299999999986</v>
      </c>
      <c r="BE69" s="79">
        <v>8.2669999999999995</v>
      </c>
      <c r="BF69" s="147">
        <v>1.4300000000000001E-3</v>
      </c>
      <c r="BG69" s="81">
        <f t="shared" si="471"/>
        <v>1.6606977703101291</v>
      </c>
      <c r="BH69" s="81">
        <f t="shared" si="472"/>
        <v>1.6592811036434625</v>
      </c>
      <c r="BI69" s="81">
        <f t="shared" si="473"/>
        <v>1.4166666666666668E-3</v>
      </c>
      <c r="BJ69" s="78">
        <f t="shared" si="474"/>
        <v>5.2838200000000004</v>
      </c>
      <c r="BK69" s="78">
        <f>SUM('[20]ПОЛНАЯ СЕБЕСТОИМОСТЬ ВОДА 2023'!AA217)</f>
        <v>5.28186</v>
      </c>
      <c r="BL69" s="78">
        <f>SUM('[20]ПОЛНАЯ СЕБЕСТОИМОСТЬ ВОДА 2023'!AB217)</f>
        <v>1.9599999999999999E-3</v>
      </c>
      <c r="BM69" s="79">
        <f t="shared" si="529"/>
        <v>6.2159299999999993</v>
      </c>
      <c r="BN69" s="79">
        <v>6.2142799999999996</v>
      </c>
      <c r="BO69" s="79">
        <v>1.65E-3</v>
      </c>
      <c r="BP69" s="30">
        <f t="shared" si="475"/>
        <v>4.9820933109303871</v>
      </c>
      <c r="BQ69" s="30">
        <f t="shared" si="475"/>
        <v>4.9778433109303872</v>
      </c>
      <c r="BR69" s="30">
        <f t="shared" si="475"/>
        <v>4.2500000000000003E-3</v>
      </c>
      <c r="BS69" s="145">
        <f t="shared" si="475"/>
        <v>18.168669999999999</v>
      </c>
      <c r="BT69" s="145">
        <f t="shared" si="475"/>
        <v>18.16094</v>
      </c>
      <c r="BU69" s="145">
        <f t="shared" si="475"/>
        <v>7.7300000000000008E-3</v>
      </c>
      <c r="BV69" s="145">
        <f t="shared" si="475"/>
        <v>21.129359999999998</v>
      </c>
      <c r="BW69" s="145">
        <f t="shared" si="475"/>
        <v>21.124279999999999</v>
      </c>
      <c r="BX69" s="145">
        <f t="shared" si="475"/>
        <v>5.0799999999999994E-3</v>
      </c>
      <c r="BY69" s="58"/>
      <c r="BZ69" s="58"/>
      <c r="CA69" s="58"/>
      <c r="CB69" s="30">
        <f t="shared" si="476"/>
        <v>9.9641866218607742</v>
      </c>
      <c r="CC69" s="30">
        <f t="shared" si="476"/>
        <v>9.9556866218607745</v>
      </c>
      <c r="CD69" s="30">
        <f t="shared" si="476"/>
        <v>8.5000000000000006E-3</v>
      </c>
      <c r="CE69" s="145">
        <f t="shared" si="476"/>
        <v>36.893219999999999</v>
      </c>
      <c r="CF69" s="145">
        <f t="shared" si="476"/>
        <v>36.885090000000005</v>
      </c>
      <c r="CG69" s="145">
        <f t="shared" si="476"/>
        <v>8.1300000000000001E-3</v>
      </c>
      <c r="CH69" s="145">
        <f t="shared" si="476"/>
        <v>44.252310000000001</v>
      </c>
      <c r="CI69" s="145">
        <f t="shared" si="476"/>
        <v>44.242280000000001</v>
      </c>
      <c r="CJ69" s="145">
        <f t="shared" si="476"/>
        <v>1.0029999999999999E-2</v>
      </c>
      <c r="CK69" s="58">
        <f t="shared" si="388"/>
        <v>26.929033378139223</v>
      </c>
      <c r="CL69" s="58">
        <f t="shared" si="388"/>
        <v>26.929403378139231</v>
      </c>
      <c r="CM69" s="58">
        <f t="shared" si="388"/>
        <v>-3.7000000000000054E-4</v>
      </c>
      <c r="CN69" s="81">
        <f t="shared" si="477"/>
        <v>1.6606977703101291</v>
      </c>
      <c r="CO69" s="81">
        <f>SUM('[20]ПОЛНАЯ СЕБЕСТОИМОСТЬ ВОДА 2023'!AP217)/3</f>
        <v>1.6592811036434625</v>
      </c>
      <c r="CP69" s="81">
        <f>SUM('[20]ПОЛНАЯ СЕБЕСТОИМОСТЬ ВОДА 2023'!AQ217)/3</f>
        <v>1.4166666666666668E-3</v>
      </c>
      <c r="CQ69" s="78">
        <f t="shared" si="478"/>
        <v>6.5028600000000001</v>
      </c>
      <c r="CR69" s="78">
        <f>SUM('[20]ПОЛНАЯ СЕБЕСТОИМОСТЬ ВОДА 2023'!AS217)</f>
        <v>6.5008900000000001</v>
      </c>
      <c r="CS69" s="78">
        <f>SUM('[20]ПОЛНАЯ СЕБЕСТОИМОСТЬ ВОДА 2023'!AT217)</f>
        <v>1.97E-3</v>
      </c>
      <c r="CT69" s="79">
        <f t="shared" si="530"/>
        <v>6.1677</v>
      </c>
      <c r="CU69" s="79">
        <v>6.1660000000000004</v>
      </c>
      <c r="CV69" s="79">
        <v>1.6999999999999999E-3</v>
      </c>
      <c r="CW69" s="81">
        <f t="shared" si="479"/>
        <v>1.6606977703101291</v>
      </c>
      <c r="CX69" s="81">
        <f t="shared" si="480"/>
        <v>1.6592811036434625</v>
      </c>
      <c r="CY69" s="81">
        <f t="shared" si="481"/>
        <v>1.4166666666666668E-3</v>
      </c>
      <c r="CZ69" s="78">
        <f t="shared" si="482"/>
        <v>7.9420399999999995</v>
      </c>
      <c r="DA69" s="78">
        <f>SUM('[20]ПОЛНАЯ СЕБЕСТОИМОСТЬ ВОДА 2023'!AV217)</f>
        <v>7.9394499999999999</v>
      </c>
      <c r="DB69" s="78">
        <f>SUM('[20]ПОЛНАЯ СЕБЕСТОИМОСТЬ ВОДА 2023'!AW217)</f>
        <v>2.5899999999999999E-3</v>
      </c>
      <c r="DC69" s="79">
        <f t="shared" si="531"/>
        <v>8.185830000000001</v>
      </c>
      <c r="DD69" s="79">
        <v>8.1850000000000005</v>
      </c>
      <c r="DE69" s="79">
        <v>8.3000000000000001E-4</v>
      </c>
      <c r="DF69" s="81">
        <f t="shared" si="483"/>
        <v>1.6606977703101291</v>
      </c>
      <c r="DG69" s="81">
        <f t="shared" si="484"/>
        <v>1.6592811036434625</v>
      </c>
      <c r="DH69" s="81">
        <f t="shared" si="485"/>
        <v>1.4166666666666668E-3</v>
      </c>
      <c r="DI69" s="78">
        <f t="shared" si="486"/>
        <v>5.7732299999999999</v>
      </c>
      <c r="DJ69" s="78">
        <f>SUM('[20]ПОЛНАЯ СЕБЕСТОИМОСТЬ ВОДА 2023'!AY217)</f>
        <v>5.7697000000000003</v>
      </c>
      <c r="DK69" s="78">
        <f>SUM('[20]ПОЛНАЯ СЕБЕСТОИМОСТЬ ВОДА 2023'!AZ217)</f>
        <v>3.5300000000000002E-3</v>
      </c>
      <c r="DL69" s="79">
        <f t="shared" si="532"/>
        <v>15.063599999999999</v>
      </c>
      <c r="DM69" s="79">
        <v>15.061</v>
      </c>
      <c r="DN69" s="79">
        <v>2.5999999999999999E-3</v>
      </c>
      <c r="DO69" s="30">
        <f t="shared" si="487"/>
        <v>4.9820933109303871</v>
      </c>
      <c r="DP69" s="30">
        <f t="shared" si="487"/>
        <v>4.9778433109303872</v>
      </c>
      <c r="DQ69" s="30">
        <f t="shared" si="487"/>
        <v>4.2500000000000003E-3</v>
      </c>
      <c r="DR69" s="145">
        <f t="shared" si="487"/>
        <v>20.218130000000002</v>
      </c>
      <c r="DS69" s="145">
        <f t="shared" si="487"/>
        <v>20.210039999999999</v>
      </c>
      <c r="DT69" s="145">
        <f t="shared" si="487"/>
        <v>8.09E-3</v>
      </c>
      <c r="DU69" s="145">
        <f t="shared" si="487"/>
        <v>29.41713</v>
      </c>
      <c r="DV69" s="145">
        <f t="shared" si="487"/>
        <v>29.411999999999999</v>
      </c>
      <c r="DW69" s="145">
        <f t="shared" si="487"/>
        <v>5.13E-3</v>
      </c>
      <c r="DX69" s="58">
        <f t="shared" si="390"/>
        <v>15.236036689069614</v>
      </c>
      <c r="DY69" s="58">
        <f t="shared" si="390"/>
        <v>15.232196689069612</v>
      </c>
      <c r="DZ69" s="58">
        <f t="shared" si="390"/>
        <v>3.8399999999999997E-3</v>
      </c>
      <c r="EA69" s="30">
        <f t="shared" si="488"/>
        <v>14.94627993279116</v>
      </c>
      <c r="EB69" s="30">
        <f t="shared" si="488"/>
        <v>14.933529932791162</v>
      </c>
      <c r="EC69" s="30">
        <f t="shared" si="488"/>
        <v>1.2750000000000001E-2</v>
      </c>
      <c r="ED69" s="145">
        <f t="shared" si="488"/>
        <v>57.111350000000002</v>
      </c>
      <c r="EE69" s="145">
        <f t="shared" si="488"/>
        <v>57.095130000000005</v>
      </c>
      <c r="EF69" s="145">
        <f t="shared" si="488"/>
        <v>1.6219999999999998E-2</v>
      </c>
      <c r="EG69" s="145">
        <f t="shared" si="488"/>
        <v>73.669440000000009</v>
      </c>
      <c r="EH69" s="145">
        <f t="shared" si="488"/>
        <v>73.65428</v>
      </c>
      <c r="EI69" s="145">
        <f t="shared" si="488"/>
        <v>1.516E-2</v>
      </c>
      <c r="EJ69" s="58">
        <f t="shared" si="392"/>
        <v>42.165070067208845</v>
      </c>
      <c r="EK69" s="58">
        <f t="shared" si="392"/>
        <v>42.161600067208845</v>
      </c>
      <c r="EL69" s="58">
        <f t="shared" si="392"/>
        <v>3.4699999999999974E-3</v>
      </c>
      <c r="EM69" s="81">
        <f t="shared" si="489"/>
        <v>1.6606977703101291</v>
      </c>
      <c r="EN69" s="81">
        <f>SUM('[20]ПОЛНАЯ СЕБЕСТОИМОСТЬ ВОДА 2023'!BN217)/3</f>
        <v>1.6592811036434625</v>
      </c>
      <c r="EO69" s="81">
        <f>SUM('[20]ПОЛНАЯ СЕБЕСТОИМОСТЬ ВОДА 2023'!BO217)/3</f>
        <v>1.4166666666666668E-3</v>
      </c>
      <c r="EP69" s="78">
        <f t="shared" si="490"/>
        <v>5.5807799999999999</v>
      </c>
      <c r="EQ69" s="78">
        <f>SUM('[20]ПОЛНАЯ СЕБЕСТОИМОСТЬ ВОДА 2023'!BQ217)</f>
        <v>5.57979</v>
      </c>
      <c r="ER69" s="78">
        <f>SUM('[20]ПОЛНАЯ СЕБЕСТОИМОСТЬ ВОДА 2023'!BR217)</f>
        <v>9.8999999999999999E-4</v>
      </c>
      <c r="ES69" s="79">
        <f t="shared" si="533"/>
        <v>7.4569999999999999</v>
      </c>
      <c r="ET69" s="79">
        <v>7.4569999999999999</v>
      </c>
      <c r="EU69" s="148">
        <v>0</v>
      </c>
      <c r="EV69" s="81">
        <f t="shared" si="491"/>
        <v>1.6606977703101291</v>
      </c>
      <c r="EW69" s="81">
        <f t="shared" si="492"/>
        <v>1.6592811036434625</v>
      </c>
      <c r="EX69" s="81">
        <f t="shared" si="493"/>
        <v>1.4166666666666668E-3</v>
      </c>
      <c r="EY69" s="78">
        <f t="shared" si="494"/>
        <v>0</v>
      </c>
      <c r="EZ69" s="78">
        <f>SUM('[20]ПОЛНАЯ СЕБЕСТОИМОСТЬ ВОДА 2023'!BT217)</f>
        <v>0</v>
      </c>
      <c r="FA69" s="78">
        <f>SUM('[20]ПОЛНАЯ СЕБЕСТОИМОСТЬ ВОДА 2023'!BU217)</f>
        <v>0</v>
      </c>
      <c r="FB69" s="79">
        <f t="shared" si="534"/>
        <v>8.2554700000000008</v>
      </c>
      <c r="FC69" s="79">
        <v>8.2554700000000008</v>
      </c>
      <c r="FD69" s="79">
        <v>0</v>
      </c>
      <c r="FE69" s="81">
        <f t="shared" si="495"/>
        <v>1.6606977703101291</v>
      </c>
      <c r="FF69" s="81">
        <f t="shared" si="496"/>
        <v>1.6592811036434625</v>
      </c>
      <c r="FG69" s="81">
        <f t="shared" si="497"/>
        <v>1.4166666666666668E-3</v>
      </c>
      <c r="FH69" s="78">
        <f t="shared" si="448"/>
        <v>0</v>
      </c>
      <c r="FI69" s="78">
        <f>SUM('[20]ПОЛНАЯ СЕБЕСТОИМОСТЬ ВОДА 2023'!BW217)</f>
        <v>0</v>
      </c>
      <c r="FJ69" s="78">
        <f>SUM('[20]ПОЛНАЯ СЕБЕСТОИМОСТЬ ВОДА 2023'!BX217)</f>
        <v>0</v>
      </c>
      <c r="FK69" s="79">
        <f t="shared" si="535"/>
        <v>7.1210000000000004</v>
      </c>
      <c r="FL69" s="79">
        <v>7.1210000000000004</v>
      </c>
      <c r="FM69" s="148">
        <v>0</v>
      </c>
      <c r="FN69" s="30">
        <f t="shared" si="498"/>
        <v>4.9820933109303871</v>
      </c>
      <c r="FO69" s="30">
        <f t="shared" si="498"/>
        <v>4.9778433109303872</v>
      </c>
      <c r="FP69" s="30">
        <f t="shared" si="498"/>
        <v>4.2500000000000003E-3</v>
      </c>
      <c r="FQ69" s="84">
        <f t="shared" si="498"/>
        <v>5.5807799999999999</v>
      </c>
      <c r="FR69" s="84">
        <f t="shared" si="498"/>
        <v>5.57979</v>
      </c>
      <c r="FS69" s="84">
        <f t="shared" si="498"/>
        <v>9.8999999999999999E-4</v>
      </c>
      <c r="FT69" s="84">
        <f t="shared" si="498"/>
        <v>22.833469999999998</v>
      </c>
      <c r="FU69" s="84">
        <f t="shared" si="498"/>
        <v>22.833469999999998</v>
      </c>
      <c r="FV69" s="84">
        <f t="shared" si="498"/>
        <v>0</v>
      </c>
      <c r="FW69" s="97">
        <f t="shared" si="394"/>
        <v>0.59868668906961275</v>
      </c>
      <c r="FX69" s="97">
        <f t="shared" si="394"/>
        <v>0.60194668906961279</v>
      </c>
      <c r="FY69" s="97">
        <f t="shared" si="394"/>
        <v>-3.2600000000000003E-3</v>
      </c>
      <c r="FZ69" s="30">
        <f t="shared" si="499"/>
        <v>19.928373243721548</v>
      </c>
      <c r="GA69" s="30">
        <f t="shared" si="499"/>
        <v>19.911373243721549</v>
      </c>
      <c r="GB69" s="30">
        <f t="shared" si="499"/>
        <v>1.7000000000000001E-2</v>
      </c>
      <c r="GC69" s="84">
        <f t="shared" si="499"/>
        <v>62.692129999999999</v>
      </c>
      <c r="GD69" s="84">
        <f t="shared" si="499"/>
        <v>62.674920000000007</v>
      </c>
      <c r="GE69" s="84">
        <f t="shared" si="499"/>
        <v>1.721E-2</v>
      </c>
      <c r="GF69" s="84">
        <f t="shared" si="499"/>
        <v>96.502910000000014</v>
      </c>
      <c r="GG69" s="84">
        <f t="shared" si="499"/>
        <v>96.487750000000005</v>
      </c>
      <c r="GH69" s="84">
        <f t="shared" si="499"/>
        <v>1.516E-2</v>
      </c>
      <c r="GI69" s="97">
        <f t="shared" si="396"/>
        <v>42.763756756278454</v>
      </c>
      <c r="GJ69" s="97">
        <f t="shared" si="396"/>
        <v>42.763546756278458</v>
      </c>
      <c r="GK69" s="97">
        <f t="shared" si="396"/>
        <v>2.0999999999999838E-4</v>
      </c>
      <c r="GL69" s="106"/>
      <c r="GM69" s="129">
        <f t="shared" si="397"/>
        <v>19.928373243721548</v>
      </c>
    </row>
    <row r="70" spans="1:195" ht="18.75" x14ac:dyDescent="0.3">
      <c r="A70" s="77" t="s">
        <v>70</v>
      </c>
      <c r="B70" s="81">
        <f t="shared" si="454"/>
        <v>1E-3</v>
      </c>
      <c r="C70" s="81">
        <f>SUM('[20]ПОЛНАЯ СЕБЕСТОИМОСТЬ ВОДА 2023'!C218)/3</f>
        <v>0</v>
      </c>
      <c r="D70" s="81">
        <f>SUM('[20]ПОЛНАЯ СЕБЕСТОИМОСТЬ ВОДА 2023'!D218)/3</f>
        <v>1E-3</v>
      </c>
      <c r="E70" s="78">
        <f t="shared" si="455"/>
        <v>0</v>
      </c>
      <c r="F70" s="78">
        <f>SUM('[20]ПОЛНАЯ СЕБЕСТОИМОСТЬ ВОДА 2023'!F218)</f>
        <v>0</v>
      </c>
      <c r="G70" s="78">
        <f>SUM('[20]ПОЛНАЯ СЕБЕСТОИМОСТЬ ВОДА 2023'!G218)</f>
        <v>0</v>
      </c>
      <c r="H70" s="79">
        <f t="shared" si="500"/>
        <v>12.57785</v>
      </c>
      <c r="I70" s="79">
        <v>12.574999999999999</v>
      </c>
      <c r="J70" s="79">
        <v>2.8500000000000001E-3</v>
      </c>
      <c r="K70" s="81">
        <f t="shared" si="456"/>
        <v>1E-3</v>
      </c>
      <c r="L70" s="81">
        <f t="shared" si="457"/>
        <v>0</v>
      </c>
      <c r="M70" s="81">
        <f t="shared" si="458"/>
        <v>1E-3</v>
      </c>
      <c r="N70" s="78">
        <f t="shared" si="459"/>
        <v>0</v>
      </c>
      <c r="O70" s="78">
        <f>SUM('[20]ПОЛНАЯ СЕБЕСТОИМОСТЬ ВОДА 2023'!I218)</f>
        <v>0</v>
      </c>
      <c r="P70" s="78">
        <f>SUM('[20]ПОЛНАЯ СЕБЕСТОИМОСТЬ ВОДА 2023'!J218)</f>
        <v>0</v>
      </c>
      <c r="Q70" s="79">
        <f t="shared" si="525"/>
        <v>9.7057000000000002</v>
      </c>
      <c r="R70" s="79">
        <v>9.7040000000000006</v>
      </c>
      <c r="S70" s="79">
        <v>1.6999999999999999E-3</v>
      </c>
      <c r="T70" s="81">
        <f t="shared" si="460"/>
        <v>1E-3</v>
      </c>
      <c r="U70" s="81">
        <f t="shared" si="461"/>
        <v>0</v>
      </c>
      <c r="V70" s="81">
        <f t="shared" si="462"/>
        <v>1E-3</v>
      </c>
      <c r="W70" s="78">
        <f t="shared" si="463"/>
        <v>0</v>
      </c>
      <c r="X70" s="78">
        <f>SUM('[20]ПОЛНАЯ СЕБЕСТОИМОСТЬ ВОДА 2023'!L218)</f>
        <v>0</v>
      </c>
      <c r="Y70" s="78">
        <f>SUM('[20]ПОЛНАЯ СЕБЕСТОИМОСТЬ ВОДА 2023'!M218)</f>
        <v>0</v>
      </c>
      <c r="Z70" s="79">
        <f t="shared" si="526"/>
        <v>8.7548499999999994</v>
      </c>
      <c r="AA70" s="79">
        <v>8.7530000000000001</v>
      </c>
      <c r="AB70" s="79">
        <v>1.8500000000000001E-3</v>
      </c>
      <c r="AC70" s="30">
        <f t="shared" si="464"/>
        <v>3.0000000000000001E-3</v>
      </c>
      <c r="AD70" s="30">
        <f t="shared" si="464"/>
        <v>0</v>
      </c>
      <c r="AE70" s="30">
        <f t="shared" si="464"/>
        <v>3.0000000000000001E-3</v>
      </c>
      <c r="AF70" s="84">
        <f t="shared" si="464"/>
        <v>0</v>
      </c>
      <c r="AG70" s="84">
        <f t="shared" si="464"/>
        <v>0</v>
      </c>
      <c r="AH70" s="84">
        <f t="shared" si="464"/>
        <v>0</v>
      </c>
      <c r="AI70" s="84">
        <f t="shared" si="464"/>
        <v>31.038399999999996</v>
      </c>
      <c r="AJ70" s="84">
        <f t="shared" si="464"/>
        <v>31.032</v>
      </c>
      <c r="AK70" s="84">
        <f t="shared" si="464"/>
        <v>6.4000000000000003E-3</v>
      </c>
      <c r="AL70" s="97">
        <f t="shared" si="523"/>
        <v>-3.0000000000000001E-3</v>
      </c>
      <c r="AM70" s="97">
        <f t="shared" si="523"/>
        <v>0</v>
      </c>
      <c r="AN70" s="97">
        <f t="shared" si="523"/>
        <v>-3.0000000000000001E-3</v>
      </c>
      <c r="AO70" s="81">
        <f t="shared" si="465"/>
        <v>1E-3</v>
      </c>
      <c r="AP70" s="81">
        <f>SUM('[20]ПОЛНАЯ СЕБЕСТОИМОСТЬ ВОДА 2023'!R218)/3</f>
        <v>0</v>
      </c>
      <c r="AQ70" s="81">
        <f>SUM('[20]ПОЛНАЯ СЕБЕСТОИМОСТЬ ВОДА 2023'!S218)/3</f>
        <v>1E-3</v>
      </c>
      <c r="AR70" s="81">
        <f t="shared" si="466"/>
        <v>0</v>
      </c>
      <c r="AS70" s="81">
        <f>SUM('[20]ПОЛНАЯ СЕБЕСТОИМОСТЬ ВОДА 2023'!U218)</f>
        <v>0</v>
      </c>
      <c r="AT70" s="81">
        <f>SUM('[20]ПОЛНАЯ СЕБЕСТОИМОСТЬ ВОДА 2023'!V218)</f>
        <v>0</v>
      </c>
      <c r="AU70" s="79">
        <f t="shared" si="527"/>
        <v>6.7469999999999999</v>
      </c>
      <c r="AV70" s="79">
        <v>6.7450000000000001</v>
      </c>
      <c r="AW70" s="147">
        <v>2E-3</v>
      </c>
      <c r="AX70" s="81">
        <f t="shared" si="467"/>
        <v>1E-3</v>
      </c>
      <c r="AY70" s="81">
        <f t="shared" si="468"/>
        <v>0</v>
      </c>
      <c r="AZ70" s="81">
        <f t="shared" si="469"/>
        <v>1E-3</v>
      </c>
      <c r="BA70" s="81">
        <f t="shared" si="470"/>
        <v>0</v>
      </c>
      <c r="BB70" s="81">
        <f>SUM('[20]ПОЛНАЯ СЕБЕСТОИМОСТЬ ВОДА 2023'!X218)</f>
        <v>0</v>
      </c>
      <c r="BC70" s="81">
        <f>SUM('[20]ПОЛНАЯ СЕБЕСТОИМОСТЬ ВОДА 2023'!Y218)</f>
        <v>0</v>
      </c>
      <c r="BD70" s="79">
        <f t="shared" si="528"/>
        <v>4.9219800000000005</v>
      </c>
      <c r="BE70" s="79">
        <v>4.9211200000000002</v>
      </c>
      <c r="BF70" s="147">
        <v>8.5999999999999998E-4</v>
      </c>
      <c r="BG70" s="81">
        <f t="shared" si="471"/>
        <v>1E-3</v>
      </c>
      <c r="BH70" s="81">
        <f t="shared" si="472"/>
        <v>0</v>
      </c>
      <c r="BI70" s="81">
        <f t="shared" si="473"/>
        <v>1E-3</v>
      </c>
      <c r="BJ70" s="78">
        <f t="shared" si="474"/>
        <v>0</v>
      </c>
      <c r="BK70" s="78">
        <f>SUM('[20]ПОЛНАЯ СЕБЕСТОИМОСТЬ ВОДА 2023'!AA218)</f>
        <v>0</v>
      </c>
      <c r="BL70" s="78">
        <f>SUM('[20]ПОЛНАЯ СЕБЕСТОИМОСТЬ ВОДА 2023'!AB218)</f>
        <v>0</v>
      </c>
      <c r="BM70" s="79">
        <f t="shared" si="529"/>
        <v>0</v>
      </c>
      <c r="BN70" s="79">
        <v>0</v>
      </c>
      <c r="BO70" s="79">
        <v>0</v>
      </c>
      <c r="BP70" s="30">
        <f t="shared" si="475"/>
        <v>3.0000000000000001E-3</v>
      </c>
      <c r="BQ70" s="30">
        <f t="shared" si="475"/>
        <v>0</v>
      </c>
      <c r="BR70" s="30">
        <f t="shared" si="475"/>
        <v>3.0000000000000001E-3</v>
      </c>
      <c r="BS70" s="145">
        <f t="shared" si="475"/>
        <v>0</v>
      </c>
      <c r="BT70" s="145">
        <f t="shared" si="475"/>
        <v>0</v>
      </c>
      <c r="BU70" s="145">
        <f t="shared" si="475"/>
        <v>0</v>
      </c>
      <c r="BV70" s="145">
        <f t="shared" si="475"/>
        <v>11.668980000000001</v>
      </c>
      <c r="BW70" s="145">
        <f t="shared" si="475"/>
        <v>11.666119999999999</v>
      </c>
      <c r="BX70" s="145">
        <f t="shared" si="475"/>
        <v>2.8600000000000001E-3</v>
      </c>
      <c r="BY70" s="58"/>
      <c r="BZ70" s="58"/>
      <c r="CA70" s="58"/>
      <c r="CB70" s="30">
        <f t="shared" si="476"/>
        <v>6.0000000000000001E-3</v>
      </c>
      <c r="CC70" s="30">
        <f t="shared" si="476"/>
        <v>0</v>
      </c>
      <c r="CD70" s="30">
        <f t="shared" si="476"/>
        <v>6.0000000000000001E-3</v>
      </c>
      <c r="CE70" s="145">
        <f t="shared" si="476"/>
        <v>0</v>
      </c>
      <c r="CF70" s="145">
        <f t="shared" si="476"/>
        <v>0</v>
      </c>
      <c r="CG70" s="145">
        <f t="shared" si="476"/>
        <v>0</v>
      </c>
      <c r="CH70" s="145">
        <f t="shared" si="476"/>
        <v>42.707380000000001</v>
      </c>
      <c r="CI70" s="145">
        <f t="shared" si="476"/>
        <v>42.698120000000003</v>
      </c>
      <c r="CJ70" s="145">
        <f t="shared" si="476"/>
        <v>9.2600000000000009E-3</v>
      </c>
      <c r="CK70" s="58">
        <f t="shared" si="388"/>
        <v>-6.0000000000000001E-3</v>
      </c>
      <c r="CL70" s="58">
        <f t="shared" si="388"/>
        <v>0</v>
      </c>
      <c r="CM70" s="58">
        <f t="shared" si="388"/>
        <v>-6.0000000000000001E-3</v>
      </c>
      <c r="CN70" s="81">
        <f t="shared" si="477"/>
        <v>1E-3</v>
      </c>
      <c r="CO70" s="81">
        <f>SUM('[20]ПОЛНАЯ СЕБЕСТОИМОСТЬ ВОДА 2023'!AP218)/3</f>
        <v>0</v>
      </c>
      <c r="CP70" s="81">
        <f>SUM('[20]ПОЛНАЯ СЕБЕСТОИМОСТЬ ВОДА 2023'!AQ218)/3</f>
        <v>1E-3</v>
      </c>
      <c r="CQ70" s="78">
        <f t="shared" si="478"/>
        <v>0</v>
      </c>
      <c r="CR70" s="78">
        <f>SUM('[20]ПОЛНАЯ СЕБЕСТОИМОСТЬ ВОДА 2023'!AS218)</f>
        <v>0</v>
      </c>
      <c r="CS70" s="78">
        <f>SUM('[20]ПОЛНАЯ СЕБЕСТОИМОСТЬ ВОДА 2023'!AT218)</f>
        <v>0</v>
      </c>
      <c r="CT70" s="79">
        <f t="shared" si="530"/>
        <v>0</v>
      </c>
      <c r="CU70" s="79">
        <v>0</v>
      </c>
      <c r="CV70" s="79">
        <v>0</v>
      </c>
      <c r="CW70" s="81">
        <f t="shared" si="479"/>
        <v>1E-3</v>
      </c>
      <c r="CX70" s="81">
        <f t="shared" si="480"/>
        <v>0</v>
      </c>
      <c r="CY70" s="81">
        <f t="shared" si="481"/>
        <v>1E-3</v>
      </c>
      <c r="CZ70" s="78">
        <f t="shared" si="482"/>
        <v>0</v>
      </c>
      <c r="DA70" s="78">
        <f>SUM('[20]ПОЛНАЯ СЕБЕСТОИМОСТЬ ВОДА 2023'!AV218)</f>
        <v>0</v>
      </c>
      <c r="DB70" s="78">
        <f>SUM('[20]ПОЛНАЯ СЕБЕСТОИМОСТЬ ВОДА 2023'!AW218)</f>
        <v>0</v>
      </c>
      <c r="DC70" s="79">
        <f t="shared" si="531"/>
        <v>0</v>
      </c>
      <c r="DD70" s="79">
        <v>0</v>
      </c>
      <c r="DE70" s="79">
        <v>0</v>
      </c>
      <c r="DF70" s="81">
        <f t="shared" si="483"/>
        <v>1E-3</v>
      </c>
      <c r="DG70" s="81">
        <f t="shared" si="484"/>
        <v>0</v>
      </c>
      <c r="DH70" s="81">
        <f t="shared" si="485"/>
        <v>1E-3</v>
      </c>
      <c r="DI70" s="78">
        <f t="shared" si="486"/>
        <v>0</v>
      </c>
      <c r="DJ70" s="78">
        <f>SUM('[20]ПОЛНАЯ СЕБЕСТОИМОСТЬ ВОДА 2023'!AY218)</f>
        <v>0</v>
      </c>
      <c r="DK70" s="78">
        <f>SUM('[20]ПОЛНАЯ СЕБЕСТОИМОСТЬ ВОДА 2023'!AZ218)</f>
        <v>0</v>
      </c>
      <c r="DL70" s="79">
        <f t="shared" si="532"/>
        <v>1.1187500000000001</v>
      </c>
      <c r="DM70" s="79">
        <v>1.1185</v>
      </c>
      <c r="DN70" s="79">
        <v>2.5000000000000001E-4</v>
      </c>
      <c r="DO70" s="30">
        <f t="shared" si="487"/>
        <v>3.0000000000000001E-3</v>
      </c>
      <c r="DP70" s="30">
        <f t="shared" si="487"/>
        <v>0</v>
      </c>
      <c r="DQ70" s="30">
        <f t="shared" si="487"/>
        <v>3.0000000000000001E-3</v>
      </c>
      <c r="DR70" s="145">
        <f t="shared" si="487"/>
        <v>0</v>
      </c>
      <c r="DS70" s="145">
        <f t="shared" si="487"/>
        <v>0</v>
      </c>
      <c r="DT70" s="145">
        <f t="shared" si="487"/>
        <v>0</v>
      </c>
      <c r="DU70" s="145">
        <f t="shared" si="487"/>
        <v>1.1187500000000001</v>
      </c>
      <c r="DV70" s="145">
        <f t="shared" si="487"/>
        <v>1.1185</v>
      </c>
      <c r="DW70" s="145">
        <f t="shared" si="487"/>
        <v>2.5000000000000001E-4</v>
      </c>
      <c r="DX70" s="58">
        <f t="shared" si="390"/>
        <v>-3.0000000000000001E-3</v>
      </c>
      <c r="DY70" s="58">
        <f t="shared" si="390"/>
        <v>0</v>
      </c>
      <c r="DZ70" s="58">
        <f t="shared" si="390"/>
        <v>-3.0000000000000001E-3</v>
      </c>
      <c r="EA70" s="30">
        <f t="shared" si="488"/>
        <v>9.0000000000000011E-3</v>
      </c>
      <c r="EB70" s="30">
        <f t="shared" si="488"/>
        <v>0</v>
      </c>
      <c r="EC70" s="30">
        <f t="shared" si="488"/>
        <v>9.0000000000000011E-3</v>
      </c>
      <c r="ED70" s="145">
        <f t="shared" si="488"/>
        <v>0</v>
      </c>
      <c r="EE70" s="145">
        <f t="shared" si="488"/>
        <v>0</v>
      </c>
      <c r="EF70" s="145">
        <f t="shared" si="488"/>
        <v>0</v>
      </c>
      <c r="EG70" s="145">
        <f t="shared" si="488"/>
        <v>43.826129999999999</v>
      </c>
      <c r="EH70" s="145">
        <f t="shared" si="488"/>
        <v>43.81662</v>
      </c>
      <c r="EI70" s="145">
        <f t="shared" si="488"/>
        <v>9.5100000000000011E-3</v>
      </c>
      <c r="EJ70" s="58">
        <f t="shared" si="392"/>
        <v>-9.0000000000000011E-3</v>
      </c>
      <c r="EK70" s="58">
        <f t="shared" si="392"/>
        <v>0</v>
      </c>
      <c r="EL70" s="58">
        <f t="shared" si="392"/>
        <v>-9.0000000000000011E-3</v>
      </c>
      <c r="EM70" s="81">
        <f t="shared" si="489"/>
        <v>1E-3</v>
      </c>
      <c r="EN70" s="81">
        <f>SUM('[20]ПОЛНАЯ СЕБЕСТОИМОСТЬ ВОДА 2023'!BN218)/3</f>
        <v>0</v>
      </c>
      <c r="EO70" s="81">
        <f>SUM('[20]ПОЛНАЯ СЕБЕСТОИМОСТЬ ВОДА 2023'!BO218)/3</f>
        <v>1E-3</v>
      </c>
      <c r="EP70" s="78">
        <f t="shared" si="490"/>
        <v>0</v>
      </c>
      <c r="EQ70" s="78">
        <f>SUM('[20]ПОЛНАЯ СЕБЕСТОИМОСТЬ ВОДА 2023'!BQ218)</f>
        <v>0</v>
      </c>
      <c r="ER70" s="78">
        <f>SUM('[20]ПОЛНАЯ СЕБЕСТОИМОСТЬ ВОДА 2023'!BR218)</f>
        <v>0</v>
      </c>
      <c r="ES70" s="79">
        <f t="shared" si="533"/>
        <v>6.657</v>
      </c>
      <c r="ET70" s="79">
        <v>6.657</v>
      </c>
      <c r="EU70" s="148">
        <v>0</v>
      </c>
      <c r="EV70" s="81">
        <f t="shared" si="491"/>
        <v>1E-3</v>
      </c>
      <c r="EW70" s="81">
        <f t="shared" si="492"/>
        <v>0</v>
      </c>
      <c r="EX70" s="81">
        <f t="shared" si="493"/>
        <v>1E-3</v>
      </c>
      <c r="EY70" s="78">
        <f t="shared" si="494"/>
        <v>0</v>
      </c>
      <c r="EZ70" s="78">
        <f>SUM('[20]ПОЛНАЯ СЕБЕСТОИМОСТЬ ВОДА 2023'!BT218)</f>
        <v>0</v>
      </c>
      <c r="FA70" s="78">
        <f>SUM('[20]ПОЛНАЯ СЕБЕСТОИМОСТЬ ВОДА 2023'!BU218)</f>
        <v>0</v>
      </c>
      <c r="FB70" s="79">
        <f t="shared" si="534"/>
        <v>0</v>
      </c>
      <c r="FC70" s="79">
        <v>0</v>
      </c>
      <c r="FD70" s="79">
        <v>0</v>
      </c>
      <c r="FE70" s="81">
        <f t="shared" si="495"/>
        <v>1E-3</v>
      </c>
      <c r="FF70" s="81">
        <f t="shared" si="496"/>
        <v>0</v>
      </c>
      <c r="FG70" s="81">
        <f t="shared" si="497"/>
        <v>1E-3</v>
      </c>
      <c r="FH70" s="78">
        <f t="shared" si="448"/>
        <v>0</v>
      </c>
      <c r="FI70" s="78">
        <f>SUM('[20]ПОЛНАЯ СЕБЕСТОИМОСТЬ ВОДА 2023'!BW218)</f>
        <v>0</v>
      </c>
      <c r="FJ70" s="78">
        <f>SUM('[20]ПОЛНАЯ СЕБЕСТОИМОСТЬ ВОДА 2023'!BX218)</f>
        <v>0</v>
      </c>
      <c r="FK70" s="79">
        <f t="shared" si="535"/>
        <v>0</v>
      </c>
      <c r="FL70" s="79">
        <v>0</v>
      </c>
      <c r="FM70" s="148">
        <v>0</v>
      </c>
      <c r="FN70" s="30">
        <f t="shared" si="498"/>
        <v>3.0000000000000001E-3</v>
      </c>
      <c r="FO70" s="30">
        <f t="shared" si="498"/>
        <v>0</v>
      </c>
      <c r="FP70" s="30">
        <f t="shared" si="498"/>
        <v>3.0000000000000001E-3</v>
      </c>
      <c r="FQ70" s="84">
        <f t="shared" si="498"/>
        <v>0</v>
      </c>
      <c r="FR70" s="84">
        <f t="shared" si="498"/>
        <v>0</v>
      </c>
      <c r="FS70" s="84">
        <f t="shared" si="498"/>
        <v>0</v>
      </c>
      <c r="FT70" s="84">
        <f t="shared" si="498"/>
        <v>6.657</v>
      </c>
      <c r="FU70" s="84">
        <f t="shared" si="498"/>
        <v>6.657</v>
      </c>
      <c r="FV70" s="84">
        <f t="shared" si="498"/>
        <v>0</v>
      </c>
      <c r="FW70" s="97">
        <f t="shared" si="394"/>
        <v>-3.0000000000000001E-3</v>
      </c>
      <c r="FX70" s="97">
        <f t="shared" si="394"/>
        <v>0</v>
      </c>
      <c r="FY70" s="97">
        <f t="shared" si="394"/>
        <v>-3.0000000000000001E-3</v>
      </c>
      <c r="FZ70" s="30">
        <f t="shared" si="499"/>
        <v>1.2E-2</v>
      </c>
      <c r="GA70" s="30">
        <f t="shared" si="499"/>
        <v>0</v>
      </c>
      <c r="GB70" s="30">
        <f t="shared" si="499"/>
        <v>1.2E-2</v>
      </c>
      <c r="GC70" s="84">
        <f t="shared" si="499"/>
        <v>0</v>
      </c>
      <c r="GD70" s="84">
        <f t="shared" si="499"/>
        <v>0</v>
      </c>
      <c r="GE70" s="84">
        <f t="shared" si="499"/>
        <v>0</v>
      </c>
      <c r="GF70" s="84">
        <f t="shared" si="499"/>
        <v>50.483130000000003</v>
      </c>
      <c r="GG70" s="84">
        <f t="shared" si="499"/>
        <v>50.473619999999997</v>
      </c>
      <c r="GH70" s="84">
        <f t="shared" si="499"/>
        <v>9.5100000000000011E-3</v>
      </c>
      <c r="GI70" s="97">
        <f t="shared" si="396"/>
        <v>-1.2E-2</v>
      </c>
      <c r="GJ70" s="97">
        <f t="shared" si="396"/>
        <v>0</v>
      </c>
      <c r="GK70" s="97">
        <f t="shared" si="396"/>
        <v>-1.2E-2</v>
      </c>
      <c r="GL70" s="106"/>
      <c r="GM70" s="129">
        <f t="shared" si="397"/>
        <v>1.2000000000000004E-2</v>
      </c>
    </row>
    <row r="71" spans="1:195" ht="18.75" x14ac:dyDescent="0.3">
      <c r="A71" s="77" t="s">
        <v>71</v>
      </c>
      <c r="B71" s="81">
        <f t="shared" si="454"/>
        <v>7.0539999999999994</v>
      </c>
      <c r="C71" s="81">
        <f>SUM('[20]ПОЛНАЯ СЕБЕСТОИМОСТЬ ВОДА 2023'!C219)/3</f>
        <v>7.0539999999999994</v>
      </c>
      <c r="D71" s="81">
        <f>SUM('[20]ПОЛНАЯ СЕБЕСТОИМОСТЬ ВОДА 2023'!D219)/3</f>
        <v>0</v>
      </c>
      <c r="E71" s="78">
        <f t="shared" si="455"/>
        <v>2.6619999999999999</v>
      </c>
      <c r="F71" s="78">
        <f>SUM('[20]ПОЛНАЯ СЕБЕСТОИМОСТЬ ВОДА 2023'!F219)</f>
        <v>2.6619999999999999</v>
      </c>
      <c r="G71" s="78">
        <f>SUM('[20]ПОЛНАЯ СЕБЕСТОИМОСТЬ ВОДА 2023'!G219)</f>
        <v>0</v>
      </c>
      <c r="H71" s="79">
        <f t="shared" si="500"/>
        <v>8.5439399999999992</v>
      </c>
      <c r="I71" s="79">
        <v>8.5419999999999998</v>
      </c>
      <c r="J71" s="79">
        <v>1.9400000000000001E-3</v>
      </c>
      <c r="K71" s="81">
        <f t="shared" si="456"/>
        <v>7.0539999999999994</v>
      </c>
      <c r="L71" s="81">
        <f t="shared" si="457"/>
        <v>7.0539999999999994</v>
      </c>
      <c r="M71" s="81">
        <f t="shared" si="458"/>
        <v>0</v>
      </c>
      <c r="N71" s="78">
        <f t="shared" si="459"/>
        <v>2.6397200000000001</v>
      </c>
      <c r="O71" s="78">
        <f>SUM('[20]ПОЛНАЯ СЕБЕСТОИМОСТЬ ВОДА 2023'!I219)</f>
        <v>2.6397200000000001</v>
      </c>
      <c r="P71" s="78">
        <f>SUM('[20]ПОЛНАЯ СЕБЕСТОИМОСТЬ ВОДА 2023'!J219)</f>
        <v>0</v>
      </c>
      <c r="Q71" s="79">
        <f t="shared" si="525"/>
        <v>8.7205999999999992</v>
      </c>
      <c r="R71" s="79">
        <v>8.7189999999999994</v>
      </c>
      <c r="S71" s="79">
        <v>1.6000000000000001E-3</v>
      </c>
      <c r="T71" s="81">
        <f t="shared" si="460"/>
        <v>7.0539999999999994</v>
      </c>
      <c r="U71" s="81">
        <f t="shared" si="461"/>
        <v>7.0539999999999994</v>
      </c>
      <c r="V71" s="81">
        <f t="shared" si="462"/>
        <v>0</v>
      </c>
      <c r="W71" s="78">
        <f t="shared" si="463"/>
        <v>2.6781699999999997</v>
      </c>
      <c r="X71" s="78">
        <f>SUM('[20]ПОЛНАЯ СЕБЕСТОИМОСТЬ ВОДА 2023'!L219)</f>
        <v>2.6779999999999999</v>
      </c>
      <c r="Y71" s="78">
        <f>SUM('[20]ПОЛНАЯ СЕБЕСТОИМОСТЬ ВОДА 2023'!M219)</f>
        <v>1.7000000000000001E-4</v>
      </c>
      <c r="Z71" s="79">
        <f t="shared" si="526"/>
        <v>8.7167499999999993</v>
      </c>
      <c r="AA71" s="79">
        <v>8.7149999999999999</v>
      </c>
      <c r="AB71" s="79">
        <v>1.75E-3</v>
      </c>
      <c r="AC71" s="30">
        <f t="shared" si="464"/>
        <v>21.161999999999999</v>
      </c>
      <c r="AD71" s="30">
        <f t="shared" si="464"/>
        <v>21.161999999999999</v>
      </c>
      <c r="AE71" s="30">
        <f t="shared" si="464"/>
        <v>0</v>
      </c>
      <c r="AF71" s="84">
        <f t="shared" si="464"/>
        <v>7.9798899999999993</v>
      </c>
      <c r="AG71" s="84">
        <f t="shared" si="464"/>
        <v>7.9797199999999995</v>
      </c>
      <c r="AH71" s="84">
        <f t="shared" si="464"/>
        <v>1.7000000000000001E-4</v>
      </c>
      <c r="AI71" s="84">
        <f t="shared" si="464"/>
        <v>25.981289999999994</v>
      </c>
      <c r="AJ71" s="84">
        <f t="shared" si="464"/>
        <v>25.975999999999999</v>
      </c>
      <c r="AK71" s="84">
        <f t="shared" si="464"/>
        <v>5.2900000000000004E-3</v>
      </c>
      <c r="AL71" s="97">
        <f t="shared" si="523"/>
        <v>-13.18211</v>
      </c>
      <c r="AM71" s="97">
        <f t="shared" si="523"/>
        <v>-13.182279999999999</v>
      </c>
      <c r="AN71" s="97">
        <f t="shared" si="523"/>
        <v>1.7000000000000001E-4</v>
      </c>
      <c r="AO71" s="81">
        <f t="shared" si="465"/>
        <v>7.0539999999999994</v>
      </c>
      <c r="AP71" s="81">
        <f>SUM('[20]ПОЛНАЯ СЕБЕСТОИМОСТЬ ВОДА 2023'!R219)/3</f>
        <v>7.0539999999999994</v>
      </c>
      <c r="AQ71" s="81">
        <f>SUM('[20]ПОЛНАЯ СЕБЕСТОИМОСТЬ ВОДА 2023'!S219)/3</f>
        <v>0</v>
      </c>
      <c r="AR71" s="81">
        <f t="shared" si="466"/>
        <v>2.7556400000000001</v>
      </c>
      <c r="AS71" s="81">
        <f>SUM('[20]ПОЛНАЯ СЕБЕСТОИМОСТЬ ВОДА 2023'!U219)</f>
        <v>2.75461</v>
      </c>
      <c r="AT71" s="81">
        <f>SUM('[20]ПОЛНАЯ СЕБЕСТОИМОСТЬ ВОДА 2023'!V219)</f>
        <v>1.0300000000000001E-3</v>
      </c>
      <c r="AU71" s="79">
        <f t="shared" si="527"/>
        <v>6.4069000000000003</v>
      </c>
      <c r="AV71" s="79">
        <v>6.4050000000000002</v>
      </c>
      <c r="AW71" s="147">
        <v>1.9E-3</v>
      </c>
      <c r="AX71" s="81">
        <f t="shared" si="467"/>
        <v>7.0539999999999994</v>
      </c>
      <c r="AY71" s="81">
        <f t="shared" si="468"/>
        <v>7.0539999999999994</v>
      </c>
      <c r="AZ71" s="81">
        <f t="shared" si="469"/>
        <v>0</v>
      </c>
      <c r="BA71" s="81">
        <f t="shared" si="470"/>
        <v>2.6663700000000001</v>
      </c>
      <c r="BB71" s="81">
        <f>SUM('[20]ПОЛНАЯ СЕБЕСТОИМОСТЬ ВОДА 2023'!X219)</f>
        <v>2.665</v>
      </c>
      <c r="BC71" s="81">
        <f>SUM('[20]ПОЛНАЯ СЕБЕСТОИМОСТЬ ВОДА 2023'!Y219)</f>
        <v>1.3699999999999999E-3</v>
      </c>
      <c r="BD71" s="79">
        <f t="shared" si="528"/>
        <v>7.0782299999999996</v>
      </c>
      <c r="BE71" s="79">
        <v>7.077</v>
      </c>
      <c r="BF71" s="147">
        <v>1.23E-3</v>
      </c>
      <c r="BG71" s="81">
        <f t="shared" si="471"/>
        <v>7.0539999999999994</v>
      </c>
      <c r="BH71" s="81">
        <f t="shared" si="472"/>
        <v>7.0539999999999994</v>
      </c>
      <c r="BI71" s="81">
        <f t="shared" si="473"/>
        <v>0</v>
      </c>
      <c r="BJ71" s="78">
        <f t="shared" si="474"/>
        <v>6.5508600000000001</v>
      </c>
      <c r="BK71" s="78">
        <f>SUM('[20]ПОЛНАЯ СЕБЕСТОИМОСТЬ ВОДА 2023'!AA219)</f>
        <v>6.5484299999999998</v>
      </c>
      <c r="BL71" s="78">
        <f>SUM('[20]ПОЛНАЯ СЕБЕСТОИМОСТЬ ВОДА 2023'!AB219)</f>
        <v>2.4299999999999999E-3</v>
      </c>
      <c r="BM71" s="79">
        <f t="shared" si="529"/>
        <v>6.0992100000000002</v>
      </c>
      <c r="BN71" s="79">
        <v>6.0975900000000003</v>
      </c>
      <c r="BO71" s="79">
        <v>1.6199999999999999E-3</v>
      </c>
      <c r="BP71" s="30">
        <f t="shared" si="475"/>
        <v>21.161999999999999</v>
      </c>
      <c r="BQ71" s="30">
        <f t="shared" si="475"/>
        <v>21.161999999999999</v>
      </c>
      <c r="BR71" s="30">
        <f t="shared" si="475"/>
        <v>0</v>
      </c>
      <c r="BS71" s="145">
        <f t="shared" si="475"/>
        <v>11.97287</v>
      </c>
      <c r="BT71" s="145">
        <f t="shared" si="475"/>
        <v>11.96804</v>
      </c>
      <c r="BU71" s="145">
        <f t="shared" si="475"/>
        <v>4.8300000000000001E-3</v>
      </c>
      <c r="BV71" s="145">
        <f t="shared" si="475"/>
        <v>19.584340000000001</v>
      </c>
      <c r="BW71" s="145">
        <f t="shared" si="475"/>
        <v>19.57959</v>
      </c>
      <c r="BX71" s="145">
        <f t="shared" si="475"/>
        <v>4.7499999999999999E-3</v>
      </c>
      <c r="BY71" s="58"/>
      <c r="BZ71" s="58"/>
      <c r="CA71" s="58"/>
      <c r="CB71" s="30">
        <f t="shared" si="476"/>
        <v>42.323999999999998</v>
      </c>
      <c r="CC71" s="30">
        <f t="shared" si="476"/>
        <v>42.323999999999998</v>
      </c>
      <c r="CD71" s="30">
        <f t="shared" si="476"/>
        <v>0</v>
      </c>
      <c r="CE71" s="145">
        <f t="shared" si="476"/>
        <v>19.952759999999998</v>
      </c>
      <c r="CF71" s="145">
        <f t="shared" si="476"/>
        <v>19.947759999999999</v>
      </c>
      <c r="CG71" s="145">
        <f t="shared" si="476"/>
        <v>5.0000000000000001E-3</v>
      </c>
      <c r="CH71" s="145">
        <f t="shared" si="476"/>
        <v>45.565629999999999</v>
      </c>
      <c r="CI71" s="145">
        <f t="shared" si="476"/>
        <v>45.555589999999995</v>
      </c>
      <c r="CJ71" s="145">
        <f t="shared" si="476"/>
        <v>1.004E-2</v>
      </c>
      <c r="CK71" s="58">
        <f t="shared" si="388"/>
        <v>-22.37124</v>
      </c>
      <c r="CL71" s="58">
        <f t="shared" si="388"/>
        <v>-22.376239999999999</v>
      </c>
      <c r="CM71" s="58">
        <f t="shared" si="388"/>
        <v>5.0000000000000001E-3</v>
      </c>
      <c r="CN71" s="81">
        <f t="shared" si="477"/>
        <v>7.0539999999999994</v>
      </c>
      <c r="CO71" s="81">
        <f>SUM('[20]ПОЛНАЯ СЕБЕСТОИМОСТЬ ВОДА 2023'!AP219)/3</f>
        <v>7.0539999999999994</v>
      </c>
      <c r="CP71" s="81">
        <f>SUM('[20]ПОЛНАЯ СЕБЕСТОИМОСТЬ ВОДА 2023'!AQ219)/3</f>
        <v>0</v>
      </c>
      <c r="CQ71" s="78">
        <f t="shared" si="478"/>
        <v>6.3975399999999993</v>
      </c>
      <c r="CR71" s="78">
        <f>SUM('[20]ПОЛНАЯ СЕБЕСТОИМОСТЬ ВОДА 2023'!AS219)</f>
        <v>6.3956099999999996</v>
      </c>
      <c r="CS71" s="78">
        <f>SUM('[20]ПОЛНАЯ СЕБЕСТОИМОСТЬ ВОДА 2023'!AT219)</f>
        <v>1.9300000000000001E-3</v>
      </c>
      <c r="CT71" s="79">
        <f t="shared" si="530"/>
        <v>6.1086800000000006</v>
      </c>
      <c r="CU71" s="79">
        <v>6.1070000000000002</v>
      </c>
      <c r="CV71" s="79">
        <v>1.6800000000000001E-3</v>
      </c>
      <c r="CW71" s="81">
        <f t="shared" si="479"/>
        <v>7.0539999999999994</v>
      </c>
      <c r="CX71" s="81">
        <f t="shared" si="480"/>
        <v>7.0539999999999994</v>
      </c>
      <c r="CY71" s="81">
        <f t="shared" si="481"/>
        <v>0</v>
      </c>
      <c r="CZ71" s="78">
        <f t="shared" si="482"/>
        <v>6.1913200000000002</v>
      </c>
      <c r="DA71" s="78">
        <f>SUM('[20]ПОЛНАЯ СЕБЕСТОИМОСТЬ ВОДА 2023'!AV219)</f>
        <v>6.1893099999999999</v>
      </c>
      <c r="DB71" s="78">
        <f>SUM('[20]ПОЛНАЯ СЕБЕСТОИМОСТЬ ВОДА 2023'!AW219)</f>
        <v>2.0100000000000001E-3</v>
      </c>
      <c r="DC71" s="79">
        <f t="shared" si="531"/>
        <v>6.5446599999999995</v>
      </c>
      <c r="DD71" s="79">
        <v>6.5439999999999996</v>
      </c>
      <c r="DE71" s="79">
        <v>6.6E-4</v>
      </c>
      <c r="DF71" s="81">
        <f t="shared" si="483"/>
        <v>7.0539999999999994</v>
      </c>
      <c r="DG71" s="81">
        <f t="shared" si="484"/>
        <v>7.0539999999999994</v>
      </c>
      <c r="DH71" s="81">
        <f t="shared" si="485"/>
        <v>0</v>
      </c>
      <c r="DI71" s="78">
        <f t="shared" si="486"/>
        <v>6.4773199999999997</v>
      </c>
      <c r="DJ71" s="78">
        <f>SUM('[20]ПОЛНАЯ СЕБЕСТОИМОСТЬ ВОДА 2023'!AY219)</f>
        <v>6.4733599999999996</v>
      </c>
      <c r="DK71" s="78">
        <f>SUM('[20]ПОЛНАЯ СЕБЕСТОИМОСТЬ ВОДА 2023'!AZ219)</f>
        <v>3.96E-3</v>
      </c>
      <c r="DL71" s="79">
        <f t="shared" si="532"/>
        <v>6.1600599999999996</v>
      </c>
      <c r="DM71" s="79">
        <v>6.1589999999999998</v>
      </c>
      <c r="DN71" s="79">
        <v>1.06E-3</v>
      </c>
      <c r="DO71" s="30">
        <f t="shared" si="487"/>
        <v>21.161999999999999</v>
      </c>
      <c r="DP71" s="30">
        <f t="shared" si="487"/>
        <v>21.161999999999999</v>
      </c>
      <c r="DQ71" s="30">
        <f t="shared" si="487"/>
        <v>0</v>
      </c>
      <c r="DR71" s="145">
        <f t="shared" si="487"/>
        <v>19.066179999999999</v>
      </c>
      <c r="DS71" s="145">
        <f t="shared" si="487"/>
        <v>19.05828</v>
      </c>
      <c r="DT71" s="145">
        <f t="shared" si="487"/>
        <v>7.9000000000000008E-3</v>
      </c>
      <c r="DU71" s="145">
        <f t="shared" si="487"/>
        <v>18.813400000000001</v>
      </c>
      <c r="DV71" s="145">
        <f t="shared" si="487"/>
        <v>18.809999999999999</v>
      </c>
      <c r="DW71" s="145">
        <f t="shared" si="487"/>
        <v>3.4000000000000002E-3</v>
      </c>
      <c r="DX71" s="58">
        <f t="shared" si="390"/>
        <v>-2.0958199999999998</v>
      </c>
      <c r="DY71" s="58">
        <f t="shared" si="390"/>
        <v>-2.1037199999999991</v>
      </c>
      <c r="DZ71" s="58">
        <f t="shared" si="390"/>
        <v>7.9000000000000008E-3</v>
      </c>
      <c r="EA71" s="30">
        <f t="shared" si="488"/>
        <v>63.485999999999997</v>
      </c>
      <c r="EB71" s="30">
        <f t="shared" si="488"/>
        <v>63.485999999999997</v>
      </c>
      <c r="EC71" s="30">
        <f t="shared" si="488"/>
        <v>0</v>
      </c>
      <c r="ED71" s="145">
        <f t="shared" si="488"/>
        <v>39.018940000000001</v>
      </c>
      <c r="EE71" s="145">
        <f t="shared" si="488"/>
        <v>39.006039999999999</v>
      </c>
      <c r="EF71" s="145">
        <f t="shared" si="488"/>
        <v>1.2900000000000002E-2</v>
      </c>
      <c r="EG71" s="145">
        <f t="shared" si="488"/>
        <v>64.37903</v>
      </c>
      <c r="EH71" s="145">
        <f t="shared" si="488"/>
        <v>64.365589999999997</v>
      </c>
      <c r="EI71" s="145">
        <f t="shared" si="488"/>
        <v>1.3440000000000001E-2</v>
      </c>
      <c r="EJ71" s="58">
        <f t="shared" si="392"/>
        <v>-24.467059999999996</v>
      </c>
      <c r="EK71" s="58">
        <f t="shared" si="392"/>
        <v>-24.479959999999998</v>
      </c>
      <c r="EL71" s="58">
        <f t="shared" si="392"/>
        <v>1.2900000000000002E-2</v>
      </c>
      <c r="EM71" s="81">
        <f t="shared" si="489"/>
        <v>7.0539999999999994</v>
      </c>
      <c r="EN71" s="81">
        <f>SUM('[20]ПОЛНАЯ СЕБЕСТОИМОСТЬ ВОДА 2023'!BN219)/3</f>
        <v>7.0539999999999994</v>
      </c>
      <c r="EO71" s="81">
        <f>SUM('[20]ПОЛНАЯ СЕБЕСТОИМОСТЬ ВОДА 2023'!BO219)/3</f>
        <v>0</v>
      </c>
      <c r="EP71" s="78">
        <f t="shared" si="490"/>
        <v>6.1989899999999993</v>
      </c>
      <c r="EQ71" s="78">
        <f>SUM('[20]ПОЛНАЯ СЕБЕСТОИМОСТЬ ВОДА 2023'!BQ219)</f>
        <v>6.1978999999999997</v>
      </c>
      <c r="ER71" s="78">
        <f>SUM('[20]ПОЛНАЯ СЕБЕСТОИМОСТЬ ВОДА 2023'!BR219)</f>
        <v>1.09E-3</v>
      </c>
      <c r="ES71" s="79">
        <f t="shared" si="533"/>
        <v>6.1719999999999997</v>
      </c>
      <c r="ET71" s="79">
        <v>6.1719999999999997</v>
      </c>
      <c r="EU71" s="148">
        <v>0</v>
      </c>
      <c r="EV71" s="81">
        <f t="shared" si="491"/>
        <v>7.0539999999999994</v>
      </c>
      <c r="EW71" s="81">
        <f t="shared" si="492"/>
        <v>7.0539999999999994</v>
      </c>
      <c r="EX71" s="81">
        <f t="shared" si="493"/>
        <v>0</v>
      </c>
      <c r="EY71" s="78">
        <f t="shared" si="494"/>
        <v>0</v>
      </c>
      <c r="EZ71" s="78">
        <f>SUM('[20]ПОЛНАЯ СЕБЕСТОИМОСТЬ ВОДА 2023'!BT219)</f>
        <v>0</v>
      </c>
      <c r="FA71" s="78">
        <f>SUM('[20]ПОЛНАЯ СЕБЕСТОИМОСТЬ ВОДА 2023'!BU219)</f>
        <v>0</v>
      </c>
      <c r="FB71" s="79">
        <f t="shared" si="534"/>
        <v>2.7880799999999999</v>
      </c>
      <c r="FC71" s="79">
        <v>2.7880799999999999</v>
      </c>
      <c r="FD71" s="79">
        <v>0</v>
      </c>
      <c r="FE71" s="81">
        <f t="shared" si="495"/>
        <v>7.0539999999999994</v>
      </c>
      <c r="FF71" s="81">
        <f t="shared" si="496"/>
        <v>7.0539999999999994</v>
      </c>
      <c r="FG71" s="81">
        <f t="shared" si="497"/>
        <v>0</v>
      </c>
      <c r="FH71" s="78">
        <f t="shared" si="448"/>
        <v>0</v>
      </c>
      <c r="FI71" s="78">
        <f>SUM('[20]ПОЛНАЯ СЕБЕСТОИМОСТЬ ВОДА 2023'!BW219)</f>
        <v>0</v>
      </c>
      <c r="FJ71" s="78">
        <f>SUM('[20]ПОЛНАЯ СЕБЕСТОИМОСТЬ ВОДА 2023'!BX219)</f>
        <v>0</v>
      </c>
      <c r="FK71" s="79">
        <f t="shared" si="535"/>
        <v>2.5990000000000002</v>
      </c>
      <c r="FL71" s="79">
        <v>2.5990000000000002</v>
      </c>
      <c r="FM71" s="148">
        <v>0</v>
      </c>
      <c r="FN71" s="30">
        <f t="shared" si="498"/>
        <v>21.161999999999999</v>
      </c>
      <c r="FO71" s="30">
        <f t="shared" si="498"/>
        <v>21.161999999999999</v>
      </c>
      <c r="FP71" s="30">
        <f t="shared" si="498"/>
        <v>0</v>
      </c>
      <c r="FQ71" s="84">
        <f t="shared" si="498"/>
        <v>6.1989899999999993</v>
      </c>
      <c r="FR71" s="84">
        <f t="shared" si="498"/>
        <v>6.1978999999999997</v>
      </c>
      <c r="FS71" s="84">
        <f t="shared" si="498"/>
        <v>1.09E-3</v>
      </c>
      <c r="FT71" s="84">
        <f t="shared" si="498"/>
        <v>11.55908</v>
      </c>
      <c r="FU71" s="84">
        <f t="shared" si="498"/>
        <v>11.55908</v>
      </c>
      <c r="FV71" s="84">
        <f t="shared" si="498"/>
        <v>0</v>
      </c>
      <c r="FW71" s="97">
        <f t="shared" si="394"/>
        <v>-14.963010000000001</v>
      </c>
      <c r="FX71" s="97">
        <f t="shared" si="394"/>
        <v>-14.964099999999998</v>
      </c>
      <c r="FY71" s="97">
        <f t="shared" si="394"/>
        <v>1.09E-3</v>
      </c>
      <c r="FZ71" s="30">
        <f t="shared" si="499"/>
        <v>84.647999999999996</v>
      </c>
      <c r="GA71" s="30">
        <f t="shared" si="499"/>
        <v>84.647999999999996</v>
      </c>
      <c r="GB71" s="30">
        <f t="shared" si="499"/>
        <v>0</v>
      </c>
      <c r="GC71" s="84">
        <f t="shared" si="499"/>
        <v>45.217930000000003</v>
      </c>
      <c r="GD71" s="84">
        <f t="shared" si="499"/>
        <v>45.203939999999996</v>
      </c>
      <c r="GE71" s="84">
        <f t="shared" si="499"/>
        <v>1.3990000000000002E-2</v>
      </c>
      <c r="GF71" s="84">
        <f t="shared" si="499"/>
        <v>75.938109999999995</v>
      </c>
      <c r="GG71" s="84">
        <f t="shared" si="499"/>
        <v>75.924669999999992</v>
      </c>
      <c r="GH71" s="84">
        <f t="shared" si="499"/>
        <v>1.3440000000000001E-2</v>
      </c>
      <c r="GI71" s="97">
        <f t="shared" si="396"/>
        <v>-39.430069999999994</v>
      </c>
      <c r="GJ71" s="97">
        <f t="shared" si="396"/>
        <v>-39.44406</v>
      </c>
      <c r="GK71" s="97">
        <f t="shared" si="396"/>
        <v>1.3990000000000002E-2</v>
      </c>
      <c r="GL71" s="106"/>
      <c r="GM71" s="129">
        <f t="shared" si="397"/>
        <v>84.64800000000001</v>
      </c>
    </row>
    <row r="72" spans="1:195" ht="18.75" x14ac:dyDescent="0.3">
      <c r="A72" s="77" t="s">
        <v>72</v>
      </c>
      <c r="B72" s="81">
        <f t="shared" si="454"/>
        <v>181.98435598606522</v>
      </c>
      <c r="C72" s="81">
        <f>SUM('[20]ПОЛНАЯ СЕБЕСТОИМОСТЬ ВОДА 2023'!C220)/3</f>
        <v>181.97593931939855</v>
      </c>
      <c r="D72" s="81">
        <f>SUM('[20]ПОЛНАЯ СЕБЕСТОИМОСТЬ ВОДА 2023'!D220)/3</f>
        <v>8.4166666666666643E-3</v>
      </c>
      <c r="E72" s="78">
        <f t="shared" si="455"/>
        <v>434.197</v>
      </c>
      <c r="F72" s="78">
        <f>SUM('[20]ПОЛНАЯ СЕБЕСТОИМОСТЬ ВОДА 2023'!F220)</f>
        <v>434.197</v>
      </c>
      <c r="G72" s="78">
        <f>SUM('[20]ПОЛНАЯ СЕБЕСТОИМОСТЬ ВОДА 2023'!G220)</f>
        <v>0</v>
      </c>
      <c r="H72" s="79">
        <f t="shared" si="500"/>
        <v>122.75638000000001</v>
      </c>
      <c r="I72" s="79">
        <v>122.7282</v>
      </c>
      <c r="J72" s="79">
        <v>2.818E-2</v>
      </c>
      <c r="K72" s="81">
        <f t="shared" si="456"/>
        <v>181.98435598606522</v>
      </c>
      <c r="L72" s="81">
        <f t="shared" si="457"/>
        <v>181.97593931939855</v>
      </c>
      <c r="M72" s="81">
        <f t="shared" si="458"/>
        <v>8.4166666666666643E-3</v>
      </c>
      <c r="N72" s="78">
        <f t="shared" si="459"/>
        <v>347.16383000000002</v>
      </c>
      <c r="O72" s="78">
        <f>SUM('[20]ПОЛНАЯ СЕБЕСТОИМОСТЬ ВОДА 2023'!I220)</f>
        <v>347.16383000000002</v>
      </c>
      <c r="P72" s="78">
        <f>SUM('[20]ПОЛНАЯ СЕБЕСТОИМОСТЬ ВОДА 2023'!J220)</f>
        <v>0</v>
      </c>
      <c r="Q72" s="79">
        <f t="shared" si="525"/>
        <v>204.208</v>
      </c>
      <c r="R72" s="79">
        <v>204.17099999999999</v>
      </c>
      <c r="S72" s="79">
        <v>3.6999999999999998E-2</v>
      </c>
      <c r="T72" s="81">
        <f t="shared" si="460"/>
        <v>181.98435598606522</v>
      </c>
      <c r="U72" s="81">
        <f t="shared" si="461"/>
        <v>181.97593931939855</v>
      </c>
      <c r="V72" s="81">
        <f t="shared" si="462"/>
        <v>8.4166666666666643E-3</v>
      </c>
      <c r="W72" s="78">
        <f t="shared" si="463"/>
        <v>472.61723000000001</v>
      </c>
      <c r="X72" s="78">
        <f>SUM('[20]ПОЛНАЯ СЕБЕСТОИМОСТЬ ВОДА 2023'!L220)</f>
        <v>472.58600000000001</v>
      </c>
      <c r="Y72" s="78">
        <f>SUM('[20]ПОЛНАЯ СЕБЕСТОИМОСТЬ ВОДА 2023'!M220)</f>
        <v>3.1230000000000001E-2</v>
      </c>
      <c r="Z72" s="79">
        <f t="shared" si="526"/>
        <v>336.46080000000001</v>
      </c>
      <c r="AA72" s="79">
        <v>336.37400000000002</v>
      </c>
      <c r="AB72" s="79">
        <v>8.6800000000000002E-2</v>
      </c>
      <c r="AC72" s="30">
        <f t="shared" si="464"/>
        <v>545.95306795819567</v>
      </c>
      <c r="AD72" s="30">
        <f t="shared" si="464"/>
        <v>545.92781795819565</v>
      </c>
      <c r="AE72" s="30">
        <f t="shared" si="464"/>
        <v>2.5249999999999995E-2</v>
      </c>
      <c r="AF72" s="84">
        <f t="shared" si="464"/>
        <v>1253.9780600000001</v>
      </c>
      <c r="AG72" s="84">
        <f t="shared" si="464"/>
        <v>1253.9468300000001</v>
      </c>
      <c r="AH72" s="84">
        <f t="shared" si="464"/>
        <v>3.1230000000000001E-2</v>
      </c>
      <c r="AI72" s="84">
        <f t="shared" si="464"/>
        <v>663.42517999999995</v>
      </c>
      <c r="AJ72" s="84">
        <f t="shared" si="464"/>
        <v>663.27320000000009</v>
      </c>
      <c r="AK72" s="84">
        <f t="shared" si="464"/>
        <v>0.15198</v>
      </c>
      <c r="AL72" s="97">
        <f t="shared" si="523"/>
        <v>708.02499204180447</v>
      </c>
      <c r="AM72" s="97">
        <f t="shared" si="523"/>
        <v>708.01901204180444</v>
      </c>
      <c r="AN72" s="97">
        <f t="shared" si="523"/>
        <v>5.9800000000000061E-3</v>
      </c>
      <c r="AO72" s="81">
        <f t="shared" si="465"/>
        <v>181.98435598606522</v>
      </c>
      <c r="AP72" s="81">
        <f>SUM('[20]ПОЛНАЯ СЕБЕСТОИМОСТЬ ВОДА 2023'!R220)/3</f>
        <v>181.97593931939855</v>
      </c>
      <c r="AQ72" s="81">
        <f>SUM('[20]ПОЛНАЯ СЕБЕСТОИМОСТЬ ВОДА 2023'!S220)/3</f>
        <v>8.4166666666666643E-3</v>
      </c>
      <c r="AR72" s="81">
        <f t="shared" si="466"/>
        <v>459.34269</v>
      </c>
      <c r="AS72" s="81">
        <f>SUM('[20]ПОЛНАЯ СЕБЕСТОИМОСТЬ ВОДА 2023'!U220)</f>
        <v>459.17178999999999</v>
      </c>
      <c r="AT72" s="81">
        <f>SUM('[20]ПОЛНАЯ СЕБЕСТОИМОСТЬ ВОДА 2023'!V220)</f>
        <v>0.1709</v>
      </c>
      <c r="AU72" s="79">
        <f t="shared" si="527"/>
        <v>341.65500000000003</v>
      </c>
      <c r="AV72" s="79">
        <v>341.55200000000002</v>
      </c>
      <c r="AW72" s="147">
        <v>0.10299999999999999</v>
      </c>
      <c r="AX72" s="81">
        <f t="shared" si="467"/>
        <v>181.98435598606522</v>
      </c>
      <c r="AY72" s="81">
        <f t="shared" si="468"/>
        <v>181.97593931939855</v>
      </c>
      <c r="AZ72" s="81">
        <f t="shared" si="469"/>
        <v>8.4166666666666643E-3</v>
      </c>
      <c r="BA72" s="81">
        <f t="shared" si="470"/>
        <v>506.61247000000003</v>
      </c>
      <c r="BB72" s="81">
        <f>SUM('[20]ПОЛНАЯ СЕБЕСТОИМОСТЬ ВОДА 2023'!X220)</f>
        <v>506.35300000000001</v>
      </c>
      <c r="BC72" s="81">
        <f>SUM('[20]ПОЛНАЯ СЕБЕСТОИМОСТЬ ВОДА 2023'!Y220)</f>
        <v>0.25946999999999998</v>
      </c>
      <c r="BD72" s="79">
        <f t="shared" si="528"/>
        <v>320.95151000000004</v>
      </c>
      <c r="BE72" s="79">
        <v>320.89600000000002</v>
      </c>
      <c r="BF72" s="147">
        <v>5.5509999999999997E-2</v>
      </c>
      <c r="BG72" s="81">
        <f t="shared" si="471"/>
        <v>181.98435598606522</v>
      </c>
      <c r="BH72" s="81">
        <f t="shared" si="472"/>
        <v>181.97593931939855</v>
      </c>
      <c r="BI72" s="81">
        <f t="shared" si="473"/>
        <v>8.4166666666666643E-3</v>
      </c>
      <c r="BJ72" s="78">
        <f t="shared" si="474"/>
        <v>478.45263</v>
      </c>
      <c r="BK72" s="78">
        <f>SUM('[20]ПОЛНАЯ СЕБЕСТОИМОСТЬ ВОДА 2023'!AA220)</f>
        <v>478.27553</v>
      </c>
      <c r="BL72" s="78">
        <f>SUM('[20]ПОЛНАЯ СЕБЕСТОИМОСТЬ ВОДА 2023'!AB220)</f>
        <v>0.17710000000000001</v>
      </c>
      <c r="BM72" s="79">
        <f t="shared" si="529"/>
        <v>189.70829000000001</v>
      </c>
      <c r="BN72" s="79">
        <v>189.65516</v>
      </c>
      <c r="BO72" s="79">
        <v>5.3129999999999997E-2</v>
      </c>
      <c r="BP72" s="30">
        <f>SUM(AO72+AX72+BG72)</f>
        <v>545.95306795819567</v>
      </c>
      <c r="BQ72" s="30">
        <f t="shared" ref="BQ72:BX75" si="536">SUM(AP72+AY72+BH72)</f>
        <v>545.92781795819565</v>
      </c>
      <c r="BR72" s="30">
        <f t="shared" si="536"/>
        <v>2.5249999999999995E-2</v>
      </c>
      <c r="BS72" s="145">
        <f t="shared" si="536"/>
        <v>1444.40779</v>
      </c>
      <c r="BT72" s="145">
        <f t="shared" si="536"/>
        <v>1443.8003199999998</v>
      </c>
      <c r="BU72" s="145">
        <f t="shared" si="536"/>
        <v>0.60746999999999995</v>
      </c>
      <c r="BV72" s="145">
        <f t="shared" si="536"/>
        <v>852.3148000000001</v>
      </c>
      <c r="BW72" s="145">
        <f t="shared" si="536"/>
        <v>852.10316000000012</v>
      </c>
      <c r="BX72" s="145">
        <f t="shared" si="536"/>
        <v>0.21163999999999999</v>
      </c>
      <c r="BY72" s="58">
        <f t="shared" si="386"/>
        <v>898.4547220418043</v>
      </c>
      <c r="BZ72" s="58">
        <f t="shared" si="386"/>
        <v>897.87250204180418</v>
      </c>
      <c r="CA72" s="58">
        <f t="shared" si="386"/>
        <v>0.58221999999999996</v>
      </c>
      <c r="CB72" s="30">
        <f>SUM(AC72+BP72)</f>
        <v>1091.9061359163913</v>
      </c>
      <c r="CC72" s="30">
        <f t="shared" ref="CC72:CJ75" si="537">SUM(AD72+BQ72)</f>
        <v>1091.8556359163913</v>
      </c>
      <c r="CD72" s="30">
        <f t="shared" si="537"/>
        <v>5.0499999999999989E-2</v>
      </c>
      <c r="CE72" s="145">
        <f t="shared" si="537"/>
        <v>2698.3858500000001</v>
      </c>
      <c r="CF72" s="145">
        <f t="shared" si="537"/>
        <v>2697.7471500000001</v>
      </c>
      <c r="CG72" s="145">
        <f t="shared" si="537"/>
        <v>0.63869999999999993</v>
      </c>
      <c r="CH72" s="145">
        <f t="shared" si="537"/>
        <v>1515.7399800000001</v>
      </c>
      <c r="CI72" s="145">
        <f t="shared" si="537"/>
        <v>1515.3763600000002</v>
      </c>
      <c r="CJ72" s="145">
        <f t="shared" si="537"/>
        <v>0.36362</v>
      </c>
      <c r="CK72" s="58">
        <f t="shared" si="388"/>
        <v>1606.4797140836088</v>
      </c>
      <c r="CL72" s="58">
        <f t="shared" si="388"/>
        <v>1605.8915140836089</v>
      </c>
      <c r="CM72" s="58">
        <f t="shared" si="388"/>
        <v>0.58819999999999995</v>
      </c>
      <c r="CN72" s="81">
        <f t="shared" si="477"/>
        <v>181.98435598606522</v>
      </c>
      <c r="CO72" s="81">
        <f>SUM('[20]ПОЛНАЯ СЕБЕСТОИМОСТЬ ВОДА 2023'!AP220)/3</f>
        <v>181.97593931939855</v>
      </c>
      <c r="CP72" s="81">
        <f>SUM('[20]ПОЛНАЯ СЕБЕСТОИМОСТЬ ВОДА 2023'!AQ220)/3</f>
        <v>8.4166666666666643E-3</v>
      </c>
      <c r="CQ72" s="78">
        <f t="shared" si="478"/>
        <v>406.41091</v>
      </c>
      <c r="CR72" s="78">
        <f>SUM('[20]ПОЛНАЯ СЕБЕСТОИМОСТЬ ВОДА 2023'!AS220)</f>
        <v>406.28791000000001</v>
      </c>
      <c r="CS72" s="78">
        <f>SUM('[20]ПОЛНАЯ СЕБЕСТОИМОСТЬ ВОДА 2023'!AT220)</f>
        <v>0.123</v>
      </c>
      <c r="CT72" s="79">
        <f t="shared" si="530"/>
        <v>222.73164999999997</v>
      </c>
      <c r="CU72" s="79">
        <v>222.67</v>
      </c>
      <c r="CV72" s="79">
        <v>6.1650000000000003E-2</v>
      </c>
      <c r="CW72" s="81">
        <f t="shared" si="479"/>
        <v>181.98435598606522</v>
      </c>
      <c r="CX72" s="81">
        <f t="shared" si="480"/>
        <v>181.97593931939855</v>
      </c>
      <c r="CY72" s="81">
        <f t="shared" si="481"/>
        <v>8.4166666666666643E-3</v>
      </c>
      <c r="CZ72" s="78">
        <f t="shared" si="482"/>
        <v>411.21157999999997</v>
      </c>
      <c r="DA72" s="78">
        <f>SUM('[20]ПОЛНАЯ СЕБЕСТОИМОСТЬ ВОДА 2023'!AV220)</f>
        <v>411.07756999999998</v>
      </c>
      <c r="DB72" s="78">
        <f>SUM('[20]ПОЛНАЯ СЕБЕСТОИМОСТЬ ВОДА 2023'!AW220)</f>
        <v>0.13400999999999999</v>
      </c>
      <c r="DC72" s="79">
        <f t="shared" si="531"/>
        <v>353.41694999999999</v>
      </c>
      <c r="DD72" s="79">
        <v>353.38099999999997</v>
      </c>
      <c r="DE72" s="79">
        <v>3.5950000000000003E-2</v>
      </c>
      <c r="DF72" s="81">
        <f t="shared" si="483"/>
        <v>181.98435598606522</v>
      </c>
      <c r="DG72" s="81">
        <f t="shared" si="484"/>
        <v>181.97593931939855</v>
      </c>
      <c r="DH72" s="81">
        <f t="shared" si="485"/>
        <v>8.4166666666666643E-3</v>
      </c>
      <c r="DI72" s="78">
        <f t="shared" si="486"/>
        <v>687.08141000000001</v>
      </c>
      <c r="DJ72" s="78">
        <f>SUM('[20]ПОЛНАЯ СЕБЕСТОИМОСТЬ ВОДА 2023'!AY220)</f>
        <v>686.66151000000002</v>
      </c>
      <c r="DK72" s="78">
        <f>SUM('[20]ПОЛНАЯ СЕБЕСТОИМОСТЬ ВОДА 2023'!AZ220)</f>
        <v>0.4199</v>
      </c>
      <c r="DL72" s="79">
        <f t="shared" si="532"/>
        <v>480.40980000000002</v>
      </c>
      <c r="DM72" s="79">
        <v>480.327</v>
      </c>
      <c r="DN72" s="79">
        <v>8.2799999999999999E-2</v>
      </c>
      <c r="DO72" s="30">
        <f>SUM(CN72+CW72+DF72)</f>
        <v>545.95306795819567</v>
      </c>
      <c r="DP72" s="30">
        <f t="shared" ref="DP72:DW75" si="538">SUM(CO72+CX72+DG72)</f>
        <v>545.92781795819565</v>
      </c>
      <c r="DQ72" s="30">
        <f t="shared" si="538"/>
        <v>2.5249999999999995E-2</v>
      </c>
      <c r="DR72" s="145">
        <f t="shared" si="538"/>
        <v>1504.7039</v>
      </c>
      <c r="DS72" s="145">
        <f t="shared" si="538"/>
        <v>1504.0269899999998</v>
      </c>
      <c r="DT72" s="145">
        <f t="shared" si="538"/>
        <v>0.6769099999999999</v>
      </c>
      <c r="DU72" s="145">
        <f t="shared" si="538"/>
        <v>1056.5583999999999</v>
      </c>
      <c r="DV72" s="145">
        <f t="shared" si="538"/>
        <v>1056.3779999999999</v>
      </c>
      <c r="DW72" s="145">
        <f t="shared" si="538"/>
        <v>0.1804</v>
      </c>
      <c r="DX72" s="58">
        <f t="shared" si="390"/>
        <v>958.7508320418043</v>
      </c>
      <c r="DY72" s="58">
        <f t="shared" si="390"/>
        <v>958.0991720418042</v>
      </c>
      <c r="DZ72" s="58">
        <f t="shared" si="390"/>
        <v>0.65165999999999991</v>
      </c>
      <c r="EA72" s="30">
        <f>SUM(CB72+DO72)</f>
        <v>1637.8592038745869</v>
      </c>
      <c r="EB72" s="30">
        <f t="shared" ref="EB72:EI75" si="539">SUM(CC72+DP72)</f>
        <v>1637.7834538745869</v>
      </c>
      <c r="EC72" s="30">
        <f t="shared" si="539"/>
        <v>7.5749999999999984E-2</v>
      </c>
      <c r="ED72" s="145">
        <f t="shared" si="539"/>
        <v>4203.0897500000001</v>
      </c>
      <c r="EE72" s="145">
        <f t="shared" si="539"/>
        <v>4201.7741399999995</v>
      </c>
      <c r="EF72" s="145">
        <f t="shared" si="539"/>
        <v>1.3156099999999999</v>
      </c>
      <c r="EG72" s="145">
        <f t="shared" si="539"/>
        <v>2572.2983800000002</v>
      </c>
      <c r="EH72" s="145">
        <f t="shared" si="539"/>
        <v>2571.7543599999999</v>
      </c>
      <c r="EI72" s="145">
        <f t="shared" si="539"/>
        <v>0.54401999999999995</v>
      </c>
      <c r="EJ72" s="58">
        <f t="shared" si="392"/>
        <v>2565.2305461254132</v>
      </c>
      <c r="EK72" s="58">
        <f t="shared" si="392"/>
        <v>2563.9906861254126</v>
      </c>
      <c r="EL72" s="58">
        <f t="shared" si="392"/>
        <v>1.23986</v>
      </c>
      <c r="EM72" s="81">
        <f t="shared" si="489"/>
        <v>181.98435598606522</v>
      </c>
      <c r="EN72" s="81">
        <f>SUM('[20]ПОЛНАЯ СЕБЕСТОИМОСТЬ ВОДА 2023'!BN220)/3</f>
        <v>181.97593931939855</v>
      </c>
      <c r="EO72" s="81">
        <f>SUM('[20]ПОЛНАЯ СЕБЕСТОИМОСТЬ ВОДА 2023'!BO220)/3</f>
        <v>8.4166666666666643E-3</v>
      </c>
      <c r="EP72" s="78">
        <f t="shared" si="490"/>
        <v>535.65733999999998</v>
      </c>
      <c r="EQ72" s="78">
        <f>SUM('[20]ПОЛНАЯ СЕБЕСТОИМОСТЬ ВОДА 2023'!BQ220)</f>
        <v>535.56452000000002</v>
      </c>
      <c r="ER72" s="78">
        <f>SUM('[20]ПОЛНАЯ СЕБЕСТОИМОСТЬ ВОДА 2023'!BR220)</f>
        <v>9.282E-2</v>
      </c>
      <c r="ES72" s="79">
        <f t="shared" si="533"/>
        <v>859.1</v>
      </c>
      <c r="ET72" s="79">
        <v>859.1</v>
      </c>
      <c r="EU72" s="148">
        <v>0</v>
      </c>
      <c r="EV72" s="81">
        <f t="shared" si="491"/>
        <v>181.98435598606522</v>
      </c>
      <c r="EW72" s="81">
        <f t="shared" si="492"/>
        <v>181.97593931939855</v>
      </c>
      <c r="EX72" s="81">
        <f t="shared" si="493"/>
        <v>8.4166666666666643E-3</v>
      </c>
      <c r="EY72" s="78">
        <f t="shared" si="494"/>
        <v>0</v>
      </c>
      <c r="EZ72" s="78">
        <f>SUM('[20]ПОЛНАЯ СЕБЕСТОИМОСТЬ ВОДА 2023'!BT220)</f>
        <v>0</v>
      </c>
      <c r="FA72" s="78">
        <f>SUM('[20]ПОЛНАЯ СЕБЕСТОИМОСТЬ ВОДА 2023'!BU220)</f>
        <v>0</v>
      </c>
      <c r="FB72" s="79">
        <f t="shared" si="534"/>
        <v>469.27300000000002</v>
      </c>
      <c r="FC72" s="79">
        <v>469.27300000000002</v>
      </c>
      <c r="FD72" s="79">
        <v>0</v>
      </c>
      <c r="FE72" s="81">
        <f t="shared" si="495"/>
        <v>181.98435598606522</v>
      </c>
      <c r="FF72" s="81">
        <f t="shared" si="496"/>
        <v>181.97593931939855</v>
      </c>
      <c r="FG72" s="81">
        <f t="shared" si="497"/>
        <v>8.4166666666666643E-3</v>
      </c>
      <c r="FH72" s="78">
        <f t="shared" si="448"/>
        <v>0</v>
      </c>
      <c r="FI72" s="78">
        <f>SUM('[20]ПОЛНАЯ СЕБЕСТОИМОСТЬ ВОДА 2023'!BW220)</f>
        <v>0</v>
      </c>
      <c r="FJ72" s="78">
        <f>SUM('[20]ПОЛНАЯ СЕБЕСТОИМОСТЬ ВОДА 2023'!BX220)</f>
        <v>0</v>
      </c>
      <c r="FK72" s="79">
        <f t="shared" si="535"/>
        <v>602.79200000000003</v>
      </c>
      <c r="FL72" s="79">
        <v>602.79200000000003</v>
      </c>
      <c r="FM72" s="148">
        <v>0</v>
      </c>
      <c r="FN72" s="30">
        <f t="shared" si="498"/>
        <v>545.95306795819567</v>
      </c>
      <c r="FO72" s="30">
        <f t="shared" si="498"/>
        <v>545.92781795819565</v>
      </c>
      <c r="FP72" s="30">
        <f t="shared" si="498"/>
        <v>2.5249999999999995E-2</v>
      </c>
      <c r="FQ72" s="84">
        <f t="shared" si="498"/>
        <v>535.65733999999998</v>
      </c>
      <c r="FR72" s="84">
        <f t="shared" si="498"/>
        <v>535.56452000000002</v>
      </c>
      <c r="FS72" s="84">
        <f t="shared" si="498"/>
        <v>9.282E-2</v>
      </c>
      <c r="FT72" s="84">
        <f t="shared" si="498"/>
        <v>1931.165</v>
      </c>
      <c r="FU72" s="84">
        <f t="shared" si="498"/>
        <v>1931.165</v>
      </c>
      <c r="FV72" s="84">
        <f t="shared" si="498"/>
        <v>0</v>
      </c>
      <c r="FW72" s="97">
        <f t="shared" si="394"/>
        <v>-10.295727958195698</v>
      </c>
      <c r="FX72" s="97">
        <f t="shared" si="394"/>
        <v>-10.363297958195631</v>
      </c>
      <c r="FY72" s="97">
        <f t="shared" si="394"/>
        <v>6.7570000000000005E-2</v>
      </c>
      <c r="FZ72" s="30">
        <f t="shared" si="499"/>
        <v>2183.8122718327827</v>
      </c>
      <c r="GA72" s="30">
        <f t="shared" si="499"/>
        <v>2183.7112718327826</v>
      </c>
      <c r="GB72" s="30">
        <f t="shared" si="499"/>
        <v>0.10099999999999998</v>
      </c>
      <c r="GC72" s="84">
        <f t="shared" si="499"/>
        <v>4738.7470899999998</v>
      </c>
      <c r="GD72" s="84">
        <f t="shared" si="499"/>
        <v>4737.3386599999994</v>
      </c>
      <c r="GE72" s="84">
        <f t="shared" si="499"/>
        <v>1.4084299999999998</v>
      </c>
      <c r="GF72" s="84">
        <f t="shared" si="499"/>
        <v>4503.4633800000001</v>
      </c>
      <c r="GG72" s="84">
        <f t="shared" si="499"/>
        <v>4502.9193599999999</v>
      </c>
      <c r="GH72" s="84">
        <f t="shared" si="499"/>
        <v>0.54401999999999995</v>
      </c>
      <c r="GI72" s="97">
        <f t="shared" si="396"/>
        <v>2554.9348181672171</v>
      </c>
      <c r="GJ72" s="97">
        <f t="shared" si="396"/>
        <v>2553.6273881672168</v>
      </c>
      <c r="GK72" s="97">
        <f t="shared" si="396"/>
        <v>1.3074299999999999</v>
      </c>
      <c r="GL72" s="106"/>
      <c r="GM72" s="129">
        <f t="shared" si="397"/>
        <v>2183.8122718327822</v>
      </c>
    </row>
    <row r="73" spans="1:195" ht="18.75" x14ac:dyDescent="0.3">
      <c r="A73" s="16" t="s">
        <v>118</v>
      </c>
      <c r="B73" s="68">
        <f t="shared" si="454"/>
        <v>0</v>
      </c>
      <c r="C73" s="68">
        <f>SUM('[20]ПОЛНАЯ СЕБЕСТОИМОСТЬ ВОДА 2023'!C221)/3</f>
        <v>0</v>
      </c>
      <c r="D73" s="68">
        <f>SUM('[20]ПОЛНАЯ СЕБЕСТОИМОСТЬ ВОДА 2023'!D221)/3</f>
        <v>0</v>
      </c>
      <c r="E73" s="66">
        <f t="shared" si="455"/>
        <v>0</v>
      </c>
      <c r="F73" s="66">
        <f>SUM('[20]ПОЛНАЯ СЕБЕСТОИМОСТЬ ВОДА 2023'!F221)</f>
        <v>0</v>
      </c>
      <c r="G73" s="66">
        <f>SUM('[20]ПОЛНАЯ СЕБЕСТОИМОСТЬ ВОДА 2023'!G221)</f>
        <v>0</v>
      </c>
      <c r="H73" s="67">
        <f t="shared" si="500"/>
        <v>0</v>
      </c>
      <c r="I73" s="67">
        <v>0</v>
      </c>
      <c r="J73" s="67">
        <v>0</v>
      </c>
      <c r="K73" s="68">
        <f t="shared" si="456"/>
        <v>0</v>
      </c>
      <c r="L73" s="68">
        <f t="shared" si="457"/>
        <v>0</v>
      </c>
      <c r="M73" s="68">
        <f t="shared" si="458"/>
        <v>0</v>
      </c>
      <c r="N73" s="66">
        <f t="shared" si="459"/>
        <v>0</v>
      </c>
      <c r="O73" s="66">
        <f>SUM('[20]ПОЛНАЯ СЕБЕСТОИМОСТЬ ВОДА 2023'!I221)</f>
        <v>0</v>
      </c>
      <c r="P73" s="66">
        <f>SUM('[20]ПОЛНАЯ СЕБЕСТОИМОСТЬ ВОДА 2023'!J221)</f>
        <v>0</v>
      </c>
      <c r="Q73" s="67">
        <f t="shared" si="525"/>
        <v>0</v>
      </c>
      <c r="R73" s="67">
        <v>0</v>
      </c>
      <c r="S73" s="67">
        <v>0</v>
      </c>
      <c r="T73" s="68">
        <f t="shared" si="460"/>
        <v>0</v>
      </c>
      <c r="U73" s="68">
        <f t="shared" si="461"/>
        <v>0</v>
      </c>
      <c r="V73" s="68">
        <f t="shared" si="462"/>
        <v>0</v>
      </c>
      <c r="W73" s="66">
        <f t="shared" si="463"/>
        <v>0</v>
      </c>
      <c r="X73" s="66">
        <f>SUM('[20]ПОЛНАЯ СЕБЕСТОИМОСТЬ ВОДА 2023'!L221)</f>
        <v>0</v>
      </c>
      <c r="Y73" s="66">
        <f>SUM('[20]ПОЛНАЯ СЕБЕСТОИМОСТЬ ВОДА 2023'!M221)</f>
        <v>0</v>
      </c>
      <c r="Z73" s="67">
        <f t="shared" si="526"/>
        <v>0</v>
      </c>
      <c r="AA73" s="67">
        <v>0</v>
      </c>
      <c r="AB73" s="67">
        <v>0</v>
      </c>
      <c r="AC73" s="22">
        <f t="shared" si="464"/>
        <v>0</v>
      </c>
      <c r="AD73" s="22">
        <f t="shared" si="464"/>
        <v>0</v>
      </c>
      <c r="AE73" s="22">
        <f t="shared" si="464"/>
        <v>0</v>
      </c>
      <c r="AF73" s="125">
        <f t="shared" si="464"/>
        <v>0</v>
      </c>
      <c r="AG73" s="125">
        <f t="shared" si="464"/>
        <v>0</v>
      </c>
      <c r="AH73" s="125">
        <f t="shared" si="464"/>
        <v>0</v>
      </c>
      <c r="AI73" s="125">
        <f t="shared" si="464"/>
        <v>0</v>
      </c>
      <c r="AJ73" s="125">
        <f t="shared" si="464"/>
        <v>0</v>
      </c>
      <c r="AK73" s="125">
        <f t="shared" si="464"/>
        <v>0</v>
      </c>
      <c r="AL73" s="94">
        <f t="shared" si="523"/>
        <v>0</v>
      </c>
      <c r="AM73" s="94">
        <f t="shared" si="523"/>
        <v>0</v>
      </c>
      <c r="AN73" s="94">
        <f t="shared" si="523"/>
        <v>0</v>
      </c>
      <c r="AO73" s="68">
        <f t="shared" si="465"/>
        <v>0</v>
      </c>
      <c r="AP73" s="68">
        <f>SUM('[20]ПОЛНАЯ СЕБЕСТОИМОСТЬ ВОДА 2023'!R221)/3</f>
        <v>0</v>
      </c>
      <c r="AQ73" s="68">
        <f>SUM('[20]ПОЛНАЯ СЕБЕСТОИМОСТЬ ВОДА 2023'!S221)/3</f>
        <v>0</v>
      </c>
      <c r="AR73" s="68">
        <f t="shared" si="466"/>
        <v>0</v>
      </c>
      <c r="AS73" s="68">
        <f>SUM('[20]ПОЛНАЯ СЕБЕСТОИМОСТЬ ВОДА 2023'!U221)</f>
        <v>0</v>
      </c>
      <c r="AT73" s="68">
        <f>SUM('[20]ПОЛНАЯ СЕБЕСТОИМОСТЬ ВОДА 2023'!V221)</f>
        <v>0</v>
      </c>
      <c r="AU73" s="67">
        <f t="shared" si="527"/>
        <v>0</v>
      </c>
      <c r="AV73" s="67">
        <v>0</v>
      </c>
      <c r="AW73" s="67">
        <v>0</v>
      </c>
      <c r="AX73" s="68">
        <f t="shared" si="467"/>
        <v>0</v>
      </c>
      <c r="AY73" s="68">
        <f t="shared" si="468"/>
        <v>0</v>
      </c>
      <c r="AZ73" s="68">
        <f t="shared" si="469"/>
        <v>0</v>
      </c>
      <c r="BA73" s="68">
        <f t="shared" si="470"/>
        <v>0</v>
      </c>
      <c r="BB73" s="68">
        <f>SUM('[20]ПОЛНАЯ СЕБЕСТОИМОСТЬ ВОДА 2023'!X221)</f>
        <v>0</v>
      </c>
      <c r="BC73" s="68">
        <f>SUM('[20]ПОЛНАЯ СЕБЕСТОИМОСТЬ ВОДА 2023'!Y221)</f>
        <v>0</v>
      </c>
      <c r="BD73" s="67">
        <f t="shared" si="528"/>
        <v>0</v>
      </c>
      <c r="BE73" s="67">
        <v>0</v>
      </c>
      <c r="BF73" s="67">
        <v>0</v>
      </c>
      <c r="BG73" s="68">
        <f t="shared" si="471"/>
        <v>0</v>
      </c>
      <c r="BH73" s="68">
        <f t="shared" si="472"/>
        <v>0</v>
      </c>
      <c r="BI73" s="68">
        <f t="shared" si="473"/>
        <v>0</v>
      </c>
      <c r="BJ73" s="66">
        <f t="shared" si="474"/>
        <v>0</v>
      </c>
      <c r="BK73" s="66">
        <f>SUM('[20]ПОЛНАЯ СЕБЕСТОИМОСТЬ ВОДА 2023'!AA221)</f>
        <v>0</v>
      </c>
      <c r="BL73" s="66">
        <f>SUM('[20]ПОЛНАЯ СЕБЕСТОИМОСТЬ ВОДА 2023'!AB221)</f>
        <v>0</v>
      </c>
      <c r="BM73" s="67">
        <f t="shared" si="529"/>
        <v>0</v>
      </c>
      <c r="BN73" s="67">
        <v>0</v>
      </c>
      <c r="BO73" s="67">
        <v>0</v>
      </c>
      <c r="BP73" s="22">
        <f>SUM(AO73+AX73+BG73)</f>
        <v>0</v>
      </c>
      <c r="BQ73" s="22">
        <f t="shared" si="536"/>
        <v>0</v>
      </c>
      <c r="BR73" s="22">
        <f t="shared" si="536"/>
        <v>0</v>
      </c>
      <c r="BS73" s="144">
        <f t="shared" si="536"/>
        <v>0</v>
      </c>
      <c r="BT73" s="144">
        <f t="shared" si="536"/>
        <v>0</v>
      </c>
      <c r="BU73" s="144">
        <f t="shared" si="536"/>
        <v>0</v>
      </c>
      <c r="BV73" s="144">
        <f t="shared" si="536"/>
        <v>0</v>
      </c>
      <c r="BW73" s="144">
        <f t="shared" si="536"/>
        <v>0</v>
      </c>
      <c r="BX73" s="144">
        <f t="shared" si="536"/>
        <v>0</v>
      </c>
      <c r="BY73" s="43">
        <f t="shared" si="386"/>
        <v>0</v>
      </c>
      <c r="BZ73" s="43">
        <f t="shared" si="386"/>
        <v>0</v>
      </c>
      <c r="CA73" s="43">
        <f t="shared" si="386"/>
        <v>0</v>
      </c>
      <c r="CB73" s="22">
        <f>SUM(AC73+BP73)</f>
        <v>0</v>
      </c>
      <c r="CC73" s="22">
        <f t="shared" si="537"/>
        <v>0</v>
      </c>
      <c r="CD73" s="22">
        <f t="shared" si="537"/>
        <v>0</v>
      </c>
      <c r="CE73" s="144">
        <f t="shared" si="537"/>
        <v>0</v>
      </c>
      <c r="CF73" s="144">
        <f t="shared" si="537"/>
        <v>0</v>
      </c>
      <c r="CG73" s="144">
        <f t="shared" si="537"/>
        <v>0</v>
      </c>
      <c r="CH73" s="144">
        <f t="shared" si="537"/>
        <v>0</v>
      </c>
      <c r="CI73" s="144">
        <f t="shared" si="537"/>
        <v>0</v>
      </c>
      <c r="CJ73" s="144">
        <f t="shared" si="537"/>
        <v>0</v>
      </c>
      <c r="CK73" s="43">
        <f t="shared" si="388"/>
        <v>0</v>
      </c>
      <c r="CL73" s="43">
        <f t="shared" si="388"/>
        <v>0</v>
      </c>
      <c r="CM73" s="43">
        <f t="shared" si="388"/>
        <v>0</v>
      </c>
      <c r="CN73" s="68">
        <f t="shared" si="477"/>
        <v>0</v>
      </c>
      <c r="CO73" s="68">
        <f>SUM('[20]ПОЛНАЯ СЕБЕСТОИМОСТЬ ВОДА 2023'!AP221)/3</f>
        <v>0</v>
      </c>
      <c r="CP73" s="68">
        <f>SUM('[20]ПОЛНАЯ СЕБЕСТОИМОСТЬ ВОДА 2023'!AQ221)/3</f>
        <v>0</v>
      </c>
      <c r="CQ73" s="66">
        <f t="shared" si="478"/>
        <v>0</v>
      </c>
      <c r="CR73" s="66">
        <f>SUM('[20]ПОЛНАЯ СЕБЕСТОИМОСТЬ ВОДА 2023'!AS221)</f>
        <v>0</v>
      </c>
      <c r="CS73" s="66">
        <f>SUM('[20]ПОЛНАЯ СЕБЕСТОИМОСТЬ ВОДА 2023'!AT221)</f>
        <v>0</v>
      </c>
      <c r="CT73" s="67">
        <f t="shared" si="530"/>
        <v>0</v>
      </c>
      <c r="CU73" s="67">
        <v>0</v>
      </c>
      <c r="CV73" s="67">
        <v>0</v>
      </c>
      <c r="CW73" s="68">
        <f t="shared" si="479"/>
        <v>0</v>
      </c>
      <c r="CX73" s="68">
        <f t="shared" si="480"/>
        <v>0</v>
      </c>
      <c r="CY73" s="68">
        <f t="shared" si="481"/>
        <v>0</v>
      </c>
      <c r="CZ73" s="66">
        <f t="shared" si="482"/>
        <v>0</v>
      </c>
      <c r="DA73" s="66">
        <f>SUM('[20]ПОЛНАЯ СЕБЕСТОИМОСТЬ ВОДА 2023'!AV221)</f>
        <v>0</v>
      </c>
      <c r="DB73" s="66">
        <f>SUM('[20]ПОЛНАЯ СЕБЕСТОИМОСТЬ ВОДА 2023'!AW221)</f>
        <v>0</v>
      </c>
      <c r="DC73" s="67">
        <f t="shared" si="531"/>
        <v>0</v>
      </c>
      <c r="DD73" s="67">
        <v>0</v>
      </c>
      <c r="DE73" s="67">
        <v>0</v>
      </c>
      <c r="DF73" s="68">
        <f t="shared" si="483"/>
        <v>0</v>
      </c>
      <c r="DG73" s="68">
        <f t="shared" si="484"/>
        <v>0</v>
      </c>
      <c r="DH73" s="68">
        <f t="shared" si="485"/>
        <v>0</v>
      </c>
      <c r="DI73" s="66">
        <f t="shared" si="486"/>
        <v>0</v>
      </c>
      <c r="DJ73" s="66">
        <f>SUM('[20]ПОЛНАЯ СЕБЕСТОИМОСТЬ ВОДА 2023'!AY221)</f>
        <v>0</v>
      </c>
      <c r="DK73" s="66">
        <f>SUM('[20]ПОЛНАЯ СЕБЕСТОИМОСТЬ ВОДА 2023'!AZ221)</f>
        <v>0</v>
      </c>
      <c r="DL73" s="67">
        <f t="shared" si="532"/>
        <v>0</v>
      </c>
      <c r="DM73" s="67">
        <v>0</v>
      </c>
      <c r="DN73" s="67">
        <v>0</v>
      </c>
      <c r="DO73" s="22">
        <f>SUM(CN73+CW73+DF73)</f>
        <v>0</v>
      </c>
      <c r="DP73" s="22">
        <f t="shared" si="538"/>
        <v>0</v>
      </c>
      <c r="DQ73" s="22">
        <f t="shared" si="538"/>
        <v>0</v>
      </c>
      <c r="DR73" s="144">
        <f t="shared" si="538"/>
        <v>0</v>
      </c>
      <c r="DS73" s="144">
        <f t="shared" si="538"/>
        <v>0</v>
      </c>
      <c r="DT73" s="144">
        <f t="shared" si="538"/>
        <v>0</v>
      </c>
      <c r="DU73" s="144">
        <f t="shared" si="538"/>
        <v>0</v>
      </c>
      <c r="DV73" s="144">
        <f t="shared" si="538"/>
        <v>0</v>
      </c>
      <c r="DW73" s="144">
        <f t="shared" si="538"/>
        <v>0</v>
      </c>
      <c r="DX73" s="43">
        <f t="shared" si="390"/>
        <v>0</v>
      </c>
      <c r="DY73" s="43">
        <f t="shared" si="390"/>
        <v>0</v>
      </c>
      <c r="DZ73" s="43">
        <f t="shared" si="390"/>
        <v>0</v>
      </c>
      <c r="EA73" s="22">
        <f>SUM(CB73+DO73)</f>
        <v>0</v>
      </c>
      <c r="EB73" s="22">
        <f t="shared" si="539"/>
        <v>0</v>
      </c>
      <c r="EC73" s="22">
        <f t="shared" si="539"/>
        <v>0</v>
      </c>
      <c r="ED73" s="144">
        <f t="shared" si="539"/>
        <v>0</v>
      </c>
      <c r="EE73" s="144">
        <f t="shared" si="539"/>
        <v>0</v>
      </c>
      <c r="EF73" s="144">
        <f t="shared" si="539"/>
        <v>0</v>
      </c>
      <c r="EG73" s="144">
        <f t="shared" si="539"/>
        <v>0</v>
      </c>
      <c r="EH73" s="144">
        <f t="shared" si="539"/>
        <v>0</v>
      </c>
      <c r="EI73" s="144">
        <f t="shared" si="539"/>
        <v>0</v>
      </c>
      <c r="EJ73" s="43">
        <f t="shared" si="392"/>
        <v>0</v>
      </c>
      <c r="EK73" s="43">
        <f t="shared" si="392"/>
        <v>0</v>
      </c>
      <c r="EL73" s="43">
        <f t="shared" si="392"/>
        <v>0</v>
      </c>
      <c r="EM73" s="68">
        <f t="shared" si="489"/>
        <v>0</v>
      </c>
      <c r="EN73" s="68">
        <f>SUM('[20]ПОЛНАЯ СЕБЕСТОИМОСТЬ ВОДА 2023'!BN221)/3</f>
        <v>0</v>
      </c>
      <c r="EO73" s="68">
        <f>SUM('[20]ПОЛНАЯ СЕБЕСТОИМОСТЬ ВОДА 2023'!BO221)/3</f>
        <v>0</v>
      </c>
      <c r="EP73" s="66">
        <f t="shared" si="490"/>
        <v>0</v>
      </c>
      <c r="EQ73" s="66">
        <f>SUM('[20]ПОЛНАЯ СЕБЕСТОИМОСТЬ ВОДА 2023'!BQ221)</f>
        <v>0</v>
      </c>
      <c r="ER73" s="66">
        <f>SUM('[20]ПОЛНАЯ СЕБЕСТОИМОСТЬ ВОДА 2023'!BR221)</f>
        <v>0</v>
      </c>
      <c r="ES73" s="67">
        <f t="shared" si="533"/>
        <v>0</v>
      </c>
      <c r="ET73" s="67">
        <v>0</v>
      </c>
      <c r="EU73" s="149">
        <v>0</v>
      </c>
      <c r="EV73" s="68">
        <f t="shared" si="491"/>
        <v>0</v>
      </c>
      <c r="EW73" s="68">
        <f t="shared" si="492"/>
        <v>0</v>
      </c>
      <c r="EX73" s="68">
        <f t="shared" si="493"/>
        <v>0</v>
      </c>
      <c r="EY73" s="66">
        <f t="shared" si="494"/>
        <v>0</v>
      </c>
      <c r="EZ73" s="66">
        <f>SUM('[20]ПОЛНАЯ СЕБЕСТОИМОСТЬ ВОДА 2023'!BT221)</f>
        <v>0</v>
      </c>
      <c r="FA73" s="66">
        <f>SUM('[20]ПОЛНАЯ СЕБЕСТОИМОСТЬ ВОДА 2023'!BU221)</f>
        <v>0</v>
      </c>
      <c r="FB73" s="67">
        <f t="shared" si="534"/>
        <v>0</v>
      </c>
      <c r="FC73" s="67">
        <v>0</v>
      </c>
      <c r="FD73" s="67">
        <v>0</v>
      </c>
      <c r="FE73" s="68">
        <f t="shared" si="495"/>
        <v>0</v>
      </c>
      <c r="FF73" s="68">
        <f t="shared" si="496"/>
        <v>0</v>
      </c>
      <c r="FG73" s="68">
        <f t="shared" si="497"/>
        <v>0</v>
      </c>
      <c r="FH73" s="66">
        <f t="shared" si="448"/>
        <v>0</v>
      </c>
      <c r="FI73" s="66">
        <f>SUM('[20]ПОЛНАЯ СЕБЕСТОИМОСТЬ ВОДА 2023'!BW221)</f>
        <v>0</v>
      </c>
      <c r="FJ73" s="66">
        <f>SUM('[20]ПОЛНАЯ СЕБЕСТОИМОСТЬ ВОДА 2023'!BX221)</f>
        <v>0</v>
      </c>
      <c r="FK73" s="67">
        <f t="shared" si="535"/>
        <v>0</v>
      </c>
      <c r="FL73" s="67">
        <v>0</v>
      </c>
      <c r="FM73" s="149">
        <v>0</v>
      </c>
      <c r="FN73" s="22">
        <f t="shared" si="498"/>
        <v>0</v>
      </c>
      <c r="FO73" s="22">
        <f t="shared" si="498"/>
        <v>0</v>
      </c>
      <c r="FP73" s="22">
        <f t="shared" si="498"/>
        <v>0</v>
      </c>
      <c r="FQ73" s="125">
        <f t="shared" si="498"/>
        <v>0</v>
      </c>
      <c r="FR73" s="125">
        <f t="shared" si="498"/>
        <v>0</v>
      </c>
      <c r="FS73" s="125">
        <f t="shared" si="498"/>
        <v>0</v>
      </c>
      <c r="FT73" s="125">
        <f t="shared" si="498"/>
        <v>0</v>
      </c>
      <c r="FU73" s="125">
        <f t="shared" si="498"/>
        <v>0</v>
      </c>
      <c r="FV73" s="125">
        <f t="shared" si="498"/>
        <v>0</v>
      </c>
      <c r="FW73" s="94">
        <f t="shared" si="394"/>
        <v>0</v>
      </c>
      <c r="FX73" s="94">
        <f t="shared" si="394"/>
        <v>0</v>
      </c>
      <c r="FY73" s="94">
        <f t="shared" si="394"/>
        <v>0</v>
      </c>
      <c r="FZ73" s="22">
        <f t="shared" si="499"/>
        <v>0</v>
      </c>
      <c r="GA73" s="22">
        <f t="shared" si="499"/>
        <v>0</v>
      </c>
      <c r="GB73" s="22">
        <f t="shared" si="499"/>
        <v>0</v>
      </c>
      <c r="GC73" s="125">
        <f t="shared" si="499"/>
        <v>0</v>
      </c>
      <c r="GD73" s="125">
        <f t="shared" si="499"/>
        <v>0</v>
      </c>
      <c r="GE73" s="125">
        <f t="shared" si="499"/>
        <v>0</v>
      </c>
      <c r="GF73" s="125">
        <f t="shared" si="499"/>
        <v>0</v>
      </c>
      <c r="GG73" s="125">
        <f t="shared" si="499"/>
        <v>0</v>
      </c>
      <c r="GH73" s="125">
        <f t="shared" si="499"/>
        <v>0</v>
      </c>
      <c r="GI73" s="94">
        <f t="shared" si="396"/>
        <v>0</v>
      </c>
      <c r="GJ73" s="94">
        <f t="shared" si="396"/>
        <v>0</v>
      </c>
      <c r="GK73" s="94">
        <f t="shared" si="396"/>
        <v>0</v>
      </c>
      <c r="GL73" s="106"/>
      <c r="GM73" s="129">
        <f t="shared" si="397"/>
        <v>0</v>
      </c>
    </row>
    <row r="74" spans="1:195" ht="18.75" x14ac:dyDescent="0.3">
      <c r="A74" s="16" t="s">
        <v>74</v>
      </c>
      <c r="B74" s="68">
        <f t="shared" si="454"/>
        <v>0</v>
      </c>
      <c r="C74" s="68">
        <f>SUM('[20]ПОЛНАЯ СЕБЕСТОИМОСТЬ ВОДА 2023'!C222)/3</f>
        <v>0</v>
      </c>
      <c r="D74" s="68">
        <f>SUM('[20]ПОЛНАЯ СЕБЕСТОИМОСТЬ ВОДА 2023'!D222)/3</f>
        <v>0</v>
      </c>
      <c r="E74" s="66">
        <f t="shared" si="455"/>
        <v>0</v>
      </c>
      <c r="F74" s="66">
        <f>SUM('[20]ПОЛНАЯ СЕБЕСТОИМОСТЬ ВОДА 2023'!F222)</f>
        <v>0</v>
      </c>
      <c r="G74" s="66">
        <f>SUM('[20]ПОЛНАЯ СЕБЕСТОИМОСТЬ ВОДА 2023'!G222)</f>
        <v>0</v>
      </c>
      <c r="H74" s="67">
        <f t="shared" si="500"/>
        <v>0</v>
      </c>
      <c r="I74" s="67">
        <v>0</v>
      </c>
      <c r="J74" s="67">
        <v>0</v>
      </c>
      <c r="K74" s="68">
        <f t="shared" si="456"/>
        <v>0</v>
      </c>
      <c r="L74" s="68">
        <f t="shared" si="457"/>
        <v>0</v>
      </c>
      <c r="M74" s="68">
        <f t="shared" si="458"/>
        <v>0</v>
      </c>
      <c r="N74" s="66">
        <f t="shared" si="459"/>
        <v>0</v>
      </c>
      <c r="O74" s="66">
        <f>SUM('[20]ПОЛНАЯ СЕБЕСТОИМОСТЬ ВОДА 2023'!I222)</f>
        <v>0</v>
      </c>
      <c r="P74" s="66">
        <f>SUM('[20]ПОЛНАЯ СЕБЕСТОИМОСТЬ ВОДА 2023'!J222)</f>
        <v>0</v>
      </c>
      <c r="Q74" s="67">
        <f t="shared" si="525"/>
        <v>0</v>
      </c>
      <c r="R74" s="67">
        <v>0</v>
      </c>
      <c r="S74" s="67">
        <v>0</v>
      </c>
      <c r="T74" s="68">
        <f t="shared" si="460"/>
        <v>0</v>
      </c>
      <c r="U74" s="68">
        <f t="shared" si="461"/>
        <v>0</v>
      </c>
      <c r="V74" s="68">
        <f t="shared" si="462"/>
        <v>0</v>
      </c>
      <c r="W74" s="66">
        <f t="shared" si="463"/>
        <v>0</v>
      </c>
      <c r="X74" s="66">
        <f>SUM('[20]ПОЛНАЯ СЕБЕСТОИМОСТЬ ВОДА 2023'!L222)</f>
        <v>0</v>
      </c>
      <c r="Y74" s="66">
        <f>SUM('[20]ПОЛНАЯ СЕБЕСТОИМОСТЬ ВОДА 2023'!M222)</f>
        <v>0</v>
      </c>
      <c r="Z74" s="67">
        <f t="shared" si="526"/>
        <v>0</v>
      </c>
      <c r="AA74" s="67">
        <v>0</v>
      </c>
      <c r="AB74" s="67">
        <v>0</v>
      </c>
      <c r="AC74" s="22">
        <f t="shared" si="464"/>
        <v>0</v>
      </c>
      <c r="AD74" s="22">
        <f t="shared" si="464"/>
        <v>0</v>
      </c>
      <c r="AE74" s="22">
        <f t="shared" si="464"/>
        <v>0</v>
      </c>
      <c r="AF74" s="125">
        <f t="shared" si="464"/>
        <v>0</v>
      </c>
      <c r="AG74" s="125">
        <f t="shared" si="464"/>
        <v>0</v>
      </c>
      <c r="AH74" s="125">
        <f t="shared" si="464"/>
        <v>0</v>
      </c>
      <c r="AI74" s="125">
        <f t="shared" si="464"/>
        <v>0</v>
      </c>
      <c r="AJ74" s="125">
        <f t="shared" si="464"/>
        <v>0</v>
      </c>
      <c r="AK74" s="125">
        <f t="shared" si="464"/>
        <v>0</v>
      </c>
      <c r="AL74" s="94">
        <f t="shared" si="523"/>
        <v>0</v>
      </c>
      <c r="AM74" s="94">
        <f t="shared" si="523"/>
        <v>0</v>
      </c>
      <c r="AN74" s="94">
        <f t="shared" si="523"/>
        <v>0</v>
      </c>
      <c r="AO74" s="68">
        <f t="shared" si="465"/>
        <v>0</v>
      </c>
      <c r="AP74" s="68">
        <f>SUM('[20]ПОЛНАЯ СЕБЕСТОИМОСТЬ ВОДА 2023'!R222)/3</f>
        <v>0</v>
      </c>
      <c r="AQ74" s="68">
        <f>SUM('[20]ПОЛНАЯ СЕБЕСТОИМОСТЬ ВОДА 2023'!S222)/3</f>
        <v>0</v>
      </c>
      <c r="AR74" s="68">
        <f t="shared" si="466"/>
        <v>0</v>
      </c>
      <c r="AS74" s="68">
        <f>SUM('[20]ПОЛНАЯ СЕБЕСТОИМОСТЬ ВОДА 2023'!U222)</f>
        <v>0</v>
      </c>
      <c r="AT74" s="68">
        <f>SUM('[20]ПОЛНАЯ СЕБЕСТОИМОСТЬ ВОДА 2023'!V222)</f>
        <v>0</v>
      </c>
      <c r="AU74" s="67">
        <f t="shared" si="527"/>
        <v>0</v>
      </c>
      <c r="AV74" s="67">
        <v>0</v>
      </c>
      <c r="AW74" s="67">
        <v>0</v>
      </c>
      <c r="AX74" s="68">
        <f t="shared" si="467"/>
        <v>0</v>
      </c>
      <c r="AY74" s="68">
        <f t="shared" si="468"/>
        <v>0</v>
      </c>
      <c r="AZ74" s="68">
        <f t="shared" si="469"/>
        <v>0</v>
      </c>
      <c r="BA74" s="68">
        <f t="shared" si="470"/>
        <v>0</v>
      </c>
      <c r="BB74" s="68">
        <f>SUM('[20]ПОЛНАЯ СЕБЕСТОИМОСТЬ ВОДА 2023'!X222)</f>
        <v>0</v>
      </c>
      <c r="BC74" s="68">
        <f>SUM('[20]ПОЛНАЯ СЕБЕСТОИМОСТЬ ВОДА 2023'!Y222)</f>
        <v>0</v>
      </c>
      <c r="BD74" s="67">
        <f t="shared" si="528"/>
        <v>0</v>
      </c>
      <c r="BE74" s="67">
        <v>0</v>
      </c>
      <c r="BF74" s="67">
        <v>0</v>
      </c>
      <c r="BG74" s="68">
        <f t="shared" si="471"/>
        <v>0</v>
      </c>
      <c r="BH74" s="68">
        <f t="shared" si="472"/>
        <v>0</v>
      </c>
      <c r="BI74" s="68">
        <f t="shared" si="473"/>
        <v>0</v>
      </c>
      <c r="BJ74" s="66">
        <f t="shared" si="474"/>
        <v>0</v>
      </c>
      <c r="BK74" s="66">
        <f>SUM('[20]ПОЛНАЯ СЕБЕСТОИМОСТЬ ВОДА 2023'!AA222)</f>
        <v>0</v>
      </c>
      <c r="BL74" s="66">
        <f>SUM('[20]ПОЛНАЯ СЕБЕСТОИМОСТЬ ВОДА 2023'!AB222)</f>
        <v>0</v>
      </c>
      <c r="BM74" s="67">
        <f t="shared" si="529"/>
        <v>0</v>
      </c>
      <c r="BN74" s="67">
        <v>0</v>
      </c>
      <c r="BO74" s="67">
        <v>0</v>
      </c>
      <c r="BP74" s="22">
        <f>SUM(AO74+AX74+BG74)</f>
        <v>0</v>
      </c>
      <c r="BQ74" s="22">
        <f t="shared" si="536"/>
        <v>0</v>
      </c>
      <c r="BR74" s="22">
        <f t="shared" si="536"/>
        <v>0</v>
      </c>
      <c r="BS74" s="144">
        <f t="shared" si="536"/>
        <v>0</v>
      </c>
      <c r="BT74" s="144">
        <f t="shared" si="536"/>
        <v>0</v>
      </c>
      <c r="BU74" s="144">
        <f t="shared" si="536"/>
        <v>0</v>
      </c>
      <c r="BV74" s="144">
        <f t="shared" si="536"/>
        <v>0</v>
      </c>
      <c r="BW74" s="144">
        <f t="shared" si="536"/>
        <v>0</v>
      </c>
      <c r="BX74" s="144">
        <f t="shared" si="536"/>
        <v>0</v>
      </c>
      <c r="BY74" s="43">
        <f t="shared" si="386"/>
        <v>0</v>
      </c>
      <c r="BZ74" s="43">
        <f t="shared" si="386"/>
        <v>0</v>
      </c>
      <c r="CA74" s="43">
        <f t="shared" si="386"/>
        <v>0</v>
      </c>
      <c r="CB74" s="22">
        <f>SUM(AC74+BP74)</f>
        <v>0</v>
      </c>
      <c r="CC74" s="22">
        <f t="shared" si="537"/>
        <v>0</v>
      </c>
      <c r="CD74" s="22">
        <f t="shared" si="537"/>
        <v>0</v>
      </c>
      <c r="CE74" s="144">
        <f t="shared" si="537"/>
        <v>0</v>
      </c>
      <c r="CF74" s="144">
        <f t="shared" si="537"/>
        <v>0</v>
      </c>
      <c r="CG74" s="144">
        <f t="shared" si="537"/>
        <v>0</v>
      </c>
      <c r="CH74" s="144">
        <f t="shared" si="537"/>
        <v>0</v>
      </c>
      <c r="CI74" s="144">
        <f t="shared" si="537"/>
        <v>0</v>
      </c>
      <c r="CJ74" s="144">
        <f t="shared" si="537"/>
        <v>0</v>
      </c>
      <c r="CK74" s="43">
        <f t="shared" si="388"/>
        <v>0</v>
      </c>
      <c r="CL74" s="43">
        <f t="shared" si="388"/>
        <v>0</v>
      </c>
      <c r="CM74" s="43">
        <f t="shared" si="388"/>
        <v>0</v>
      </c>
      <c r="CN74" s="68">
        <f t="shared" si="477"/>
        <v>0</v>
      </c>
      <c r="CO74" s="68">
        <f>SUM('[20]ПОЛНАЯ СЕБЕСТОИМОСТЬ ВОДА 2023'!AP222)/3</f>
        <v>0</v>
      </c>
      <c r="CP74" s="68">
        <f>SUM('[20]ПОЛНАЯ СЕБЕСТОИМОСТЬ ВОДА 2023'!AQ222)/3</f>
        <v>0</v>
      </c>
      <c r="CQ74" s="66">
        <f t="shared" si="478"/>
        <v>0</v>
      </c>
      <c r="CR74" s="66">
        <f>SUM('[20]ПОЛНАЯ СЕБЕСТОИМОСТЬ ВОДА 2023'!AS222)</f>
        <v>0</v>
      </c>
      <c r="CS74" s="66">
        <f>SUM('[20]ПОЛНАЯ СЕБЕСТОИМОСТЬ ВОДА 2023'!AT222)</f>
        <v>0</v>
      </c>
      <c r="CT74" s="67">
        <f t="shared" si="530"/>
        <v>0</v>
      </c>
      <c r="CU74" s="67">
        <v>0</v>
      </c>
      <c r="CV74" s="67">
        <v>0</v>
      </c>
      <c r="CW74" s="68">
        <f t="shared" si="479"/>
        <v>0</v>
      </c>
      <c r="CX74" s="68">
        <f t="shared" si="480"/>
        <v>0</v>
      </c>
      <c r="CY74" s="68">
        <f t="shared" si="481"/>
        <v>0</v>
      </c>
      <c r="CZ74" s="66">
        <f t="shared" si="482"/>
        <v>0</v>
      </c>
      <c r="DA74" s="66">
        <f>SUM('[20]ПОЛНАЯ СЕБЕСТОИМОСТЬ ВОДА 2023'!AV222)</f>
        <v>0</v>
      </c>
      <c r="DB74" s="66">
        <f>SUM('[20]ПОЛНАЯ СЕБЕСТОИМОСТЬ ВОДА 2023'!AW222)</f>
        <v>0</v>
      </c>
      <c r="DC74" s="67">
        <f t="shared" si="531"/>
        <v>0</v>
      </c>
      <c r="DD74" s="67">
        <v>0</v>
      </c>
      <c r="DE74" s="67">
        <v>0</v>
      </c>
      <c r="DF74" s="68">
        <f t="shared" si="483"/>
        <v>0</v>
      </c>
      <c r="DG74" s="68">
        <f t="shared" si="484"/>
        <v>0</v>
      </c>
      <c r="DH74" s="68">
        <f t="shared" si="485"/>
        <v>0</v>
      </c>
      <c r="DI74" s="66">
        <f t="shared" si="486"/>
        <v>0</v>
      </c>
      <c r="DJ74" s="66">
        <f>SUM('[20]ПОЛНАЯ СЕБЕСТОИМОСТЬ ВОДА 2023'!AY222)</f>
        <v>0</v>
      </c>
      <c r="DK74" s="66">
        <f>SUM('[20]ПОЛНАЯ СЕБЕСТОИМОСТЬ ВОДА 2023'!AZ222)</f>
        <v>0</v>
      </c>
      <c r="DL74" s="67">
        <f t="shared" si="532"/>
        <v>0</v>
      </c>
      <c r="DM74" s="67">
        <v>0</v>
      </c>
      <c r="DN74" s="67">
        <v>0</v>
      </c>
      <c r="DO74" s="22">
        <f>SUM(CN74+CW74+DF74)</f>
        <v>0</v>
      </c>
      <c r="DP74" s="22">
        <f t="shared" si="538"/>
        <v>0</v>
      </c>
      <c r="DQ74" s="22">
        <f t="shared" si="538"/>
        <v>0</v>
      </c>
      <c r="DR74" s="144">
        <f t="shared" si="538"/>
        <v>0</v>
      </c>
      <c r="DS74" s="144">
        <f t="shared" si="538"/>
        <v>0</v>
      </c>
      <c r="DT74" s="144">
        <f t="shared" si="538"/>
        <v>0</v>
      </c>
      <c r="DU74" s="144">
        <f t="shared" si="538"/>
        <v>0</v>
      </c>
      <c r="DV74" s="144">
        <f t="shared" si="538"/>
        <v>0</v>
      </c>
      <c r="DW74" s="144">
        <f t="shared" si="538"/>
        <v>0</v>
      </c>
      <c r="DX74" s="43">
        <f t="shared" si="390"/>
        <v>0</v>
      </c>
      <c r="DY74" s="43">
        <f t="shared" si="390"/>
        <v>0</v>
      </c>
      <c r="DZ74" s="43">
        <f t="shared" si="390"/>
        <v>0</v>
      </c>
      <c r="EA74" s="22">
        <f>SUM(CB74+DO74)</f>
        <v>0</v>
      </c>
      <c r="EB74" s="22">
        <f t="shared" si="539"/>
        <v>0</v>
      </c>
      <c r="EC74" s="22">
        <f t="shared" si="539"/>
        <v>0</v>
      </c>
      <c r="ED74" s="144">
        <f t="shared" si="539"/>
        <v>0</v>
      </c>
      <c r="EE74" s="144">
        <f t="shared" si="539"/>
        <v>0</v>
      </c>
      <c r="EF74" s="144">
        <f t="shared" si="539"/>
        <v>0</v>
      </c>
      <c r="EG74" s="144">
        <f t="shared" si="539"/>
        <v>0</v>
      </c>
      <c r="EH74" s="144">
        <f t="shared" si="539"/>
        <v>0</v>
      </c>
      <c r="EI74" s="144">
        <f t="shared" si="539"/>
        <v>0</v>
      </c>
      <c r="EJ74" s="43">
        <f t="shared" si="392"/>
        <v>0</v>
      </c>
      <c r="EK74" s="43">
        <f t="shared" si="392"/>
        <v>0</v>
      </c>
      <c r="EL74" s="43">
        <f t="shared" si="392"/>
        <v>0</v>
      </c>
      <c r="EM74" s="68">
        <f t="shared" si="489"/>
        <v>0</v>
      </c>
      <c r="EN74" s="68">
        <f>SUM('[20]ПОЛНАЯ СЕБЕСТОИМОСТЬ ВОДА 2023'!BN222)/3</f>
        <v>0</v>
      </c>
      <c r="EO74" s="68">
        <f>SUM('[20]ПОЛНАЯ СЕБЕСТОИМОСТЬ ВОДА 2023'!BO222)/3</f>
        <v>0</v>
      </c>
      <c r="EP74" s="66">
        <f t="shared" si="490"/>
        <v>0</v>
      </c>
      <c r="EQ74" s="66">
        <f>SUM('[20]ПОЛНАЯ СЕБЕСТОИМОСТЬ ВОДА 2023'!BQ222)</f>
        <v>0</v>
      </c>
      <c r="ER74" s="66">
        <f>SUM('[20]ПОЛНАЯ СЕБЕСТОИМОСТЬ ВОДА 2023'!BR222)</f>
        <v>0</v>
      </c>
      <c r="ES74" s="67">
        <f t="shared" si="533"/>
        <v>0</v>
      </c>
      <c r="ET74" s="67">
        <v>0</v>
      </c>
      <c r="EU74" s="149">
        <v>0</v>
      </c>
      <c r="EV74" s="68">
        <f t="shared" si="491"/>
        <v>0</v>
      </c>
      <c r="EW74" s="68">
        <f t="shared" si="492"/>
        <v>0</v>
      </c>
      <c r="EX74" s="68">
        <f t="shared" si="493"/>
        <v>0</v>
      </c>
      <c r="EY74" s="66">
        <f t="shared" si="494"/>
        <v>0</v>
      </c>
      <c r="EZ74" s="66">
        <f>SUM('[20]ПОЛНАЯ СЕБЕСТОИМОСТЬ ВОДА 2023'!BT222)</f>
        <v>0</v>
      </c>
      <c r="FA74" s="66">
        <f>SUM('[20]ПОЛНАЯ СЕБЕСТОИМОСТЬ ВОДА 2023'!BU222)</f>
        <v>0</v>
      </c>
      <c r="FB74" s="67">
        <f t="shared" si="534"/>
        <v>0</v>
      </c>
      <c r="FC74" s="67">
        <v>0</v>
      </c>
      <c r="FD74" s="67">
        <v>0</v>
      </c>
      <c r="FE74" s="68">
        <f t="shared" si="495"/>
        <v>0</v>
      </c>
      <c r="FF74" s="68">
        <f t="shared" si="496"/>
        <v>0</v>
      </c>
      <c r="FG74" s="68">
        <f t="shared" si="497"/>
        <v>0</v>
      </c>
      <c r="FH74" s="66">
        <f t="shared" si="448"/>
        <v>0</v>
      </c>
      <c r="FI74" s="66">
        <f>SUM('[20]ПОЛНАЯ СЕБЕСТОИМОСТЬ ВОДА 2023'!BW222)</f>
        <v>0</v>
      </c>
      <c r="FJ74" s="66">
        <f>SUM('[20]ПОЛНАЯ СЕБЕСТОИМОСТЬ ВОДА 2023'!BX222)</f>
        <v>0</v>
      </c>
      <c r="FK74" s="67">
        <f t="shared" si="535"/>
        <v>0</v>
      </c>
      <c r="FL74" s="67">
        <v>0</v>
      </c>
      <c r="FM74" s="149">
        <v>0</v>
      </c>
      <c r="FN74" s="22">
        <f t="shared" si="498"/>
        <v>0</v>
      </c>
      <c r="FO74" s="22">
        <f t="shared" si="498"/>
        <v>0</v>
      </c>
      <c r="FP74" s="22">
        <f t="shared" si="498"/>
        <v>0</v>
      </c>
      <c r="FQ74" s="125">
        <f t="shared" si="498"/>
        <v>0</v>
      </c>
      <c r="FR74" s="125">
        <f t="shared" si="498"/>
        <v>0</v>
      </c>
      <c r="FS74" s="125">
        <f t="shared" si="498"/>
        <v>0</v>
      </c>
      <c r="FT74" s="125">
        <f t="shared" si="498"/>
        <v>0</v>
      </c>
      <c r="FU74" s="125">
        <f t="shared" si="498"/>
        <v>0</v>
      </c>
      <c r="FV74" s="125">
        <f t="shared" si="498"/>
        <v>0</v>
      </c>
      <c r="FW74" s="94">
        <f t="shared" si="394"/>
        <v>0</v>
      </c>
      <c r="FX74" s="94">
        <f t="shared" si="394"/>
        <v>0</v>
      </c>
      <c r="FY74" s="94">
        <f t="shared" si="394"/>
        <v>0</v>
      </c>
      <c r="FZ74" s="22">
        <f t="shared" si="499"/>
        <v>0</v>
      </c>
      <c r="GA74" s="22">
        <f t="shared" si="499"/>
        <v>0</v>
      </c>
      <c r="GB74" s="22">
        <f t="shared" si="499"/>
        <v>0</v>
      </c>
      <c r="GC74" s="125">
        <f t="shared" si="499"/>
        <v>0</v>
      </c>
      <c r="GD74" s="125">
        <f t="shared" si="499"/>
        <v>0</v>
      </c>
      <c r="GE74" s="125">
        <f t="shared" si="499"/>
        <v>0</v>
      </c>
      <c r="GF74" s="125">
        <f t="shared" si="499"/>
        <v>0</v>
      </c>
      <c r="GG74" s="125">
        <f t="shared" si="499"/>
        <v>0</v>
      </c>
      <c r="GH74" s="125">
        <f t="shared" si="499"/>
        <v>0</v>
      </c>
      <c r="GI74" s="94">
        <f t="shared" si="396"/>
        <v>0</v>
      </c>
      <c r="GJ74" s="94">
        <f t="shared" si="396"/>
        <v>0</v>
      </c>
      <c r="GK74" s="94">
        <f t="shared" si="396"/>
        <v>0</v>
      </c>
      <c r="GL74" s="106"/>
      <c r="GM74" s="129">
        <f t="shared" si="397"/>
        <v>0</v>
      </c>
    </row>
    <row r="75" spans="1:195" ht="19.5" customHeight="1" x14ac:dyDescent="0.3">
      <c r="A75" s="88" t="s">
        <v>75</v>
      </c>
      <c r="B75" s="68">
        <f t="shared" ref="B75" si="540">SUM(C75:D75)</f>
        <v>15.653416666666667</v>
      </c>
      <c r="C75" s="68">
        <f>SUM('[20]ПОЛНАЯ СЕБЕСТОИМОСТЬ ВОДА 2023'!C223)/3</f>
        <v>15.653416666666667</v>
      </c>
      <c r="D75" s="68">
        <f>SUM('[20]ПОЛНАЯ СЕБЕСТОИМОСТЬ ВОДА 2023'!D223)/3</f>
        <v>0</v>
      </c>
      <c r="E75" s="66">
        <f t="shared" si="455"/>
        <v>0</v>
      </c>
      <c r="F75" s="66">
        <f>SUM('[20]ПОЛНАЯ СЕБЕСТОИМОСТЬ ВОДА 2023'!F223)</f>
        <v>0</v>
      </c>
      <c r="G75" s="66">
        <f>SUM('[20]ПОЛНАЯ СЕБЕСТОИМОСТЬ ВОДА 2023'!G223)</f>
        <v>0</v>
      </c>
      <c r="H75" s="67">
        <f t="shared" si="500"/>
        <v>0</v>
      </c>
      <c r="I75" s="67">
        <v>0</v>
      </c>
      <c r="J75" s="67">
        <v>0</v>
      </c>
      <c r="K75" s="68">
        <f t="shared" si="456"/>
        <v>15.653416666666667</v>
      </c>
      <c r="L75" s="68">
        <f t="shared" si="457"/>
        <v>15.653416666666667</v>
      </c>
      <c r="M75" s="68">
        <f t="shared" si="458"/>
        <v>0</v>
      </c>
      <c r="N75" s="66">
        <f t="shared" si="459"/>
        <v>0</v>
      </c>
      <c r="O75" s="66">
        <f>SUM('[20]ПОЛНАЯ СЕБЕСТОИМОСТЬ ВОДА 2023'!I223)</f>
        <v>0</v>
      </c>
      <c r="P75" s="66">
        <f>SUM('[20]ПОЛНАЯ СЕБЕСТОИМОСТЬ ВОДА 2023'!J223)</f>
        <v>0</v>
      </c>
      <c r="Q75" s="67">
        <f t="shared" si="525"/>
        <v>0</v>
      </c>
      <c r="R75" s="67">
        <v>0</v>
      </c>
      <c r="S75" s="67">
        <v>0</v>
      </c>
      <c r="T75" s="68">
        <f t="shared" si="460"/>
        <v>15.653416666666667</v>
      </c>
      <c r="U75" s="68">
        <f t="shared" si="461"/>
        <v>15.653416666666667</v>
      </c>
      <c r="V75" s="68">
        <f t="shared" si="462"/>
        <v>0</v>
      </c>
      <c r="W75" s="66">
        <f t="shared" si="463"/>
        <v>0</v>
      </c>
      <c r="X75" s="66">
        <f>SUM('[20]ПОЛНАЯ СЕБЕСТОИМОСТЬ ВОДА 2023'!L223)</f>
        <v>0</v>
      </c>
      <c r="Y75" s="66">
        <f>SUM('[20]ПОЛНАЯ СЕБЕСТОИМОСТЬ ВОДА 2023'!M223)</f>
        <v>0</v>
      </c>
      <c r="Z75" s="67">
        <f t="shared" si="526"/>
        <v>0</v>
      </c>
      <c r="AA75" s="67">
        <v>0</v>
      </c>
      <c r="AB75" s="67">
        <v>0</v>
      </c>
      <c r="AC75" s="22">
        <f t="shared" ref="AC75:AK75" si="541">SUM(B75+K75+T75)</f>
        <v>46.960250000000002</v>
      </c>
      <c r="AD75" s="22">
        <f t="shared" si="541"/>
        <v>46.960250000000002</v>
      </c>
      <c r="AE75" s="22">
        <f t="shared" si="541"/>
        <v>0</v>
      </c>
      <c r="AF75" s="125">
        <f t="shared" si="541"/>
        <v>0</v>
      </c>
      <c r="AG75" s="125">
        <f t="shared" si="541"/>
        <v>0</v>
      </c>
      <c r="AH75" s="125">
        <f t="shared" si="541"/>
        <v>0</v>
      </c>
      <c r="AI75" s="125">
        <f t="shared" si="541"/>
        <v>0</v>
      </c>
      <c r="AJ75" s="125">
        <f t="shared" si="541"/>
        <v>0</v>
      </c>
      <c r="AK75" s="125">
        <f t="shared" si="541"/>
        <v>0</v>
      </c>
      <c r="AL75" s="94">
        <f t="shared" si="523"/>
        <v>-46.960250000000002</v>
      </c>
      <c r="AM75" s="94">
        <f t="shared" si="523"/>
        <v>-46.960250000000002</v>
      </c>
      <c r="AN75" s="94">
        <f t="shared" si="523"/>
        <v>0</v>
      </c>
      <c r="AO75" s="68">
        <f t="shared" ref="AO75" si="542">SUM(AP75:AQ75)</f>
        <v>15.653416666666667</v>
      </c>
      <c r="AP75" s="68">
        <f>SUM('[20]ПОЛНАЯ СЕБЕСТОИМОСТЬ ВОДА 2023'!R223)/3</f>
        <v>15.653416666666667</v>
      </c>
      <c r="AQ75" s="68">
        <f>SUM('[20]ПОЛНАЯ СЕБЕСТОИМОСТЬ ВОДА 2023'!S223)/3</f>
        <v>0</v>
      </c>
      <c r="AR75" s="68">
        <f t="shared" si="466"/>
        <v>0</v>
      </c>
      <c r="AS75" s="68">
        <f>SUM('[20]ПОЛНАЯ СЕБЕСТОИМОСТЬ ВОДА 2023'!U223)</f>
        <v>0</v>
      </c>
      <c r="AT75" s="68">
        <f>SUM('[20]ПОЛНАЯ СЕБЕСТОИМОСТЬ ВОДА 2023'!V223)</f>
        <v>0</v>
      </c>
      <c r="AU75" s="67">
        <f t="shared" si="527"/>
        <v>0</v>
      </c>
      <c r="AV75" s="67">
        <v>0</v>
      </c>
      <c r="AW75" s="67">
        <v>0</v>
      </c>
      <c r="AX75" s="68">
        <f t="shared" si="467"/>
        <v>15.653416666666667</v>
      </c>
      <c r="AY75" s="68">
        <f t="shared" si="468"/>
        <v>15.653416666666667</v>
      </c>
      <c r="AZ75" s="68">
        <f t="shared" si="469"/>
        <v>0</v>
      </c>
      <c r="BA75" s="68">
        <f t="shared" si="470"/>
        <v>0</v>
      </c>
      <c r="BB75" s="68">
        <f>SUM('[20]ПОЛНАЯ СЕБЕСТОИМОСТЬ ВОДА 2023'!X223)</f>
        <v>0</v>
      </c>
      <c r="BC75" s="68">
        <f>SUM('[20]ПОЛНАЯ СЕБЕСТОИМОСТЬ ВОДА 2023'!Y223)</f>
        <v>0</v>
      </c>
      <c r="BD75" s="67">
        <f t="shared" si="528"/>
        <v>0</v>
      </c>
      <c r="BE75" s="67">
        <v>0</v>
      </c>
      <c r="BF75" s="67">
        <v>0</v>
      </c>
      <c r="BG75" s="68">
        <f t="shared" si="471"/>
        <v>15.653416666666667</v>
      </c>
      <c r="BH75" s="68">
        <f t="shared" si="472"/>
        <v>15.653416666666667</v>
      </c>
      <c r="BI75" s="68">
        <f t="shared" si="473"/>
        <v>0</v>
      </c>
      <c r="BJ75" s="66">
        <f t="shared" si="474"/>
        <v>0</v>
      </c>
      <c r="BK75" s="66">
        <f>SUM('[20]ПОЛНАЯ СЕБЕСТОИМОСТЬ ВОДА 2023'!AA223)</f>
        <v>0</v>
      </c>
      <c r="BL75" s="66">
        <f>SUM('[20]ПОЛНАЯ СЕБЕСТОИМОСТЬ ВОДА 2023'!AB223)</f>
        <v>0</v>
      </c>
      <c r="BM75" s="67">
        <f t="shared" si="529"/>
        <v>0</v>
      </c>
      <c r="BN75" s="67">
        <v>0</v>
      </c>
      <c r="BO75" s="67">
        <v>0</v>
      </c>
      <c r="BP75" s="22">
        <f>SUM(AO75+AX75+BG75)</f>
        <v>46.960250000000002</v>
      </c>
      <c r="BQ75" s="22">
        <f t="shared" si="536"/>
        <v>46.960250000000002</v>
      </c>
      <c r="BR75" s="22">
        <f t="shared" si="536"/>
        <v>0</v>
      </c>
      <c r="BS75" s="144">
        <f t="shared" si="536"/>
        <v>0</v>
      </c>
      <c r="BT75" s="144">
        <f t="shared" si="536"/>
        <v>0</v>
      </c>
      <c r="BU75" s="144">
        <f t="shared" si="536"/>
        <v>0</v>
      </c>
      <c r="BV75" s="144">
        <f t="shared" si="536"/>
        <v>0</v>
      </c>
      <c r="BW75" s="144">
        <f t="shared" si="536"/>
        <v>0</v>
      </c>
      <c r="BX75" s="144">
        <f t="shared" si="536"/>
        <v>0</v>
      </c>
      <c r="BY75" s="43">
        <f t="shared" si="386"/>
        <v>-46.960250000000002</v>
      </c>
      <c r="BZ75" s="43">
        <f t="shared" si="386"/>
        <v>-46.960250000000002</v>
      </c>
      <c r="CA75" s="43">
        <f t="shared" si="386"/>
        <v>0</v>
      </c>
      <c r="CB75" s="22">
        <f>SUM(AC75+BP75)</f>
        <v>93.920500000000004</v>
      </c>
      <c r="CC75" s="22">
        <f t="shared" si="537"/>
        <v>93.920500000000004</v>
      </c>
      <c r="CD75" s="22">
        <f t="shared" si="537"/>
        <v>0</v>
      </c>
      <c r="CE75" s="144">
        <f t="shared" si="537"/>
        <v>0</v>
      </c>
      <c r="CF75" s="144">
        <f t="shared" si="537"/>
        <v>0</v>
      </c>
      <c r="CG75" s="144">
        <f t="shared" si="537"/>
        <v>0</v>
      </c>
      <c r="CH75" s="144">
        <f t="shared" si="537"/>
        <v>0</v>
      </c>
      <c r="CI75" s="144">
        <f t="shared" si="537"/>
        <v>0</v>
      </c>
      <c r="CJ75" s="144">
        <f t="shared" si="537"/>
        <v>0</v>
      </c>
      <c r="CK75" s="43">
        <f t="shared" si="388"/>
        <v>-93.920500000000004</v>
      </c>
      <c r="CL75" s="43">
        <f t="shared" si="388"/>
        <v>-93.920500000000004</v>
      </c>
      <c r="CM75" s="43">
        <f t="shared" si="388"/>
        <v>0</v>
      </c>
      <c r="CN75" s="68">
        <f t="shared" si="477"/>
        <v>15.653416666666667</v>
      </c>
      <c r="CO75" s="68">
        <f>SUM('[20]ПОЛНАЯ СЕБЕСТОИМОСТЬ ВОДА 2023'!AP223)/3</f>
        <v>15.653416666666667</v>
      </c>
      <c r="CP75" s="68">
        <f>SUM('[20]ПОЛНАЯ СЕБЕСТОИМОСТЬ ВОДА 2023'!AQ223)/3</f>
        <v>0</v>
      </c>
      <c r="CQ75" s="66">
        <f t="shared" si="478"/>
        <v>0</v>
      </c>
      <c r="CR75" s="66">
        <f>SUM('[20]ПОЛНАЯ СЕБЕСТОИМОСТЬ ВОДА 2023'!AS223)</f>
        <v>0</v>
      </c>
      <c r="CS75" s="66">
        <f>SUM('[20]ПОЛНАЯ СЕБЕСТОИМОСТЬ ВОДА 2023'!AT223)</f>
        <v>0</v>
      </c>
      <c r="CT75" s="67">
        <f t="shared" si="530"/>
        <v>0</v>
      </c>
      <c r="CU75" s="67">
        <v>0</v>
      </c>
      <c r="CV75" s="67">
        <v>0</v>
      </c>
      <c r="CW75" s="68">
        <f t="shared" si="479"/>
        <v>15.653416666666667</v>
      </c>
      <c r="CX75" s="68">
        <f t="shared" si="480"/>
        <v>15.653416666666667</v>
      </c>
      <c r="CY75" s="68">
        <f t="shared" si="481"/>
        <v>0</v>
      </c>
      <c r="CZ75" s="66">
        <f t="shared" si="482"/>
        <v>0</v>
      </c>
      <c r="DA75" s="66">
        <f>SUM('[20]ПОЛНАЯ СЕБЕСТОИМОСТЬ ВОДА 2023'!AV223)</f>
        <v>0</v>
      </c>
      <c r="DB75" s="66">
        <f>SUM('[20]ПОЛНАЯ СЕБЕСТОИМОСТЬ ВОДА 2023'!AW223)</f>
        <v>0</v>
      </c>
      <c r="DC75" s="67">
        <f t="shared" si="531"/>
        <v>0</v>
      </c>
      <c r="DD75" s="67">
        <v>0</v>
      </c>
      <c r="DE75" s="67">
        <v>0</v>
      </c>
      <c r="DF75" s="68">
        <f t="shared" si="483"/>
        <v>15.653416666666667</v>
      </c>
      <c r="DG75" s="68">
        <f t="shared" si="484"/>
        <v>15.653416666666667</v>
      </c>
      <c r="DH75" s="68">
        <f t="shared" si="485"/>
        <v>0</v>
      </c>
      <c r="DI75" s="66">
        <f t="shared" si="486"/>
        <v>0</v>
      </c>
      <c r="DJ75" s="66">
        <f>SUM('[20]ПОЛНАЯ СЕБЕСТОИМОСТЬ ВОДА 2023'!AY223)</f>
        <v>0</v>
      </c>
      <c r="DK75" s="66">
        <f>SUM('[20]ПОЛНАЯ СЕБЕСТОИМОСТЬ ВОДА 2023'!AZ223)</f>
        <v>0</v>
      </c>
      <c r="DL75" s="67">
        <f t="shared" si="532"/>
        <v>0</v>
      </c>
      <c r="DM75" s="67">
        <v>0</v>
      </c>
      <c r="DN75" s="67">
        <v>0</v>
      </c>
      <c r="DO75" s="22">
        <f>SUM(CN75+CW75+DF75)</f>
        <v>46.960250000000002</v>
      </c>
      <c r="DP75" s="22">
        <f t="shared" si="538"/>
        <v>46.960250000000002</v>
      </c>
      <c r="DQ75" s="22">
        <f t="shared" si="538"/>
        <v>0</v>
      </c>
      <c r="DR75" s="144">
        <f t="shared" si="538"/>
        <v>0</v>
      </c>
      <c r="DS75" s="144">
        <f t="shared" si="538"/>
        <v>0</v>
      </c>
      <c r="DT75" s="144">
        <f t="shared" si="538"/>
        <v>0</v>
      </c>
      <c r="DU75" s="144">
        <f t="shared" si="538"/>
        <v>0</v>
      </c>
      <c r="DV75" s="144">
        <f t="shared" si="538"/>
        <v>0</v>
      </c>
      <c r="DW75" s="144">
        <f t="shared" si="538"/>
        <v>0</v>
      </c>
      <c r="DX75" s="43">
        <f t="shared" si="390"/>
        <v>-46.960250000000002</v>
      </c>
      <c r="DY75" s="43">
        <f t="shared" si="390"/>
        <v>-46.960250000000002</v>
      </c>
      <c r="DZ75" s="43">
        <f t="shared" si="390"/>
        <v>0</v>
      </c>
      <c r="EA75" s="22">
        <f>SUM(CB75+DO75)</f>
        <v>140.88075000000001</v>
      </c>
      <c r="EB75" s="22">
        <f t="shared" si="539"/>
        <v>140.88075000000001</v>
      </c>
      <c r="EC75" s="22">
        <f t="shared" si="539"/>
        <v>0</v>
      </c>
      <c r="ED75" s="144">
        <f t="shared" si="539"/>
        <v>0</v>
      </c>
      <c r="EE75" s="144">
        <f t="shared" si="539"/>
        <v>0</v>
      </c>
      <c r="EF75" s="144">
        <f t="shared" si="539"/>
        <v>0</v>
      </c>
      <c r="EG75" s="144">
        <f t="shared" si="539"/>
        <v>0</v>
      </c>
      <c r="EH75" s="144">
        <f t="shared" si="539"/>
        <v>0</v>
      </c>
      <c r="EI75" s="144">
        <f t="shared" si="539"/>
        <v>0</v>
      </c>
      <c r="EJ75" s="43">
        <f t="shared" si="392"/>
        <v>-140.88075000000001</v>
      </c>
      <c r="EK75" s="43">
        <f t="shared" si="392"/>
        <v>-140.88075000000001</v>
      </c>
      <c r="EL75" s="43">
        <f t="shared" si="392"/>
        <v>0</v>
      </c>
      <c r="EM75" s="68">
        <f t="shared" si="489"/>
        <v>15.653416666666667</v>
      </c>
      <c r="EN75" s="68">
        <f>SUM('[20]ПОЛНАЯ СЕБЕСТОИМОСТЬ ВОДА 2023'!BN223)/3</f>
        <v>15.653416666666667</v>
      </c>
      <c r="EO75" s="68">
        <f>SUM('[20]ПОЛНАЯ СЕБЕСТОИМОСТЬ ВОДА 2023'!BO223)/3</f>
        <v>0</v>
      </c>
      <c r="EP75" s="66">
        <f t="shared" si="490"/>
        <v>0</v>
      </c>
      <c r="EQ75" s="66">
        <f>SUM('[20]ПОЛНАЯ СЕБЕСТОИМОСТЬ ВОДА 2023'!BQ223)</f>
        <v>0</v>
      </c>
      <c r="ER75" s="66">
        <f>SUM('[20]ПОЛНАЯ СЕБЕСТОИМОСТЬ ВОДА 2023'!BR223)</f>
        <v>0</v>
      </c>
      <c r="ES75" s="67">
        <f t="shared" si="533"/>
        <v>0</v>
      </c>
      <c r="ET75" s="67">
        <v>0</v>
      </c>
      <c r="EU75" s="149">
        <v>0</v>
      </c>
      <c r="EV75" s="68">
        <f t="shared" si="491"/>
        <v>15.653416666666667</v>
      </c>
      <c r="EW75" s="68">
        <f t="shared" si="492"/>
        <v>15.653416666666667</v>
      </c>
      <c r="EX75" s="68">
        <f t="shared" si="493"/>
        <v>0</v>
      </c>
      <c r="EY75" s="66">
        <f t="shared" si="494"/>
        <v>0</v>
      </c>
      <c r="EZ75" s="66">
        <f>SUM('[20]ПОЛНАЯ СЕБЕСТОИМОСТЬ ВОДА 2023'!BT223)</f>
        <v>0</v>
      </c>
      <c r="FA75" s="66">
        <f>SUM('[20]ПОЛНАЯ СЕБЕСТОИМОСТЬ ВОДА 2023'!BU223)</f>
        <v>0</v>
      </c>
      <c r="FB75" s="67">
        <f t="shared" si="534"/>
        <v>0</v>
      </c>
      <c r="FC75" s="67">
        <v>0</v>
      </c>
      <c r="FD75" s="67">
        <v>0</v>
      </c>
      <c r="FE75" s="68">
        <f t="shared" si="495"/>
        <v>15.653416666666667</v>
      </c>
      <c r="FF75" s="68">
        <f t="shared" si="496"/>
        <v>15.653416666666667</v>
      </c>
      <c r="FG75" s="68">
        <f t="shared" si="497"/>
        <v>0</v>
      </c>
      <c r="FH75" s="66">
        <f t="shared" si="448"/>
        <v>0</v>
      </c>
      <c r="FI75" s="66">
        <f>SUM('[20]ПОЛНАЯ СЕБЕСТОИМОСТЬ ВОДА 2023'!BW223)</f>
        <v>0</v>
      </c>
      <c r="FJ75" s="66">
        <f>SUM('[20]ПОЛНАЯ СЕБЕСТОИМОСТЬ ВОДА 2023'!BX223)</f>
        <v>0</v>
      </c>
      <c r="FK75" s="67">
        <f t="shared" si="535"/>
        <v>0</v>
      </c>
      <c r="FL75" s="67">
        <v>0</v>
      </c>
      <c r="FM75" s="149">
        <v>0</v>
      </c>
      <c r="FN75" s="22">
        <f t="shared" ref="FN75:FV75" si="543">SUM(EM75+EV75+FE75)</f>
        <v>46.960250000000002</v>
      </c>
      <c r="FO75" s="22">
        <f t="shared" si="543"/>
        <v>46.960250000000002</v>
      </c>
      <c r="FP75" s="22">
        <f t="shared" si="543"/>
        <v>0</v>
      </c>
      <c r="FQ75" s="125">
        <f t="shared" si="543"/>
        <v>0</v>
      </c>
      <c r="FR75" s="125">
        <f t="shared" si="543"/>
        <v>0</v>
      </c>
      <c r="FS75" s="125">
        <f t="shared" si="543"/>
        <v>0</v>
      </c>
      <c r="FT75" s="125">
        <f t="shared" si="543"/>
        <v>0</v>
      </c>
      <c r="FU75" s="125">
        <f t="shared" si="543"/>
        <v>0</v>
      </c>
      <c r="FV75" s="125">
        <f t="shared" si="543"/>
        <v>0</v>
      </c>
      <c r="FW75" s="94">
        <f t="shared" si="394"/>
        <v>-46.960250000000002</v>
      </c>
      <c r="FX75" s="94">
        <f t="shared" si="394"/>
        <v>-46.960250000000002</v>
      </c>
      <c r="FY75" s="94">
        <f t="shared" si="394"/>
        <v>0</v>
      </c>
      <c r="FZ75" s="22">
        <f t="shared" ref="FZ75:GH75" si="544">SUM(EA75+FN75)</f>
        <v>187.84100000000001</v>
      </c>
      <c r="GA75" s="22">
        <f t="shared" si="544"/>
        <v>187.84100000000001</v>
      </c>
      <c r="GB75" s="22">
        <f t="shared" si="544"/>
        <v>0</v>
      </c>
      <c r="GC75" s="125">
        <f t="shared" si="544"/>
        <v>0</v>
      </c>
      <c r="GD75" s="125">
        <f t="shared" si="544"/>
        <v>0</v>
      </c>
      <c r="GE75" s="125">
        <f t="shared" si="544"/>
        <v>0</v>
      </c>
      <c r="GF75" s="125">
        <f t="shared" si="544"/>
        <v>0</v>
      </c>
      <c r="GG75" s="125">
        <f t="shared" si="544"/>
        <v>0</v>
      </c>
      <c r="GH75" s="125">
        <f t="shared" si="544"/>
        <v>0</v>
      </c>
      <c r="GI75" s="94">
        <f t="shared" si="396"/>
        <v>-187.84100000000001</v>
      </c>
      <c r="GJ75" s="94">
        <f t="shared" si="396"/>
        <v>-187.84100000000001</v>
      </c>
      <c r="GK75" s="94">
        <f t="shared" si="396"/>
        <v>0</v>
      </c>
      <c r="GL75" s="106"/>
      <c r="GM75" s="129">
        <f t="shared" si="397"/>
        <v>187.84099999999998</v>
      </c>
    </row>
    <row r="76" spans="1:195" ht="18.75" x14ac:dyDescent="0.3">
      <c r="A76" s="150" t="s">
        <v>77</v>
      </c>
      <c r="B76" s="91">
        <f t="shared" si="454"/>
        <v>15062.275773829542</v>
      </c>
      <c r="C76" s="91">
        <f>SUM(C47+C48+C49+C50+C51+C52+C53+C55+C60+C66+C73+C74+C75)</f>
        <v>15059.349185948564</v>
      </c>
      <c r="D76" s="91">
        <f>SUM(D47+D48+D49+D50+D51+D52+D53+D55+D60+D66+D73+D74+D75)</f>
        <v>2.9265878809789743</v>
      </c>
      <c r="E76" s="89">
        <f t="shared" ref="E76:E77" si="545">SUM(F76:G76)</f>
        <v>17217.948</v>
      </c>
      <c r="F76" s="89">
        <f>SUM(F47+F48+F49+F50+F51+F52+F53+F55+F60+F66+F73+F74+F75)</f>
        <v>17217.948</v>
      </c>
      <c r="G76" s="89">
        <f>SUM(G47+G48+G49+G50+G51+G52+G53+G55+G60+G66+G73+G74+G75)</f>
        <v>0</v>
      </c>
      <c r="H76" s="91">
        <f t="shared" ref="H76:H77" si="546">SUM(I76:J76)</f>
        <v>13127.200850000001</v>
      </c>
      <c r="I76" s="91">
        <v>13125.382080000001</v>
      </c>
      <c r="J76" s="91">
        <v>1.81877</v>
      </c>
      <c r="K76" s="91">
        <f t="shared" ref="K76" si="547">SUM(L76:M76)</f>
        <v>15062.275773829542</v>
      </c>
      <c r="L76" s="91">
        <f>SUM(L47+L48+L49+L50+L51+L52+L53+L55+L60+L66+L73+L74+L75)</f>
        <v>15059.349185948564</v>
      </c>
      <c r="M76" s="91">
        <f>SUM(M47+M48+M49+M50+M51+M52+M53+M55+M60+M66+M73+M74+M75)</f>
        <v>2.9265878809789743</v>
      </c>
      <c r="N76" s="89">
        <f t="shared" ref="N76" si="548">SUM(O76:P76)</f>
        <v>14061.75128</v>
      </c>
      <c r="O76" s="89">
        <f>SUM(O47+O48+O49+O50+O51+O52+O53+O55+O60+O66+O73+O74+O75)</f>
        <v>14061.75128</v>
      </c>
      <c r="P76" s="89">
        <f>SUM(P47+P48+P49+P50+P51+P52+P53+P55+P60+P66+P73+P74+P75)</f>
        <v>0</v>
      </c>
      <c r="Q76" s="89">
        <f>SUM(Q47+Q48+Q49+Q50+Q51+Q52+Q53+Q55+Q60+Q66+Q73+Q74+Q75)</f>
        <v>9834.6663000000008</v>
      </c>
      <c r="R76" s="89">
        <v>9833.2950000000001</v>
      </c>
      <c r="S76" s="89">
        <v>1.3713</v>
      </c>
      <c r="T76" s="91">
        <f t="shared" ref="T76" si="549">SUM(U76:V76)</f>
        <v>15062.275773829542</v>
      </c>
      <c r="U76" s="91">
        <f>SUM(U47+U48+U49+U50+U51+U52+U53+U55+U60+U66+U73+U74+U75)</f>
        <v>15059.349185948564</v>
      </c>
      <c r="V76" s="91">
        <f>SUM(V47+V48+V49+V50+V51+V52+V53+V55+V60+V66+V73+V74+V75)</f>
        <v>2.9265878809789743</v>
      </c>
      <c r="W76" s="89">
        <f t="shared" ref="W76" si="550">SUM(X76:Y76)</f>
        <v>15100.962840000002</v>
      </c>
      <c r="X76" s="89">
        <f>SUM(X47+X48+X49+X50+X51+X52+X53+X55+X60+X66+X73+X74+X75)</f>
        <v>15100.336370000003</v>
      </c>
      <c r="Y76" s="89">
        <f>SUM(Y47+Y48+Y49+Y50+Y51+Y52+Y53+Y55+Y60+Y66+Y73+Y74+Y75)</f>
        <v>0.62647000000000008</v>
      </c>
      <c r="Z76" s="89">
        <f>SUM(Z47+Z48+Z49+Z50+Z51+Z52+Z53+Z55+Z60+Z66+Z73+Z74+Z75)</f>
        <v>16794.695180000002</v>
      </c>
      <c r="AA76" s="89">
        <v>16791.827000000001</v>
      </c>
      <c r="AB76" s="89">
        <v>2.8681800000000002</v>
      </c>
      <c r="AC76" s="46">
        <f t="shared" ref="AC76:AC77" si="551">SUM(AD76:AE76)</f>
        <v>45186.827321488636</v>
      </c>
      <c r="AD76" s="46">
        <f>SUM(AD47+AD48+AD49+AD50+AD51+AD52+AD53+AD55+AD60+AD66+AD73+AD74+AD75)</f>
        <v>45178.047557845697</v>
      </c>
      <c r="AE76" s="46">
        <f>SUM(AE47+AE48+AE49+AE50+AE51+AE52+AE53+AE55+AE60+AE66+AE73+AE74+AE75)</f>
        <v>8.7797636429369224</v>
      </c>
      <c r="AF76" s="46">
        <f t="shared" ref="AF76" si="552">SUM(AG76:AH76)</f>
        <v>46380.662120000001</v>
      </c>
      <c r="AG76" s="46">
        <f>SUM(AG47+AG48+AG49+AG50+AG51+AG52+AG53+AG55+AG60+AG66+AG73+AG74+AG75)</f>
        <v>46380.035649999998</v>
      </c>
      <c r="AH76" s="46">
        <f>SUM(AH47+AH48+AH49+AH50+AH51+AH52+AH53+AH55+AH60+AH66+AH73+AH74+AH75)</f>
        <v>0.62647000000000008</v>
      </c>
      <c r="AI76" s="46">
        <f t="shared" ref="AI76:AI77" si="553">SUM(AJ76:AK76)</f>
        <v>39756.562330000001</v>
      </c>
      <c r="AJ76" s="46">
        <f>SUM(AJ47+AJ48+AJ49+AJ50+AJ51+AJ52+AJ53+AJ55+AJ60+AJ66+AJ73+AJ74+AJ75)</f>
        <v>39750.504079999999</v>
      </c>
      <c r="AK76" s="46">
        <f>SUM(AK47+AK48+AK49+AK50+AK51+AK52+AK53+AK55+AK60+AK66+AK73+AK74+AK75)</f>
        <v>6.058250000000001</v>
      </c>
      <c r="AL76" s="94">
        <f t="shared" si="523"/>
        <v>1193.8347985113651</v>
      </c>
      <c r="AM76" s="94">
        <f t="shared" si="523"/>
        <v>1201.9880921543008</v>
      </c>
      <c r="AN76" s="94">
        <f t="shared" si="523"/>
        <v>-8.1532936429369229</v>
      </c>
      <c r="AO76" s="91">
        <f t="shared" ref="AO76" si="554">SUM(AP76:AQ76)</f>
        <v>15062.275773829542</v>
      </c>
      <c r="AP76" s="91">
        <f>SUM(AP47+AP48+AP49+AP50+AP51+AP52+AP53+AP55+AP60+AP66+AP73+AP74+AP75)</f>
        <v>15059.349185948564</v>
      </c>
      <c r="AQ76" s="91">
        <f>SUM(AQ47+AQ48+AQ49+AQ50+AQ51+AQ52+AQ53+AQ55+AQ60+AQ66+AQ73+AQ74+AQ75)</f>
        <v>2.9265878809789743</v>
      </c>
      <c r="AR76" s="89">
        <f t="shared" ref="AR76" si="555">SUM(AS76:AT76)</f>
        <v>15686.833329999999</v>
      </c>
      <c r="AS76" s="89">
        <f>SUM(AS47+AS48+AS49+AS50+AS51+AS52+AS53+AS55+AS60+AS66+AS73+AS74+AS75)</f>
        <v>15682.85203</v>
      </c>
      <c r="AT76" s="89">
        <f>SUM(AT47+AT48+AT49+AT50+AT51+AT52+AT53+AT55+AT60+AT66+AT73+AT74+AT75)</f>
        <v>3.9812999999999996</v>
      </c>
      <c r="AU76" s="89">
        <f>SUM(AU47+AU48+AU49+AU50+AU51+AU52+AU53+AU55+AU60+AU66+AU73+AU74+AU75)</f>
        <v>13474.798900000003</v>
      </c>
      <c r="AV76" s="89">
        <v>13471.707000000002</v>
      </c>
      <c r="AW76" s="89">
        <v>3.0918999999999999</v>
      </c>
      <c r="AX76" s="91">
        <f t="shared" ref="AX76" si="556">SUM(AY76:AZ76)</f>
        <v>15062.275773829542</v>
      </c>
      <c r="AY76" s="91">
        <f>SUM(AY47+AY48+AY49+AY50+AY51+AY52+AY53+AY55+AY60+AY66+AY73+AY74+AY75)</f>
        <v>15059.349185948564</v>
      </c>
      <c r="AZ76" s="91">
        <f>SUM(AZ47+AZ48+AZ49+AZ50+AZ51+AZ52+AZ53+AZ55+AZ60+AZ66+AZ73+AZ74+AZ75)</f>
        <v>2.9265878809789743</v>
      </c>
      <c r="BA76" s="89">
        <f t="shared" ref="BA76" si="557">SUM(BB76:BC76)</f>
        <v>17633.094830000002</v>
      </c>
      <c r="BB76" s="89">
        <f>SUM(BB47+BB48+BB49+BB50+BB51+BB52+BB53+BB55+BB60+BB66+BB73+BB74+BB75)</f>
        <v>17627.933000000001</v>
      </c>
      <c r="BC76" s="89">
        <f>SUM(BC47+BC48+BC49+BC50+BC51+BC52+BC53+BC55+BC60+BC66+BC73+BC74+BC75)</f>
        <v>5.1618300000000001</v>
      </c>
      <c r="BD76" s="89">
        <f>SUM(BD47+BD48+BD49+BD50+BD51+BD52+BD53+BD55+BD60+BD66+BD73+BD74+BD75)</f>
        <v>15651.619019999998</v>
      </c>
      <c r="BE76" s="89">
        <v>15649.88112</v>
      </c>
      <c r="BF76" s="89">
        <v>1.7379</v>
      </c>
      <c r="BG76" s="91">
        <f t="shared" ref="BG76" si="558">SUM(BH76:BI76)</f>
        <v>15062.275773829542</v>
      </c>
      <c r="BH76" s="91">
        <f>SUM(BH47+BH48+BH49+BH50+BH51+BH52+BH53+BH55+BH60+BH66+BH73+BH74+BH75)</f>
        <v>15059.349185948564</v>
      </c>
      <c r="BI76" s="91">
        <f>SUM(BI47+BI48+BI49+BI50+BI51+BI52+BI53+BI55+BI60+BI66+BI73+BI74+BI75)</f>
        <v>2.9265878809789743</v>
      </c>
      <c r="BJ76" s="89">
        <f t="shared" ref="BJ76" si="559">SUM(BK76:BL76)</f>
        <v>19203.366320000001</v>
      </c>
      <c r="BK76" s="89">
        <f>SUM(BK47+BK48+BK49+BK50+BK51+BK52+BK53+BK55+BK60+BK66+BK73+BK74+BK75)</f>
        <v>19199.924220000001</v>
      </c>
      <c r="BL76" s="89">
        <f>SUM(BL47+BL48+BL49+BL50+BL51+BL52+BL53+BL55+BL60+BL66+BL73+BL74+BL75)</f>
        <v>3.4420999999999999</v>
      </c>
      <c r="BM76" s="89">
        <f>SUM(BM47+BM48+BM49+BM50+BM51+BM52+BM53+BM55+BM60+BM66+BM73+BM74+BM75)</f>
        <v>16141.065219999997</v>
      </c>
      <c r="BN76" s="89">
        <v>16138.682379999998</v>
      </c>
      <c r="BO76" s="89">
        <v>2.3828399999999998</v>
      </c>
      <c r="BP76" s="47">
        <f t="shared" ref="BP76:BP77" si="560">SUM(BQ76:BR76)</f>
        <v>45186.827321488636</v>
      </c>
      <c r="BQ76" s="47">
        <f>SUM(BQ47+BQ48+BQ49+BQ50+BQ51+BQ52+BQ53+BQ55+BQ60+BQ66+BQ73+BQ74+BQ75)</f>
        <v>45178.047557845697</v>
      </c>
      <c r="BR76" s="47">
        <f>SUM(BR47+BR48+BR49+BR50+BR51+BR52+BR53+BR55+BR60+BR66+BR73+BR74+BR75)</f>
        <v>8.7797636429369224</v>
      </c>
      <c r="BS76" s="46">
        <f t="shared" ref="BS76:BS77" si="561">SUM(BT76:BU76)</f>
        <v>52523.29447999999</v>
      </c>
      <c r="BT76" s="46">
        <f>SUM(BT47+BT48+BT49+BT50+BT51+BT52+BT53+BT55+BT60+BT66+BT73+BT74+BT75)</f>
        <v>52510.709249999993</v>
      </c>
      <c r="BU76" s="46">
        <f>SUM(BU47+BU48+BU49+BU50+BU51+BU52+BU53+BU55+BU60+BU66+BU73+BU74+BU75)</f>
        <v>12.585229999999999</v>
      </c>
      <c r="BV76" s="46">
        <f t="shared" ref="BV76:BV77" si="562">SUM(BW76:BX76)</f>
        <v>45267.483139999997</v>
      </c>
      <c r="BW76" s="46">
        <f>SUM(BW47+BW48+BW49+BW50+BW51+BW52+BW53+BW55+BW60+BW66+BW73+BW74+BW75)</f>
        <v>45260.270499999999</v>
      </c>
      <c r="BX76" s="46">
        <f>SUM(BX47+BX48+BX49+BX50+BX51+BX52+BX53+BX55+BX60+BX66+BX73+BX74+BX75)</f>
        <v>7.2126400000000004</v>
      </c>
      <c r="BY76" s="95">
        <f t="shared" si="386"/>
        <v>7336.4671585113538</v>
      </c>
      <c r="BZ76" s="95">
        <f t="shared" si="386"/>
        <v>7332.6616921542955</v>
      </c>
      <c r="CA76" s="95">
        <f t="shared" si="386"/>
        <v>3.8054663570630769</v>
      </c>
      <c r="CB76" s="46">
        <f t="shared" ref="CB76:CB77" si="563">SUM(CC76:CD76)</f>
        <v>90373.654642977272</v>
      </c>
      <c r="CC76" s="46">
        <f>SUM(CC47+CC48+CC49+CC50+CC51+CC52+CC53+CC55+CC60+CC66+CC73+CC74+CC75)</f>
        <v>90356.095115691394</v>
      </c>
      <c r="CD76" s="46">
        <f>SUM(CD47+CD48+CD49+CD50+CD51+CD52+CD53+CD55+CD60+CD66+CD73+CD74+CD75)</f>
        <v>17.559527285873845</v>
      </c>
      <c r="CE76" s="46">
        <f t="shared" ref="CE76:CE77" si="564">SUM(CF76:CG76)</f>
        <v>98903.956600000005</v>
      </c>
      <c r="CF76" s="46">
        <f>SUM(CF47+CF48+CF49+CF50+CF51+CF52+CF53+CF55+CF60+CF66+CF73+CF74+CF75)</f>
        <v>98890.744900000005</v>
      </c>
      <c r="CG76" s="46">
        <f>SUM(CG47+CG48+CG49+CG50+CG51+CG52+CG53+CG55+CG60+CG66+CG73+CG74+CG75)</f>
        <v>13.211699999999997</v>
      </c>
      <c r="CH76" s="46">
        <f t="shared" ref="CH76:CH77" si="565">SUM(CI76:CJ76)</f>
        <v>85024.045469999997</v>
      </c>
      <c r="CI76" s="46">
        <f>SUM(CI47+CI48+CI49+CI50+CI51+CI52+CI53+CI55+CI60+CI66+CI73+CI74+CI75)</f>
        <v>85010.774579999998</v>
      </c>
      <c r="CJ76" s="46">
        <f>SUM(CJ47+CJ48+CJ49+CJ50+CJ51+CJ52+CJ53+CJ55+CJ60+CJ66+CJ73+CJ74+CJ75)</f>
        <v>13.27089</v>
      </c>
      <c r="CK76" s="95">
        <f t="shared" si="388"/>
        <v>8530.3019570227334</v>
      </c>
      <c r="CL76" s="95">
        <f t="shared" si="388"/>
        <v>8534.6497843086108</v>
      </c>
      <c r="CM76" s="95">
        <f t="shared" si="388"/>
        <v>-4.3478272858738478</v>
      </c>
      <c r="CN76" s="91">
        <f t="shared" si="477"/>
        <v>15062.275773829542</v>
      </c>
      <c r="CO76" s="91">
        <f>SUM(CO47+CO48+CO49+CO50+CO51+CO52+CO53+CO55+CO60+CO66+CO73+CO74+CO75)</f>
        <v>15059.349185948564</v>
      </c>
      <c r="CP76" s="91">
        <f>SUM(CP47+CP48+CP49+CP50+CP51+CP52+CP53+CP55+CP60+CP66+CP73+CP74+CP75)</f>
        <v>2.9265878809789743</v>
      </c>
      <c r="CQ76" s="89">
        <f t="shared" ref="CQ76" si="566">SUM(CR76:CS76)</f>
        <v>13049.248650000001</v>
      </c>
      <c r="CR76" s="89">
        <f>SUM(CR47+CR48+CR49+CR50+CR51+CR52+CR53+CR55+CR60+CR66+CR73+CR74+CR75)</f>
        <v>13046.58401</v>
      </c>
      <c r="CS76" s="89">
        <f>SUM(CS47+CS48+CS49+CS50+CS51+CS52+CS53+CS55+CS60+CS66+CS73+CS74+CS75)</f>
        <v>2.6646399999999999</v>
      </c>
      <c r="CT76" s="89">
        <f>SUM(CT47+CT48+CT49+CT50+CT51+CT52+CT53+CT55+CT60+CT66+CT73+CT74+CT75)</f>
        <v>15911.598030000001</v>
      </c>
      <c r="CU76" s="89">
        <v>15909.349</v>
      </c>
      <c r="CV76" s="89">
        <v>2.2490300000000003</v>
      </c>
      <c r="CW76" s="91">
        <f t="shared" ref="CW76" si="567">SUM(CX76:CY76)</f>
        <v>15062.275773829542</v>
      </c>
      <c r="CX76" s="91">
        <f>SUM(CX47+CX48+CX49+CX50+CX51+CX52+CX53+CX55+CX60+CX66+CX73+CX74+CX75)</f>
        <v>15059.349185948564</v>
      </c>
      <c r="CY76" s="91">
        <f>SUM(CY47+CY48+CY49+CY50+CY51+CY52+CY53+CY55+CY60+CY66+CY73+CY74+CY75)</f>
        <v>2.9265878809789743</v>
      </c>
      <c r="CZ76" s="89">
        <f t="shared" ref="CZ76" si="568">SUM(DA76:DB76)</f>
        <v>15058.252409999997</v>
      </c>
      <c r="DA76" s="89">
        <f>SUM(DA47+DA48+DA49+DA50+DA51+DA52+DA53+DA55+DA60+DA66+DA73+DA74+DA75)</f>
        <v>15055.607149999998</v>
      </c>
      <c r="DB76" s="89">
        <f>SUM(DB47+DB48+DB49+DB50+DB51+DB52+DB53+DB55+DB60+DB66+DB73+DB74+DB75)</f>
        <v>2.6452599999999999</v>
      </c>
      <c r="DC76" s="89">
        <f>SUM(DC47+DC48+DC49+DC50+DC51+DC52+DC53+DC55+DC60+DC66+DC73+DC74+DC75)</f>
        <v>16880.90797</v>
      </c>
      <c r="DD76" s="89">
        <v>16880.048000000003</v>
      </c>
      <c r="DE76" s="89">
        <v>0.85997000000000012</v>
      </c>
      <c r="DF76" s="91">
        <f t="shared" ref="DF76" si="569">SUM(DG76:DH76)</f>
        <v>15062.275773829542</v>
      </c>
      <c r="DG76" s="91">
        <f>SUM(DG47+DG48+DG49+DG50+DG51+DG52+DG53+DG55+DG60+DG66+DG73+DG74+DG75)</f>
        <v>15059.349185948564</v>
      </c>
      <c r="DH76" s="91">
        <f>SUM(DH47+DH48+DH49+DH50+DH51+DH52+DH53+DH55+DH60+DH66+DH73+DH74+DH75)</f>
        <v>2.9265878809789743</v>
      </c>
      <c r="DI76" s="89">
        <f t="shared" ref="DI76" si="570">SUM(DJ76:DK76)</f>
        <v>16939.160369999998</v>
      </c>
      <c r="DJ76" s="89">
        <f>SUM(DJ47+DJ48+DJ49+DJ50+DJ51+DJ52+DJ53+DJ55+DJ60+DJ66+DJ73+DJ74+DJ75)</f>
        <v>16933.689969999999</v>
      </c>
      <c r="DK76" s="89">
        <f>SUM(DK47+DK48+DK49+DK50+DK51+DK52+DK53+DK55+DK60+DK66+DK73+DK74+DK75)</f>
        <v>5.4704000000000006</v>
      </c>
      <c r="DL76" s="89">
        <f>SUM(DL47+DL48+DL49+DL50+DL51+DL52+DL53+DL55+DL60+DL66+DL73+DL74+DL75)</f>
        <v>15129.468110000002</v>
      </c>
      <c r="DM76" s="89">
        <v>15127.906499999999</v>
      </c>
      <c r="DN76" s="89">
        <v>1.5616099999999999</v>
      </c>
      <c r="DO76" s="47">
        <f t="shared" ref="DO76:DO77" si="571">SUM(DP76:DQ76)</f>
        <v>45186.827321488636</v>
      </c>
      <c r="DP76" s="47">
        <f>SUM(DP47+DP48+DP49+DP50+DP51+DP52+DP53+DP55+DP60+DP66+DP73+DP74+DP75)</f>
        <v>45178.047557845697</v>
      </c>
      <c r="DQ76" s="47">
        <f>SUM(DQ47+DQ48+DQ49+DQ50+DQ51+DQ52+DQ53+DQ55+DQ60+DQ66+DQ73+DQ74+DQ75)</f>
        <v>8.7797636429369224</v>
      </c>
      <c r="DR76" s="46">
        <f t="shared" ref="DR76:DR77" si="572">SUM(DS76:DT76)</f>
        <v>45046.661430000007</v>
      </c>
      <c r="DS76" s="46">
        <f>SUM(DS47+DS48+DS49+DS50+DS51+DS52+DS53+DS55+DS60+DS66+DS73+DS74+DS75)</f>
        <v>45035.881130000009</v>
      </c>
      <c r="DT76" s="46">
        <f>SUM(DT47+DT48+DT49+DT50+DT51+DT52+DT53+DT55+DT60+DT66+DT73+DT74+DT75)</f>
        <v>10.7803</v>
      </c>
      <c r="DU76" s="46">
        <f t="shared" ref="DU76:DU77" si="573">SUM(DV76:DW76)</f>
        <v>47921.974110000003</v>
      </c>
      <c r="DV76" s="46">
        <f>SUM(DV47+DV48+DV49+DV50+DV51+DV52+DV53+DV55+DV60+DV66+DV73+DV74+DV75)</f>
        <v>47917.303500000002</v>
      </c>
      <c r="DW76" s="46">
        <f>SUM(DW47+DW48+DW49+DW50+DW51+DW52+DW53+DW55+DW60+DW66+DW73+DW74+DW75)</f>
        <v>4.6706099999999999</v>
      </c>
      <c r="DX76" s="95">
        <f t="shared" si="390"/>
        <v>-140.1658914886284</v>
      </c>
      <c r="DY76" s="95">
        <f t="shared" si="390"/>
        <v>-142.1664278456883</v>
      </c>
      <c r="DZ76" s="95">
        <f t="shared" si="390"/>
        <v>2.0005363570630781</v>
      </c>
      <c r="EA76" s="47">
        <f t="shared" ref="EA76" si="574">SUM(EB76:EC76)</f>
        <v>135560.48196446593</v>
      </c>
      <c r="EB76" s="47">
        <f>SUM(EB47+EB48+EB49+EB50+EB51+EB52+EB53+EB55+EB60+EB66+EB73+EB74+EB75)</f>
        <v>135534.14267353711</v>
      </c>
      <c r="EC76" s="47">
        <f>SUM(EC47+EC48+EC49+EC50+EC51+EC52+EC53+EC55+EC60+EC66+EC73+EC74+EC75)</f>
        <v>26.339290928810769</v>
      </c>
      <c r="ED76" s="46">
        <f t="shared" ref="ED76" si="575">SUM(EE76:EF76)</f>
        <v>143950.61802999998</v>
      </c>
      <c r="EE76" s="46">
        <f>SUM(EE47+EE48+EE49+EE50+EE51+EE52+EE53+EE55+EE60+EE66+EE73+EE74+EE75)</f>
        <v>143926.62602999998</v>
      </c>
      <c r="EF76" s="46">
        <f>SUM(EF47+EF48+EF49+EF50+EF51+EF52+EF53+EF55+EF60+EF66+EF73+EF74+EF75)</f>
        <v>23.991999999999997</v>
      </c>
      <c r="EG76" s="46">
        <f t="shared" ref="EG76" si="576">SUM(EH76:EI76)</f>
        <v>132946.01957999999</v>
      </c>
      <c r="EH76" s="46">
        <f>SUM(EH47+EH48+EH49+EH50+EH51+EH52+EH53+EH55+EH60+EH66+EH73+EH74+EH75)</f>
        <v>132928.07808000001</v>
      </c>
      <c r="EI76" s="46">
        <f>SUM(EI47+EI48+EI49+EI50+EI51+EI52+EI53+EI55+EI60+EI66+EI73+EI74+EI75)</f>
        <v>17.941499999999998</v>
      </c>
      <c r="EJ76" s="95">
        <f t="shared" si="392"/>
        <v>8390.1360655340541</v>
      </c>
      <c r="EK76" s="95">
        <f t="shared" si="392"/>
        <v>8392.4833564628789</v>
      </c>
      <c r="EL76" s="95">
        <f t="shared" si="392"/>
        <v>-2.3472909288107715</v>
      </c>
      <c r="EM76" s="91">
        <f t="shared" si="489"/>
        <v>15062.275773829542</v>
      </c>
      <c r="EN76" s="91">
        <f>SUM(EN47+EN48+EN49+EN50+EN51+EN52+EN53+EN55+EN60+EN66+EN73+EN74+EN75)</f>
        <v>15059.349185948564</v>
      </c>
      <c r="EO76" s="91">
        <f>SUM(EO47+EO48+EO49+EO50+EO51+EO52+EO53+EO55+EO60+EO66+EO73+EO74+EO75)</f>
        <v>2.9265878809789743</v>
      </c>
      <c r="EP76" s="89">
        <f t="shared" ref="EP76" si="577">SUM(EQ76:ER76)</f>
        <v>16174.112469999998</v>
      </c>
      <c r="EQ76" s="89">
        <f>SUM(EQ47+EQ48+EQ49+EQ50+EQ51+EQ52+EQ53+EQ55+EQ60+EQ66+EQ73+EQ74+EQ75)</f>
        <v>16172.626399999997</v>
      </c>
      <c r="ER76" s="89">
        <f>SUM(ER47+ER48+ER49+ER50+ER51+ER52+ER53+ER55+ER60+ER66+ER73+ER74+ER75)</f>
        <v>1.48607</v>
      </c>
      <c r="ES76" s="89">
        <f>SUM(ES47+ES48+ES49+ES50+ES51+ES52+ES53+ES55+ES60+ES66+ES73+ES74+ES75)</f>
        <v>13873.00196</v>
      </c>
      <c r="ET76" s="89">
        <v>13873.00196</v>
      </c>
      <c r="EU76" s="89">
        <v>0</v>
      </c>
      <c r="EV76" s="91">
        <f t="shared" ref="EV76" si="578">SUM(EW76:EX76)</f>
        <v>15062.275773829542</v>
      </c>
      <c r="EW76" s="91">
        <f>SUM(EW47+EW48+EW49+EW50+EW51+EW52+EW53+EW55+EW60+EW66+EW73+EW74+EW75)</f>
        <v>15059.349185948564</v>
      </c>
      <c r="EX76" s="91">
        <f>SUM(EX47+EX48+EX49+EX50+EX51+EX52+EX53+EX55+EX60+EX66+EX73+EX74+EX75)</f>
        <v>2.9265878809789743</v>
      </c>
      <c r="EY76" s="89">
        <f t="shared" ref="EY76" si="579">SUM(EZ76:FA76)</f>
        <v>0</v>
      </c>
      <c r="EZ76" s="89">
        <f>SUM(EZ47+EZ48+EZ49+EZ50+EZ51+EZ52+EZ53+EZ55+EZ60+EZ66+EZ73+EZ74+EZ75)</f>
        <v>0</v>
      </c>
      <c r="FA76" s="89">
        <f>SUM(FA47+FA48+FA49+FA50+FA51+FA52+FA53+FA55+FA60+FA66+FA73+FA74+FA75)</f>
        <v>0</v>
      </c>
      <c r="FB76" s="89">
        <f>SUM(FB47+FB48+FB49+FB50+FB51+FB52+FB53+FB55+FB60+FB66+FB73+FB74+FB75)</f>
        <v>14357.36436</v>
      </c>
      <c r="FC76" s="89">
        <v>14357.36436</v>
      </c>
      <c r="FD76" s="89">
        <v>0</v>
      </c>
      <c r="FE76" s="91">
        <f t="shared" ref="FE76" si="580">SUM(FF76:FG76)</f>
        <v>15062.275773829542</v>
      </c>
      <c r="FF76" s="91">
        <f>SUM(FF47+FF48+FF49+FF50+FF51+FF52+FF53+FF55+FF60+FF66+FF73+FF74+FF75)</f>
        <v>15059.349185948564</v>
      </c>
      <c r="FG76" s="91">
        <f>SUM(FG47+FG48+FG49+FG50+FG51+FG52+FG53+FG55+FG60+FG66+FG73+FG74+FG75)</f>
        <v>2.9265878809789743</v>
      </c>
      <c r="FH76" s="89">
        <f t="shared" ref="FH76" si="581">SUM(FI76:FJ76)</f>
        <v>0</v>
      </c>
      <c r="FI76" s="89">
        <f>SUM(FI47+FI48+FI49+FI50+FI51+FI52+FI53+FI55+FI60+FI66+FI73+FI74+FI75)</f>
        <v>0</v>
      </c>
      <c r="FJ76" s="89">
        <f>SUM(FJ47+FJ48+FJ49+FJ50+FJ51+FJ52+FJ53+FJ55+FJ60+FJ66+FJ73+FJ74+FJ75)</f>
        <v>0</v>
      </c>
      <c r="FK76" s="89">
        <f>SUM(FK47+FK48+FK49+FK50+FK51+FK52+FK53+FK55+FK60+FK66+FK73+FK74+FK75)</f>
        <v>15565.775409999998</v>
      </c>
      <c r="FL76" s="89">
        <v>15565.775409999998</v>
      </c>
      <c r="FM76" s="91">
        <v>0</v>
      </c>
      <c r="FN76" s="47">
        <f t="shared" ref="FN76:FN77" si="582">SUM(FO76:FP76)</f>
        <v>45186.827321488636</v>
      </c>
      <c r="FO76" s="47">
        <f>SUM(FO47+FO48+FO49+FO50+FO51+FO52+FO53+FO55+FO60+FO66+FO73+FO74+FO75)</f>
        <v>45178.047557845697</v>
      </c>
      <c r="FP76" s="47">
        <f>SUM(FP47+FP48+FP49+FP50+FP51+FP52+FP53+FP55+FP60+FP66+FP73+FP74+FP75)</f>
        <v>8.7797636429369224</v>
      </c>
      <c r="FQ76" s="46">
        <f t="shared" ref="FQ76" si="583">SUM(FR76:FS76)</f>
        <v>16174.112469999998</v>
      </c>
      <c r="FR76" s="46">
        <f>SUM(FR47+FR48+FR49+FR50+FR51+FR52+FR53+FR55+FR60+FR66+FR73+FR74+FR75)</f>
        <v>16172.626399999997</v>
      </c>
      <c r="FS76" s="46">
        <f>SUM(FS47+FS48+FS49+FS50+FS51+FS52+FS53+FS55+FS60+FS66+FS73+FS74+FS75)</f>
        <v>1.48607</v>
      </c>
      <c r="FT76" s="46">
        <f t="shared" ref="FT76" si="584">SUM(FU76:FV76)</f>
        <v>43796.141730000003</v>
      </c>
      <c r="FU76" s="46">
        <f>SUM(FU47+FU48+FU49+FU50+FU51+FU52+FU53+FU55+FU60+FU66+FU73+FU74+FU75)</f>
        <v>43796.141730000003</v>
      </c>
      <c r="FV76" s="46">
        <f>SUM(FV47+FV48+FV49+FV50+FV51+FV52+FV53+FV55+FV60+FV66+FV73+FV74+FV75)</f>
        <v>0</v>
      </c>
      <c r="FW76" s="95">
        <f t="shared" si="394"/>
        <v>-29012.714851488636</v>
      </c>
      <c r="FX76" s="95">
        <f t="shared" si="394"/>
        <v>-29005.4211578457</v>
      </c>
      <c r="FY76" s="95">
        <f t="shared" si="394"/>
        <v>-7.2936936429369226</v>
      </c>
      <c r="FZ76" s="47">
        <f t="shared" ref="FZ76:FZ77" si="585">SUM(GA76:GB76)</f>
        <v>180747.30928595454</v>
      </c>
      <c r="GA76" s="47">
        <f>SUM(GA47+GA48+GA49+GA50+GA51+GA52+GA53+GA55+GA60+GA66+GA73+GA74+GA75)</f>
        <v>180712.19023138279</v>
      </c>
      <c r="GB76" s="47">
        <f>SUM(GB47+GB48+GB49+GB50+GB51+GB52+GB53+GB55+GB60+GB66+GB73+GB74+GB75)</f>
        <v>35.119054571747689</v>
      </c>
      <c r="GC76" s="46">
        <f t="shared" ref="GC76:GC77" si="586">SUM(GD76:GE76)</f>
        <v>160124.73049999998</v>
      </c>
      <c r="GD76" s="46">
        <f>SUM(GD47+GD48+GD49+GD50+GD51+GD52+GD53+GD55+GD60+GD66+GD73+GD74+GD75)</f>
        <v>160099.25242999996</v>
      </c>
      <c r="GE76" s="46">
        <f>SUM(GE47+GE48+GE49+GE50+GE51+GE52+GE53+GE55+GE60+GE66+GE73+GE74+GE75)</f>
        <v>25.478069999999999</v>
      </c>
      <c r="GF76" s="46">
        <f t="shared" ref="GF76:GF77" si="587">SUM(GG76:GH76)</f>
        <v>176742.16130999997</v>
      </c>
      <c r="GG76" s="46">
        <f>SUM(GG47+GG48+GG49+GG50+GG51+GG52+GG53+GG55+GG60+GG66+GG73+GG74+GG75)</f>
        <v>176724.21980999998</v>
      </c>
      <c r="GH76" s="47">
        <f>SUM(GH47+GH48+GH49+GH50+GH51+GH52+GH53+GH55+GH60+GH66+GH73+GH74+GH75)</f>
        <v>17.941499999999998</v>
      </c>
      <c r="GI76" s="95">
        <f t="shared" si="396"/>
        <v>-20622.578785954567</v>
      </c>
      <c r="GJ76" s="95">
        <f t="shared" si="396"/>
        <v>-20612.937801382825</v>
      </c>
      <c r="GK76" s="95">
        <f t="shared" si="396"/>
        <v>-9.6409845717476905</v>
      </c>
      <c r="GL76" s="106"/>
      <c r="GM76" s="129">
        <f t="shared" si="397"/>
        <v>180747.30928595454</v>
      </c>
    </row>
    <row r="77" spans="1:195" ht="18.75" x14ac:dyDescent="0.3">
      <c r="A77" s="150" t="s">
        <v>78</v>
      </c>
      <c r="B77" s="91">
        <f t="shared" si="454"/>
        <v>296.28700604876235</v>
      </c>
      <c r="C77" s="91">
        <f>SUM(C14)</f>
        <v>296.17442271542899</v>
      </c>
      <c r="D77" s="91">
        <f>SUM(D14)</f>
        <v>0.11258333333333333</v>
      </c>
      <c r="E77" s="89">
        <f t="shared" si="545"/>
        <v>301.68359800000002</v>
      </c>
      <c r="F77" s="151">
        <f>SUM(F14)</f>
        <v>301.68359800000002</v>
      </c>
      <c r="G77" s="151">
        <f>SUM(G14)</f>
        <v>0</v>
      </c>
      <c r="H77" s="91">
        <f t="shared" si="546"/>
        <v>308.8</v>
      </c>
      <c r="I77" s="91">
        <v>308.71699999999998</v>
      </c>
      <c r="J77" s="91">
        <v>8.3000000000000004E-2</v>
      </c>
      <c r="K77" s="91">
        <f t="shared" si="456"/>
        <v>296.28700604876235</v>
      </c>
      <c r="L77" s="91">
        <f>SUM(L14)</f>
        <v>296.17442271542899</v>
      </c>
      <c r="M77" s="91">
        <f>SUM(M14)</f>
        <v>0.11258333333333333</v>
      </c>
      <c r="N77" s="89">
        <f t="shared" si="459"/>
        <v>303.98077699999999</v>
      </c>
      <c r="O77" s="151">
        <f>SUM(O14)</f>
        <v>303.98077699999999</v>
      </c>
      <c r="P77" s="151">
        <f>SUM(P14)</f>
        <v>0</v>
      </c>
      <c r="Q77" s="89">
        <f t="shared" ref="Q77" si="588">SUM(R77:S77)</f>
        <v>304.56</v>
      </c>
      <c r="R77" s="151">
        <v>304.48700000000002</v>
      </c>
      <c r="S77" s="89">
        <v>7.2999999999999995E-2</v>
      </c>
      <c r="T77" s="91">
        <f t="shared" si="460"/>
        <v>296.28700604876235</v>
      </c>
      <c r="U77" s="91">
        <f>SUM(U14)</f>
        <v>296.17442271542899</v>
      </c>
      <c r="V77" s="91">
        <f>SUM(V14)</f>
        <v>0.11258333333333333</v>
      </c>
      <c r="W77" s="89">
        <f t="shared" si="463"/>
        <v>287.72876300000001</v>
      </c>
      <c r="X77" s="151">
        <f>SUM(X14)</f>
        <v>287.72876300000001</v>
      </c>
      <c r="Y77" s="151">
        <f>SUM(Y14)</f>
        <v>0</v>
      </c>
      <c r="Z77" s="89">
        <f t="shared" ref="Z77" si="589">SUM(AA77:AB77)</f>
        <v>291.36184600000007</v>
      </c>
      <c r="AA77" s="151">
        <v>291.26184600000005</v>
      </c>
      <c r="AB77" s="89">
        <v>0.1</v>
      </c>
      <c r="AC77" s="47">
        <f t="shared" si="551"/>
        <v>888.86101814628717</v>
      </c>
      <c r="AD77" s="47">
        <f>SUM(AD14)</f>
        <v>888.52326814628714</v>
      </c>
      <c r="AE77" s="47">
        <f>SUM(AE14)</f>
        <v>0.33774999999999999</v>
      </c>
      <c r="AF77" s="46">
        <f t="shared" ref="AF77" si="590">SUM(AG77:AH77)</f>
        <v>893.39313800000002</v>
      </c>
      <c r="AG77" s="152">
        <f>SUM(AG14)</f>
        <v>893.39313800000002</v>
      </c>
      <c r="AH77" s="152">
        <f>SUM(AH14)</f>
        <v>0</v>
      </c>
      <c r="AI77" s="46">
        <f t="shared" si="553"/>
        <v>904.72184600000003</v>
      </c>
      <c r="AJ77" s="152">
        <f>SUM(AJ14)</f>
        <v>904.46584600000006</v>
      </c>
      <c r="AK77" s="152">
        <f>SUM(AK14)</f>
        <v>0.25600000000000001</v>
      </c>
      <c r="AL77" s="94">
        <f t="shared" si="523"/>
        <v>4.5321198537128566</v>
      </c>
      <c r="AM77" s="94">
        <f t="shared" si="523"/>
        <v>4.8698698537128848</v>
      </c>
      <c r="AN77" s="94">
        <f t="shared" si="523"/>
        <v>-0.33774999999999999</v>
      </c>
      <c r="AO77" s="91">
        <f t="shared" si="465"/>
        <v>296.28700604876235</v>
      </c>
      <c r="AP77" s="91">
        <f>SUM(AP14)</f>
        <v>296.17442271542899</v>
      </c>
      <c r="AQ77" s="91">
        <f>SUM(AQ14)</f>
        <v>0.11258333333333333</v>
      </c>
      <c r="AR77" s="91">
        <f t="shared" si="466"/>
        <v>284.123583</v>
      </c>
      <c r="AS77" s="91">
        <f>SUM(AS14)</f>
        <v>284.123583</v>
      </c>
      <c r="AT77" s="91">
        <f>SUM(AT14)</f>
        <v>0</v>
      </c>
      <c r="AU77" s="89">
        <f t="shared" ref="AU77" si="591">SUM(AV77:AW77)</f>
        <v>320.57819999999998</v>
      </c>
      <c r="AV77" s="89">
        <v>320.07819999999998</v>
      </c>
      <c r="AW77" s="89">
        <v>0.5</v>
      </c>
      <c r="AX77" s="91">
        <f t="shared" si="467"/>
        <v>296.28700604876235</v>
      </c>
      <c r="AY77" s="91">
        <f>SUM(AY14)</f>
        <v>296.17442271542899</v>
      </c>
      <c r="AZ77" s="91">
        <f>SUM(AZ14)</f>
        <v>0.11258333333333333</v>
      </c>
      <c r="BA77" s="89">
        <f t="shared" si="470"/>
        <v>289.24589500000002</v>
      </c>
      <c r="BB77" s="151">
        <f>SUM(BB14)</f>
        <v>289.24589500000002</v>
      </c>
      <c r="BC77" s="151">
        <f>SUM(BC14)</f>
        <v>0</v>
      </c>
      <c r="BD77" s="89">
        <f t="shared" ref="BD77" si="592">SUM(BE77:BF77)</f>
        <v>297.55099999999999</v>
      </c>
      <c r="BE77" s="151">
        <v>297.51599999999996</v>
      </c>
      <c r="BF77" s="151">
        <v>3.5000000000000003E-2</v>
      </c>
      <c r="BG77" s="91">
        <f t="shared" si="471"/>
        <v>296.28700604876235</v>
      </c>
      <c r="BH77" s="91">
        <f>SUM(BH14)</f>
        <v>296.17442271542899</v>
      </c>
      <c r="BI77" s="91">
        <f>SUM(BI14)</f>
        <v>0.11258333333333333</v>
      </c>
      <c r="BJ77" s="89">
        <f t="shared" si="474"/>
        <v>281.88767899999999</v>
      </c>
      <c r="BK77" s="151">
        <f>SUM(BK14)</f>
        <v>281.88767899999999</v>
      </c>
      <c r="BL77" s="151">
        <f>SUM(BL14)</f>
        <v>0</v>
      </c>
      <c r="BM77" s="89">
        <f t="shared" ref="BM77" si="593">SUM(BN77:BO77)</f>
        <v>279.13799999999998</v>
      </c>
      <c r="BN77" s="151">
        <v>279.13799999999998</v>
      </c>
      <c r="BO77" s="151">
        <v>0</v>
      </c>
      <c r="BP77" s="47">
        <f t="shared" si="560"/>
        <v>888.86101814628717</v>
      </c>
      <c r="BQ77" s="47">
        <f>SUM(BQ14)</f>
        <v>888.52326814628714</v>
      </c>
      <c r="BR77" s="47">
        <f>SUM(BR14)</f>
        <v>0.33774999999999999</v>
      </c>
      <c r="BS77" s="46">
        <f t="shared" si="561"/>
        <v>855.25715700000001</v>
      </c>
      <c r="BT77" s="152">
        <f>SUM(BT14)</f>
        <v>855.25715700000001</v>
      </c>
      <c r="BU77" s="152">
        <f>SUM(BU14)</f>
        <v>0</v>
      </c>
      <c r="BV77" s="46">
        <f t="shared" si="562"/>
        <v>897.2672</v>
      </c>
      <c r="BW77" s="152">
        <f>SUM(BW14)</f>
        <v>896.73220000000003</v>
      </c>
      <c r="BX77" s="152">
        <f>SUM(BX14)</f>
        <v>0.53500000000000003</v>
      </c>
      <c r="BY77" s="48">
        <f t="shared" si="386"/>
        <v>-33.603861146287159</v>
      </c>
      <c r="BZ77" s="48">
        <f t="shared" si="386"/>
        <v>-33.26611114628713</v>
      </c>
      <c r="CA77" s="48">
        <f t="shared" si="386"/>
        <v>-0.33774999999999999</v>
      </c>
      <c r="CB77" s="47">
        <f t="shared" si="563"/>
        <v>1777.7220362925743</v>
      </c>
      <c r="CC77" s="47">
        <f>SUM(CC14)</f>
        <v>1777.0465362925743</v>
      </c>
      <c r="CD77" s="47">
        <f>SUM(CD14)</f>
        <v>0.67549999999999999</v>
      </c>
      <c r="CE77" s="46">
        <f t="shared" si="564"/>
        <v>1748.6502949999999</v>
      </c>
      <c r="CF77" s="152">
        <f>SUM(CF14)</f>
        <v>1748.6502949999999</v>
      </c>
      <c r="CG77" s="152">
        <f>SUM(CG14)</f>
        <v>0</v>
      </c>
      <c r="CH77" s="46">
        <f t="shared" si="565"/>
        <v>1801.9890459999997</v>
      </c>
      <c r="CI77" s="152">
        <f>SUM(CI14)</f>
        <v>1801.1980459999997</v>
      </c>
      <c r="CJ77" s="152">
        <f>SUM(CJ14)</f>
        <v>0.79100000000000004</v>
      </c>
      <c r="CK77" s="48">
        <f t="shared" si="388"/>
        <v>-29.071741292574416</v>
      </c>
      <c r="CL77" s="48">
        <f t="shared" si="388"/>
        <v>-28.396241292574359</v>
      </c>
      <c r="CM77" s="48">
        <f t="shared" si="388"/>
        <v>-0.67549999999999999</v>
      </c>
      <c r="CN77" s="91">
        <f t="shared" si="477"/>
        <v>296.28700604876235</v>
      </c>
      <c r="CO77" s="91">
        <f>SUM(CO14)</f>
        <v>296.17442271542899</v>
      </c>
      <c r="CP77" s="91">
        <f>SUM(CP14)</f>
        <v>0.11258333333333333</v>
      </c>
      <c r="CQ77" s="89">
        <f t="shared" si="478"/>
        <v>257.66599199999996</v>
      </c>
      <c r="CR77" s="151">
        <f>SUM(CR14)</f>
        <v>257.66599199999996</v>
      </c>
      <c r="CS77" s="151">
        <f>SUM(CS14)</f>
        <v>0</v>
      </c>
      <c r="CT77" s="89">
        <f t="shared" ref="CT77" si="594">SUM(CU77:CV77)</f>
        <v>261.57800000000003</v>
      </c>
      <c r="CU77" s="151">
        <v>261.57800000000003</v>
      </c>
      <c r="CV77" s="151">
        <v>0</v>
      </c>
      <c r="CW77" s="91">
        <f t="shared" si="479"/>
        <v>296.28700604876235</v>
      </c>
      <c r="CX77" s="91">
        <f>SUM(CX14)</f>
        <v>296.17442271542899</v>
      </c>
      <c r="CY77" s="91">
        <f>SUM(CY14)</f>
        <v>0.11258333333333333</v>
      </c>
      <c r="CZ77" s="89">
        <f t="shared" ref="CZ77" si="595">SUM(DA77:DB77)</f>
        <v>274.45679200000001</v>
      </c>
      <c r="DA77" s="151">
        <f>SUM(DA14)</f>
        <v>274.45679200000001</v>
      </c>
      <c r="DB77" s="151">
        <f>SUM(DB14)</f>
        <v>0</v>
      </c>
      <c r="DC77" s="89">
        <f t="shared" ref="DC77" si="596">SUM(DD77:DE77)</f>
        <v>278.80900000000003</v>
      </c>
      <c r="DD77" s="151">
        <v>278.80900000000003</v>
      </c>
      <c r="DE77" s="151">
        <v>0</v>
      </c>
      <c r="DF77" s="91">
        <f t="shared" si="483"/>
        <v>296.28700604876235</v>
      </c>
      <c r="DG77" s="91">
        <f>SUM(DG14)</f>
        <v>296.17442271542899</v>
      </c>
      <c r="DH77" s="91">
        <f>SUM(DH14)</f>
        <v>0.11258333333333333</v>
      </c>
      <c r="DI77" s="89">
        <f t="shared" si="486"/>
        <v>284.13897500000002</v>
      </c>
      <c r="DJ77" s="151">
        <f>SUM(DJ14)</f>
        <v>284.13897500000002</v>
      </c>
      <c r="DK77" s="151">
        <f>SUM(DK14)</f>
        <v>0</v>
      </c>
      <c r="DL77" s="89">
        <f t="shared" ref="DL77" si="597">SUM(DM77:DN77)</f>
        <v>294.19799999999998</v>
      </c>
      <c r="DM77" s="151">
        <v>294.19799999999998</v>
      </c>
      <c r="DN77" s="151">
        <v>0</v>
      </c>
      <c r="DO77" s="47">
        <f t="shared" si="571"/>
        <v>888.86101814628717</v>
      </c>
      <c r="DP77" s="47">
        <f>SUM(DP14)</f>
        <v>888.52326814628714</v>
      </c>
      <c r="DQ77" s="47">
        <f>SUM(DQ14)</f>
        <v>0.33774999999999999</v>
      </c>
      <c r="DR77" s="46">
        <f t="shared" si="572"/>
        <v>816.26175899999998</v>
      </c>
      <c r="DS77" s="152">
        <f>SUM(DS14)</f>
        <v>816.26175899999998</v>
      </c>
      <c r="DT77" s="152">
        <f>SUM(DT14)</f>
        <v>0</v>
      </c>
      <c r="DU77" s="46">
        <f t="shared" si="573"/>
        <v>834.58499999999992</v>
      </c>
      <c r="DV77" s="152">
        <f>SUM(DV14)</f>
        <v>834.58499999999992</v>
      </c>
      <c r="DW77" s="152">
        <f>SUM(DW14)</f>
        <v>0</v>
      </c>
      <c r="DX77" s="48">
        <f t="shared" si="390"/>
        <v>-72.599259146287181</v>
      </c>
      <c r="DY77" s="48">
        <f t="shared" si="390"/>
        <v>-72.261509146287153</v>
      </c>
      <c r="DZ77" s="48">
        <f t="shared" si="390"/>
        <v>-0.33774999999999999</v>
      </c>
      <c r="EA77" s="47">
        <f t="shared" ref="EA77:EI77" si="598">SUM(EA14)</f>
        <v>2666.5830544388609</v>
      </c>
      <c r="EB77" s="47">
        <f t="shared" si="598"/>
        <v>2665.569804438861</v>
      </c>
      <c r="EC77" s="47">
        <f t="shared" si="598"/>
        <v>1.01325</v>
      </c>
      <c r="ED77" s="152">
        <f t="shared" si="598"/>
        <v>2564.9120539999999</v>
      </c>
      <c r="EE77" s="152">
        <f t="shared" si="598"/>
        <v>2564.9120539999999</v>
      </c>
      <c r="EF77" s="152">
        <f t="shared" si="598"/>
        <v>0</v>
      </c>
      <c r="EG77" s="152">
        <f t="shared" si="598"/>
        <v>2636.5740459999997</v>
      </c>
      <c r="EH77" s="152">
        <f t="shared" si="598"/>
        <v>2635.7830459999996</v>
      </c>
      <c r="EI77" s="152">
        <f t="shared" si="598"/>
        <v>0.79100000000000004</v>
      </c>
      <c r="EJ77" s="48">
        <f t="shared" si="392"/>
        <v>-101.67100043886103</v>
      </c>
      <c r="EK77" s="48">
        <f t="shared" si="392"/>
        <v>-100.65775043886106</v>
      </c>
      <c r="EL77" s="48">
        <f t="shared" si="392"/>
        <v>-1.01325</v>
      </c>
      <c r="EM77" s="91">
        <f t="shared" ref="EM77" si="599">SUM(EN77:EO77)</f>
        <v>296.28700604876235</v>
      </c>
      <c r="EN77" s="91">
        <f>SUM(EN14)</f>
        <v>296.17442271542899</v>
      </c>
      <c r="EO77" s="91">
        <f>SUM(EO14)</f>
        <v>0.11258333333333333</v>
      </c>
      <c r="EP77" s="89">
        <f t="shared" ref="EP77" si="600">SUM(EQ77:ER77)</f>
        <v>292.35248200000001</v>
      </c>
      <c r="EQ77" s="151">
        <f>SUM(EQ14)</f>
        <v>292.35248200000001</v>
      </c>
      <c r="ER77" s="91">
        <f>SUM(ER14)</f>
        <v>0</v>
      </c>
      <c r="ES77" s="89">
        <f t="shared" ref="ES77" si="601">SUM(ET77:EU77)</f>
        <v>292.44</v>
      </c>
      <c r="ET77" s="151">
        <v>292.44</v>
      </c>
      <c r="EU77" s="151">
        <v>0</v>
      </c>
      <c r="EV77" s="91">
        <f t="shared" ref="EV77" si="602">SUM(EW77:EX77)</f>
        <v>296.28700604876235</v>
      </c>
      <c r="EW77" s="91">
        <f>SUM(EW14)</f>
        <v>296.17442271542899</v>
      </c>
      <c r="EX77" s="91">
        <f>SUM(EX14)</f>
        <v>0.11258333333333333</v>
      </c>
      <c r="EY77" s="89">
        <f t="shared" ref="EY77" si="603">SUM(EZ77:FA77)</f>
        <v>0</v>
      </c>
      <c r="EZ77" s="151">
        <f>SUM(EZ14)</f>
        <v>0</v>
      </c>
      <c r="FA77" s="151">
        <f>SUM(FA14)</f>
        <v>0</v>
      </c>
      <c r="FB77" s="89">
        <f t="shared" ref="FB77" si="604">SUM(FC77:FD77)</f>
        <v>299.945111</v>
      </c>
      <c r="FC77" s="151">
        <v>299.945111</v>
      </c>
      <c r="FD77" s="151">
        <v>0</v>
      </c>
      <c r="FE77" s="91">
        <f t="shared" ref="FE77" si="605">SUM(FF77:FG77)</f>
        <v>296.28700604876235</v>
      </c>
      <c r="FF77" s="91">
        <f>SUM(FF14)</f>
        <v>296.17442271542899</v>
      </c>
      <c r="FG77" s="91">
        <f>SUM(FG14)</f>
        <v>0.11258333333333333</v>
      </c>
      <c r="FH77" s="89">
        <f t="shared" ref="FH77" si="606">SUM(FI77:FJ77)</f>
        <v>0</v>
      </c>
      <c r="FI77" s="151">
        <f>SUM(FI14)</f>
        <v>0</v>
      </c>
      <c r="FJ77" s="151">
        <f>SUM(FJ14)</f>
        <v>0</v>
      </c>
      <c r="FK77" s="89">
        <f t="shared" ref="FK77" si="607">SUM(FL77:FM77)</f>
        <v>301.82239399999997</v>
      </c>
      <c r="FL77" s="151">
        <v>301.82239399999997</v>
      </c>
      <c r="FM77" s="151">
        <v>0</v>
      </c>
      <c r="FN77" s="47">
        <f t="shared" si="582"/>
        <v>888.86101814628717</v>
      </c>
      <c r="FO77" s="47">
        <f>SUM(FO14)</f>
        <v>888.52326814628714</v>
      </c>
      <c r="FP77" s="47">
        <f>SUM(FP14)</f>
        <v>0.33774999999999999</v>
      </c>
      <c r="FQ77" s="46">
        <f t="shared" ref="FQ77" si="608">SUM(FR77:FS77)</f>
        <v>292.35248200000001</v>
      </c>
      <c r="FR77" s="152">
        <f>SUM(FR14)</f>
        <v>292.35248200000001</v>
      </c>
      <c r="FS77" s="152">
        <f>SUM(FS14)</f>
        <v>0</v>
      </c>
      <c r="FT77" s="46">
        <f t="shared" ref="FT77" si="609">SUM(FU77:FV77)</f>
        <v>894.20728499999996</v>
      </c>
      <c r="FU77" s="152">
        <f>SUM(FU14)</f>
        <v>894.20728499999996</v>
      </c>
      <c r="FV77" s="152">
        <f>SUM(FV14)</f>
        <v>0</v>
      </c>
      <c r="FW77" s="95">
        <f t="shared" si="394"/>
        <v>-596.50853614628716</v>
      </c>
      <c r="FX77" s="95">
        <f t="shared" si="394"/>
        <v>-596.17078614628713</v>
      </c>
      <c r="FY77" s="95">
        <f t="shared" si="394"/>
        <v>-0.33774999999999999</v>
      </c>
      <c r="FZ77" s="47">
        <f t="shared" si="585"/>
        <v>3555.4440725851482</v>
      </c>
      <c r="GA77" s="47">
        <f>SUM(GA14)</f>
        <v>3554.0930725851481</v>
      </c>
      <c r="GB77" s="47">
        <f>SUM(GB14)</f>
        <v>1.351</v>
      </c>
      <c r="GC77" s="46">
        <f t="shared" si="586"/>
        <v>2857.2645360000001</v>
      </c>
      <c r="GD77" s="152">
        <f>SUM(GD14)</f>
        <v>2857.2645360000001</v>
      </c>
      <c r="GE77" s="152">
        <f>SUM(GE14)</f>
        <v>0</v>
      </c>
      <c r="GF77" s="46">
        <f t="shared" si="587"/>
        <v>3530.7813310000001</v>
      </c>
      <c r="GG77" s="152">
        <f>SUM(GG14)</f>
        <v>3529.990331</v>
      </c>
      <c r="GH77" s="152">
        <f>SUM(GH14)</f>
        <v>0.79100000000000004</v>
      </c>
      <c r="GI77" s="95">
        <f t="shared" si="396"/>
        <v>-698.17953658514807</v>
      </c>
      <c r="GJ77" s="95">
        <f t="shared" si="396"/>
        <v>-696.82853658514796</v>
      </c>
      <c r="GK77" s="95">
        <f t="shared" si="396"/>
        <v>-1.351</v>
      </c>
      <c r="GL77" s="106"/>
      <c r="GM77" s="129">
        <f t="shared" si="397"/>
        <v>3555.4440725851473</v>
      </c>
    </row>
    <row r="78" spans="1:195" ht="18.75" x14ac:dyDescent="0.3">
      <c r="A78" s="92" t="s">
        <v>79</v>
      </c>
      <c r="B78" s="91">
        <f t="shared" ref="B78:EG78" si="610">SUM(B76/B77)</f>
        <v>50.836774702669956</v>
      </c>
      <c r="C78" s="91">
        <f t="shared" si="610"/>
        <v>50.846217738450441</v>
      </c>
      <c r="D78" s="91">
        <f t="shared" si="610"/>
        <v>25.99485904644537</v>
      </c>
      <c r="E78" s="151">
        <f t="shared" si="610"/>
        <v>57.072867448365557</v>
      </c>
      <c r="F78" s="151">
        <f t="shared" si="610"/>
        <v>57.072867448365557</v>
      </c>
      <c r="G78" s="151" t="e">
        <f t="shared" si="610"/>
        <v>#DIV/0!</v>
      </c>
      <c r="H78" s="151">
        <f t="shared" si="610"/>
        <v>42.510365446891193</v>
      </c>
      <c r="I78" s="151">
        <v>42.5159031734566</v>
      </c>
      <c r="J78" s="151">
        <v>21.91289156626506</v>
      </c>
      <c r="K78" s="91">
        <f t="shared" si="610"/>
        <v>50.836774702669956</v>
      </c>
      <c r="L78" s="91">
        <f t="shared" si="610"/>
        <v>50.846217738450441</v>
      </c>
      <c r="M78" s="91">
        <f t="shared" si="610"/>
        <v>25.99485904644537</v>
      </c>
      <c r="N78" s="151">
        <f t="shared" si="610"/>
        <v>46.258685890522614</v>
      </c>
      <c r="O78" s="151">
        <f t="shared" si="610"/>
        <v>46.258685890522614</v>
      </c>
      <c r="P78" s="151" t="e">
        <f t="shared" si="610"/>
        <v>#DIV/0!</v>
      </c>
      <c r="Q78" s="151">
        <f t="shared" si="610"/>
        <v>32.291391843971631</v>
      </c>
      <c r="R78" s="151">
        <v>32.294629984202935</v>
      </c>
      <c r="S78" s="151">
        <v>18.784931506849315</v>
      </c>
      <c r="T78" s="91">
        <f t="shared" si="610"/>
        <v>50.836774702669956</v>
      </c>
      <c r="U78" s="91">
        <f t="shared" si="610"/>
        <v>50.846217738450441</v>
      </c>
      <c r="V78" s="91">
        <f t="shared" si="610"/>
        <v>25.99485904644537</v>
      </c>
      <c r="W78" s="151">
        <f t="shared" si="610"/>
        <v>52.483327292516812</v>
      </c>
      <c r="X78" s="151">
        <f t="shared" si="610"/>
        <v>52.481149998896711</v>
      </c>
      <c r="Y78" s="151" t="e">
        <f t="shared" si="610"/>
        <v>#DIV/0!</v>
      </c>
      <c r="Z78" s="151">
        <f t="shared" si="610"/>
        <v>57.642053723121997</v>
      </c>
      <c r="AA78" s="151">
        <v>57.651996753464232</v>
      </c>
      <c r="AB78" s="151">
        <v>28.681799999999999</v>
      </c>
      <c r="AC78" s="47">
        <f t="shared" si="610"/>
        <v>50.836774702669963</v>
      </c>
      <c r="AD78" s="47">
        <f t="shared" si="610"/>
        <v>50.846217738450434</v>
      </c>
      <c r="AE78" s="47">
        <f t="shared" si="610"/>
        <v>25.994859046445367</v>
      </c>
      <c r="AF78" s="152">
        <f t="shared" si="610"/>
        <v>51.915176138279229</v>
      </c>
      <c r="AG78" s="152">
        <f t="shared" si="610"/>
        <v>51.914474912835068</v>
      </c>
      <c r="AH78" s="152" t="e">
        <f t="shared" si="610"/>
        <v>#DIV/0!</v>
      </c>
      <c r="AI78" s="152">
        <f t="shared" si="610"/>
        <v>43.943409243154278</v>
      </c>
      <c r="AJ78" s="152">
        <f t="shared" si="610"/>
        <v>43.949148832757579</v>
      </c>
      <c r="AK78" s="152">
        <f t="shared" si="610"/>
        <v>23.665039062500004</v>
      </c>
      <c r="AL78" s="94">
        <f t="shared" si="523"/>
        <v>1.0784014356092655</v>
      </c>
      <c r="AM78" s="94">
        <f t="shared" si="523"/>
        <v>1.0682571743846339</v>
      </c>
      <c r="AN78" s="94" t="e">
        <f t="shared" si="523"/>
        <v>#DIV/0!</v>
      </c>
      <c r="AO78" s="91">
        <f t="shared" ref="AO78:BX78" si="611">SUM(AO76/AO77)</f>
        <v>50.836774702669956</v>
      </c>
      <c r="AP78" s="91">
        <f t="shared" si="611"/>
        <v>50.846217738450441</v>
      </c>
      <c r="AQ78" s="91">
        <f t="shared" si="611"/>
        <v>25.99485904644537</v>
      </c>
      <c r="AR78" s="91">
        <f t="shared" si="611"/>
        <v>55.211303350345261</v>
      </c>
      <c r="AS78" s="91">
        <f t="shared" si="611"/>
        <v>55.197290785960561</v>
      </c>
      <c r="AT78" s="91" t="e">
        <f t="shared" si="611"/>
        <v>#DIV/0!</v>
      </c>
      <c r="AU78" s="89">
        <f t="shared" si="611"/>
        <v>42.032798549620665</v>
      </c>
      <c r="AV78" s="89">
        <v>42.08879892476277</v>
      </c>
      <c r="AW78" s="89">
        <v>6.1837999999999997</v>
      </c>
      <c r="AX78" s="91">
        <f t="shared" si="611"/>
        <v>50.836774702669956</v>
      </c>
      <c r="AY78" s="91">
        <f t="shared" si="611"/>
        <v>50.846217738450441</v>
      </c>
      <c r="AZ78" s="91">
        <f t="shared" si="611"/>
        <v>25.99485904644537</v>
      </c>
      <c r="BA78" s="151">
        <f t="shared" si="611"/>
        <v>60.96229932666806</v>
      </c>
      <c r="BB78" s="151">
        <f t="shared" si="611"/>
        <v>60.944453507283136</v>
      </c>
      <c r="BC78" s="151" t="e">
        <f t="shared" si="611"/>
        <v>#DIV/0!</v>
      </c>
      <c r="BD78" s="151">
        <f t="shared" si="611"/>
        <v>52.601466706547782</v>
      </c>
      <c r="BE78" s="151">
        <v>52.60181341507684</v>
      </c>
      <c r="BF78" s="151">
        <v>49.654285714285713</v>
      </c>
      <c r="BG78" s="91">
        <f t="shared" si="611"/>
        <v>50.836774702669956</v>
      </c>
      <c r="BH78" s="91">
        <f t="shared" si="611"/>
        <v>50.846217738450441</v>
      </c>
      <c r="BI78" s="91">
        <f t="shared" si="611"/>
        <v>25.99485904644537</v>
      </c>
      <c r="BJ78" s="151">
        <f t="shared" si="611"/>
        <v>68.124177644529126</v>
      </c>
      <c r="BK78" s="151">
        <f t="shared" si="611"/>
        <v>68.111966752544731</v>
      </c>
      <c r="BL78" s="151" t="e">
        <f t="shared" si="611"/>
        <v>#DIV/0!</v>
      </c>
      <c r="BM78" s="151">
        <f t="shared" si="611"/>
        <v>57.824678904341212</v>
      </c>
      <c r="BN78" s="151">
        <v>57.816142481496605</v>
      </c>
      <c r="BO78" s="151" t="e">
        <v>#DIV/0!</v>
      </c>
      <c r="BP78" s="47">
        <f t="shared" si="611"/>
        <v>50.836774702669963</v>
      </c>
      <c r="BQ78" s="47">
        <f t="shared" si="611"/>
        <v>50.846217738450434</v>
      </c>
      <c r="BR78" s="47">
        <f t="shared" si="611"/>
        <v>25.994859046445367</v>
      </c>
      <c r="BS78" s="152">
        <f t="shared" si="611"/>
        <v>61.412282902415967</v>
      </c>
      <c r="BT78" s="152">
        <f t="shared" si="611"/>
        <v>61.397567761014358</v>
      </c>
      <c r="BU78" s="152" t="e">
        <f t="shared" si="611"/>
        <v>#DIV/0!</v>
      </c>
      <c r="BV78" s="152">
        <f t="shared" si="611"/>
        <v>50.450393305360983</v>
      </c>
      <c r="BW78" s="152">
        <f t="shared" si="611"/>
        <v>50.472449299802101</v>
      </c>
      <c r="BX78" s="152">
        <f t="shared" si="611"/>
        <v>13.481570093457943</v>
      </c>
      <c r="BY78" s="48">
        <f t="shared" si="386"/>
        <v>10.575508199746004</v>
      </c>
      <c r="BZ78" s="48">
        <f t="shared" si="386"/>
        <v>10.551350022563923</v>
      </c>
      <c r="CA78" s="48" t="e">
        <f t="shared" si="386"/>
        <v>#DIV/0!</v>
      </c>
      <c r="CB78" s="47">
        <f t="shared" ref="CB78:CJ78" si="612">SUM(CB76/CB77)</f>
        <v>50.836774702669963</v>
      </c>
      <c r="CC78" s="47">
        <f t="shared" si="612"/>
        <v>50.846217738450434</v>
      </c>
      <c r="CD78" s="47">
        <f t="shared" si="612"/>
        <v>25.994859046445367</v>
      </c>
      <c r="CE78" s="152">
        <f t="shared" si="612"/>
        <v>56.560169224687669</v>
      </c>
      <c r="CF78" s="152">
        <f t="shared" si="612"/>
        <v>56.552613854675847</v>
      </c>
      <c r="CG78" s="152" t="e">
        <f t="shared" si="612"/>
        <v>#DIV/0!</v>
      </c>
      <c r="CH78" s="152">
        <f t="shared" si="612"/>
        <v>47.183441907559747</v>
      </c>
      <c r="CI78" s="152">
        <f t="shared" si="612"/>
        <v>47.196794804872894</v>
      </c>
      <c r="CJ78" s="152">
        <f t="shared" si="612"/>
        <v>16.777357774968394</v>
      </c>
      <c r="CK78" s="48">
        <f t="shared" si="388"/>
        <v>5.7233945220177063</v>
      </c>
      <c r="CL78" s="48">
        <f t="shared" si="388"/>
        <v>5.7063961162254131</v>
      </c>
      <c r="CM78" s="48" t="e">
        <f t="shared" si="388"/>
        <v>#DIV/0!</v>
      </c>
      <c r="CN78" s="91">
        <f t="shared" ref="CN78:DW78" si="613">SUM(CN76/CN77)</f>
        <v>50.836774702669956</v>
      </c>
      <c r="CO78" s="91">
        <f t="shared" si="613"/>
        <v>50.846217738450441</v>
      </c>
      <c r="CP78" s="91">
        <f t="shared" si="613"/>
        <v>25.99485904644537</v>
      </c>
      <c r="CQ78" s="151">
        <f t="shared" si="613"/>
        <v>50.644047158540047</v>
      </c>
      <c r="CR78" s="151">
        <f t="shared" si="613"/>
        <v>50.633705708435137</v>
      </c>
      <c r="CS78" s="151" t="e">
        <f t="shared" si="613"/>
        <v>#DIV/0!</v>
      </c>
      <c r="CT78" s="151">
        <f t="shared" si="613"/>
        <v>60.829267101973407</v>
      </c>
      <c r="CU78" s="151">
        <v>60.820669169425557</v>
      </c>
      <c r="CV78" s="151" t="e">
        <v>#DIV/0!</v>
      </c>
      <c r="CW78" s="91">
        <f t="shared" si="613"/>
        <v>50.836774702669956</v>
      </c>
      <c r="CX78" s="91">
        <f t="shared" si="613"/>
        <v>50.846217738450441</v>
      </c>
      <c r="CY78" s="91">
        <f t="shared" si="613"/>
        <v>25.99485904644537</v>
      </c>
      <c r="CZ78" s="151">
        <f t="shared" si="613"/>
        <v>54.865657724367765</v>
      </c>
      <c r="DA78" s="151">
        <f t="shared" si="613"/>
        <v>54.856019558809088</v>
      </c>
      <c r="DB78" s="151" t="e">
        <f t="shared" si="613"/>
        <v>#DIV/0!</v>
      </c>
      <c r="DC78" s="151">
        <f t="shared" si="613"/>
        <v>60.546495880692511</v>
      </c>
      <c r="DD78" s="151">
        <v>60.543411439372477</v>
      </c>
      <c r="DE78" s="151" t="e">
        <v>#DIV/0!</v>
      </c>
      <c r="DF78" s="91">
        <f t="shared" si="613"/>
        <v>50.836774702669956</v>
      </c>
      <c r="DG78" s="91">
        <f t="shared" si="613"/>
        <v>50.846217738450441</v>
      </c>
      <c r="DH78" s="91">
        <f t="shared" si="613"/>
        <v>25.99485904644537</v>
      </c>
      <c r="DI78" s="151">
        <f t="shared" si="613"/>
        <v>59.615757993073622</v>
      </c>
      <c r="DJ78" s="151">
        <f t="shared" si="613"/>
        <v>59.596505442451175</v>
      </c>
      <c r="DK78" s="151" t="e">
        <f t="shared" si="613"/>
        <v>#DIV/0!</v>
      </c>
      <c r="DL78" s="151">
        <f t="shared" si="613"/>
        <v>51.426141952018718</v>
      </c>
      <c r="DM78" s="151">
        <v>51.420833928170822</v>
      </c>
      <c r="DN78" s="151" t="e">
        <v>#DIV/0!</v>
      </c>
      <c r="DO78" s="47">
        <f t="shared" si="613"/>
        <v>50.836774702669963</v>
      </c>
      <c r="DP78" s="47">
        <f t="shared" si="613"/>
        <v>50.846217738450434</v>
      </c>
      <c r="DQ78" s="47">
        <f t="shared" si="613"/>
        <v>25.994859046445367</v>
      </c>
      <c r="DR78" s="152">
        <f t="shared" si="613"/>
        <v>55.186539040107121</v>
      </c>
      <c r="DS78" s="152">
        <f t="shared" si="613"/>
        <v>55.173332124701446</v>
      </c>
      <c r="DT78" s="152" t="e">
        <f t="shared" si="613"/>
        <v>#DIV/0!</v>
      </c>
      <c r="DU78" s="152">
        <f t="shared" si="613"/>
        <v>57.420123905893355</v>
      </c>
      <c r="DV78" s="152">
        <f t="shared" si="613"/>
        <v>57.414527579575484</v>
      </c>
      <c r="DW78" s="152" t="e">
        <f t="shared" si="613"/>
        <v>#DIV/0!</v>
      </c>
      <c r="DX78" s="48">
        <f t="shared" si="390"/>
        <v>4.3497643374371577</v>
      </c>
      <c r="DY78" s="48">
        <f t="shared" si="390"/>
        <v>4.3271143862510115</v>
      </c>
      <c r="DZ78" s="48" t="e">
        <f t="shared" si="390"/>
        <v>#DIV/0!</v>
      </c>
      <c r="EA78" s="47">
        <f t="shared" si="610"/>
        <v>50.836774702669977</v>
      </c>
      <c r="EB78" s="47">
        <f t="shared" si="610"/>
        <v>50.846217738450449</v>
      </c>
      <c r="EC78" s="47">
        <f t="shared" si="610"/>
        <v>25.994859046445367</v>
      </c>
      <c r="ED78" s="152">
        <f t="shared" si="610"/>
        <v>56.123022933869372</v>
      </c>
      <c r="EE78" s="152">
        <f t="shared" si="610"/>
        <v>56.113669006914023</v>
      </c>
      <c r="EF78" s="152" t="e">
        <f t="shared" si="610"/>
        <v>#DIV/0!</v>
      </c>
      <c r="EG78" s="152">
        <f t="shared" si="610"/>
        <v>50.423776180947812</v>
      </c>
      <c r="EH78" s="152">
        <f t="shared" ref="EH78:EI78" si="614">SUM(EH76/EH77)</f>
        <v>50.43210148943345</v>
      </c>
      <c r="EI78" s="152">
        <f t="shared" si="614"/>
        <v>22.682048040455115</v>
      </c>
      <c r="EJ78" s="48">
        <f t="shared" si="392"/>
        <v>5.2862482311993944</v>
      </c>
      <c r="EK78" s="48">
        <f t="shared" si="392"/>
        <v>5.2674512684635744</v>
      </c>
      <c r="EL78" s="48" t="e">
        <f t="shared" si="392"/>
        <v>#DIV/0!</v>
      </c>
      <c r="EM78" s="91">
        <f t="shared" ref="EM78:FV78" si="615">SUM(EM76/EM77)</f>
        <v>50.836774702669956</v>
      </c>
      <c r="EN78" s="91">
        <f t="shared" si="615"/>
        <v>50.846217738450441</v>
      </c>
      <c r="EO78" s="91">
        <f t="shared" si="615"/>
        <v>25.99485904644537</v>
      </c>
      <c r="EP78" s="151">
        <f t="shared" si="615"/>
        <v>55.32401284693043</v>
      </c>
      <c r="EQ78" s="151">
        <f t="shared" si="615"/>
        <v>55.318929702125793</v>
      </c>
      <c r="ER78" s="91" t="e">
        <f t="shared" si="615"/>
        <v>#DIV/0!</v>
      </c>
      <c r="ES78" s="151">
        <f t="shared" si="615"/>
        <v>47.438797565312541</v>
      </c>
      <c r="ET78" s="151">
        <v>47.438797565312541</v>
      </c>
      <c r="EU78" s="151" t="e">
        <v>#DIV/0!</v>
      </c>
      <c r="EV78" s="91">
        <f t="shared" si="615"/>
        <v>50.836774702669956</v>
      </c>
      <c r="EW78" s="91">
        <f t="shared" si="615"/>
        <v>50.846217738450441</v>
      </c>
      <c r="EX78" s="91">
        <f t="shared" si="615"/>
        <v>25.99485904644537</v>
      </c>
      <c r="EY78" s="151" t="e">
        <f t="shared" si="615"/>
        <v>#DIV/0!</v>
      </c>
      <c r="EZ78" s="151" t="e">
        <f t="shared" si="615"/>
        <v>#DIV/0!</v>
      </c>
      <c r="FA78" s="151" t="e">
        <f t="shared" si="615"/>
        <v>#DIV/0!</v>
      </c>
      <c r="FB78" s="151">
        <f t="shared" si="615"/>
        <v>47.86663903983419</v>
      </c>
      <c r="FC78" s="151">
        <v>47.86663903983419</v>
      </c>
      <c r="FD78" s="151" t="e">
        <v>#DIV/0!</v>
      </c>
      <c r="FE78" s="91">
        <f t="shared" si="615"/>
        <v>50.836774702669956</v>
      </c>
      <c r="FF78" s="91">
        <f t="shared" si="615"/>
        <v>50.846217738450441</v>
      </c>
      <c r="FG78" s="91">
        <f t="shared" si="615"/>
        <v>25.99485904644537</v>
      </c>
      <c r="FH78" s="151" t="e">
        <f t="shared" si="615"/>
        <v>#DIV/0!</v>
      </c>
      <c r="FI78" s="151" t="e">
        <f t="shared" si="615"/>
        <v>#DIV/0!</v>
      </c>
      <c r="FJ78" s="151" t="e">
        <f t="shared" si="615"/>
        <v>#DIV/0!</v>
      </c>
      <c r="FK78" s="151">
        <f t="shared" si="615"/>
        <v>51.572632513146125</v>
      </c>
      <c r="FL78" s="151">
        <v>51.572632513146125</v>
      </c>
      <c r="FM78" s="151" t="e">
        <v>#DIV/0!</v>
      </c>
      <c r="FN78" s="47">
        <f t="shared" si="615"/>
        <v>50.836774702669963</v>
      </c>
      <c r="FO78" s="47">
        <f t="shared" si="615"/>
        <v>50.846217738450434</v>
      </c>
      <c r="FP78" s="47">
        <f t="shared" si="615"/>
        <v>25.994859046445367</v>
      </c>
      <c r="FQ78" s="152">
        <f t="shared" si="615"/>
        <v>55.32401284693043</v>
      </c>
      <c r="FR78" s="152">
        <f t="shared" si="615"/>
        <v>55.318929702125793</v>
      </c>
      <c r="FS78" s="152" t="e">
        <f t="shared" si="615"/>
        <v>#DIV/0!</v>
      </c>
      <c r="FT78" s="152">
        <f t="shared" si="615"/>
        <v>48.977616783786331</v>
      </c>
      <c r="FU78" s="152">
        <f t="shared" si="615"/>
        <v>48.977616783786331</v>
      </c>
      <c r="FV78" s="152" t="e">
        <f t="shared" si="615"/>
        <v>#DIV/0!</v>
      </c>
      <c r="FW78" s="95">
        <f t="shared" si="394"/>
        <v>4.4872381442604663</v>
      </c>
      <c r="FX78" s="95">
        <f t="shared" si="394"/>
        <v>4.4727119636753585</v>
      </c>
      <c r="FY78" s="95" t="e">
        <f t="shared" si="394"/>
        <v>#DIV/0!</v>
      </c>
      <c r="FZ78" s="47">
        <f t="shared" ref="FZ78:GH78" si="616">SUM(FZ76/FZ77)</f>
        <v>50.836774702669963</v>
      </c>
      <c r="GA78" s="47">
        <f t="shared" si="616"/>
        <v>50.846217738450441</v>
      </c>
      <c r="GB78" s="47">
        <f t="shared" si="616"/>
        <v>25.994859046445367</v>
      </c>
      <c r="GC78" s="152">
        <f t="shared" si="616"/>
        <v>56.041269011851817</v>
      </c>
      <c r="GD78" s="152">
        <f t="shared" si="616"/>
        <v>56.032352067103091</v>
      </c>
      <c r="GE78" s="152" t="e">
        <f t="shared" si="616"/>
        <v>#DIV/0!</v>
      </c>
      <c r="GF78" s="152">
        <f t="shared" si="616"/>
        <v>50.057521194591352</v>
      </c>
      <c r="GG78" s="152">
        <f t="shared" si="616"/>
        <v>50.063655488805921</v>
      </c>
      <c r="GH78" s="152">
        <f t="shared" si="616"/>
        <v>22.682048040455115</v>
      </c>
      <c r="GI78" s="95">
        <f t="shared" si="396"/>
        <v>5.2044943091818539</v>
      </c>
      <c r="GJ78" s="95">
        <f t="shared" si="396"/>
        <v>5.1861343286526491</v>
      </c>
      <c r="GK78" s="95" t="e">
        <f t="shared" si="396"/>
        <v>#DIV/0!</v>
      </c>
      <c r="GL78" s="106"/>
    </row>
    <row r="79" spans="1:195" ht="18.75" x14ac:dyDescent="0.3">
      <c r="A79" s="92" t="s">
        <v>80</v>
      </c>
      <c r="B79" s="91">
        <f t="shared" si="454"/>
        <v>543.64386044086302</v>
      </c>
      <c r="C79" s="91">
        <f>SUM([20]вода!EF169)/12</f>
        <v>543.6414513176984</v>
      </c>
      <c r="D79" s="91">
        <f>SUM([20]вода!EG169)/12</f>
        <v>2.4091231646495501E-3</v>
      </c>
      <c r="E79" s="89">
        <f t="shared" ref="E79:E80" si="617">SUM(F79:G79)</f>
        <v>0</v>
      </c>
      <c r="F79" s="151">
        <v>0</v>
      </c>
      <c r="G79" s="151">
        <v>0</v>
      </c>
      <c r="H79" s="89">
        <f t="shared" ref="H79:H80" si="618">SUM(I79:J79)</f>
        <v>0</v>
      </c>
      <c r="I79" s="151">
        <v>0</v>
      </c>
      <c r="J79" s="151">
        <v>0</v>
      </c>
      <c r="K79" s="91">
        <f t="shared" ref="K79:K80" si="619">SUM(L79:M79)</f>
        <v>543.64386044086302</v>
      </c>
      <c r="L79" s="91">
        <f>SUM(C79)</f>
        <v>543.6414513176984</v>
      </c>
      <c r="M79" s="91">
        <f>SUM(D79)</f>
        <v>2.4091231646495501E-3</v>
      </c>
      <c r="N79" s="89">
        <f t="shared" ref="N79:N80" si="620">SUM(O79:P79)</f>
        <v>0</v>
      </c>
      <c r="O79" s="151">
        <v>0</v>
      </c>
      <c r="P79" s="151">
        <v>0</v>
      </c>
      <c r="Q79" s="89">
        <f t="shared" ref="Q79:Q80" si="621">SUM(R79:S79)</f>
        <v>0</v>
      </c>
      <c r="R79" s="151">
        <v>0</v>
      </c>
      <c r="S79" s="151">
        <v>0</v>
      </c>
      <c r="T79" s="91">
        <f t="shared" ref="T79:T80" si="622">SUM(U79:V79)</f>
        <v>543.64386044086302</v>
      </c>
      <c r="U79" s="91">
        <f>SUM(L79)</f>
        <v>543.6414513176984</v>
      </c>
      <c r="V79" s="91">
        <f>SUM(M79)</f>
        <v>2.4091231646495501E-3</v>
      </c>
      <c r="W79" s="89">
        <f t="shared" ref="W79:W80" si="623">SUM(X79:Y79)</f>
        <v>0</v>
      </c>
      <c r="X79" s="151">
        <v>0</v>
      </c>
      <c r="Y79" s="151">
        <v>0</v>
      </c>
      <c r="Z79" s="89">
        <f t="shared" ref="Z79:Z80" si="624">SUM(AA79:AB79)</f>
        <v>0</v>
      </c>
      <c r="AA79" s="151">
        <v>0</v>
      </c>
      <c r="AB79" s="151">
        <v>0</v>
      </c>
      <c r="AC79" s="11">
        <f>SUM(B79+K79+T79)</f>
        <v>1630.931581322589</v>
      </c>
      <c r="AD79" s="11">
        <f t="shared" ref="AD79:AF83" si="625">SUM(C79+L79+U79)</f>
        <v>1630.9243539530953</v>
      </c>
      <c r="AE79" s="11">
        <f t="shared" si="625"/>
        <v>7.2273694939486502E-3</v>
      </c>
      <c r="AF79" s="153">
        <f>SUM(E79+N79+W79)</f>
        <v>0</v>
      </c>
      <c r="AG79" s="153">
        <f t="shared" ref="AG79:AK83" si="626">SUM(F79+O79+X79)</f>
        <v>0</v>
      </c>
      <c r="AH79" s="153">
        <f t="shared" si="626"/>
        <v>0</v>
      </c>
      <c r="AI79" s="153">
        <f t="shared" si="626"/>
        <v>0</v>
      </c>
      <c r="AJ79" s="153">
        <f t="shared" si="626"/>
        <v>0</v>
      </c>
      <c r="AK79" s="153">
        <f t="shared" si="626"/>
        <v>0</v>
      </c>
      <c r="AL79" s="94">
        <f t="shared" si="523"/>
        <v>-1630.931581322589</v>
      </c>
      <c r="AM79" s="94">
        <f t="shared" si="523"/>
        <v>-1630.9243539530953</v>
      </c>
      <c r="AN79" s="94">
        <f t="shared" si="523"/>
        <v>-7.2273694939486502E-3</v>
      </c>
      <c r="AO79" s="91">
        <f t="shared" ref="AO79" si="627">SUM(AP79:AQ79)</f>
        <v>543.64386044086302</v>
      </c>
      <c r="AP79" s="91">
        <f>SUM(U79)</f>
        <v>543.6414513176984</v>
      </c>
      <c r="AQ79" s="91">
        <f>SUM(V79)</f>
        <v>2.4091231646495501E-3</v>
      </c>
      <c r="AR79" s="91">
        <f t="shared" ref="AR79:AR80" si="628">SUM(AS79:AT79)</f>
        <v>0</v>
      </c>
      <c r="AS79" s="91">
        <v>0</v>
      </c>
      <c r="AT79" s="91">
        <v>0</v>
      </c>
      <c r="AU79" s="89">
        <f t="shared" ref="AU79:AU80" si="629">SUM(AV79:AW79)</f>
        <v>0</v>
      </c>
      <c r="AV79" s="89">
        <v>0</v>
      </c>
      <c r="AW79" s="89">
        <v>0</v>
      </c>
      <c r="AX79" s="91">
        <f t="shared" ref="AX79:AX80" si="630">SUM(AY79:AZ79)</f>
        <v>543.64386044086302</v>
      </c>
      <c r="AY79" s="91">
        <f>SUM(AP79)</f>
        <v>543.6414513176984</v>
      </c>
      <c r="AZ79" s="91">
        <f>SUM(AQ79)</f>
        <v>2.4091231646495501E-3</v>
      </c>
      <c r="BA79" s="89">
        <f t="shared" ref="BA79:BA80" si="631">SUM(BB79:BC79)</f>
        <v>0</v>
      </c>
      <c r="BB79" s="151">
        <v>0</v>
      </c>
      <c r="BC79" s="151">
        <v>0</v>
      </c>
      <c r="BD79" s="89">
        <f t="shared" ref="BD79:BD80" si="632">SUM(BE79:BF79)</f>
        <v>0</v>
      </c>
      <c r="BE79" s="151">
        <v>0</v>
      </c>
      <c r="BF79" s="151">
        <v>0</v>
      </c>
      <c r="BG79" s="91">
        <f t="shared" ref="BG79:BG80" si="633">SUM(BH79:BI79)</f>
        <v>543.64386044086302</v>
      </c>
      <c r="BH79" s="91">
        <f>SUM(AY79)</f>
        <v>543.6414513176984</v>
      </c>
      <c r="BI79" s="91">
        <f>SUM(AZ79)</f>
        <v>2.4091231646495501E-3</v>
      </c>
      <c r="BJ79" s="89">
        <f t="shared" ref="BJ79:BJ80" si="634">SUM(BK79:BL79)</f>
        <v>0</v>
      </c>
      <c r="BK79" s="151">
        <v>0</v>
      </c>
      <c r="BL79" s="151">
        <v>0</v>
      </c>
      <c r="BM79" s="89">
        <f t="shared" ref="BM79:BM80" si="635">SUM(BN79:BO79)</f>
        <v>0</v>
      </c>
      <c r="BN79" s="151">
        <v>0</v>
      </c>
      <c r="BO79" s="151">
        <v>0</v>
      </c>
      <c r="BP79" s="22">
        <f t="shared" ref="BP79:BX83" si="636">SUM(AO79+AX79+BG79)</f>
        <v>1630.931581322589</v>
      </c>
      <c r="BQ79" s="22">
        <f t="shared" si="636"/>
        <v>1630.9243539530953</v>
      </c>
      <c r="BR79" s="22">
        <f t="shared" si="636"/>
        <v>7.2273694939486502E-3</v>
      </c>
      <c r="BS79" s="144">
        <f t="shared" si="636"/>
        <v>0</v>
      </c>
      <c r="BT79" s="144">
        <f t="shared" si="636"/>
        <v>0</v>
      </c>
      <c r="BU79" s="144">
        <f t="shared" si="636"/>
        <v>0</v>
      </c>
      <c r="BV79" s="144">
        <f t="shared" si="636"/>
        <v>0</v>
      </c>
      <c r="BW79" s="144">
        <f t="shared" si="636"/>
        <v>0</v>
      </c>
      <c r="BX79" s="144">
        <f t="shared" si="636"/>
        <v>0</v>
      </c>
      <c r="BY79" s="48">
        <f t="shared" ref="BY79:CA84" si="637">SUM(BS79-BP79)</f>
        <v>-1630.931581322589</v>
      </c>
      <c r="BZ79" s="48">
        <f t="shared" si="637"/>
        <v>-1630.9243539530953</v>
      </c>
      <c r="CA79" s="48">
        <f t="shared" si="637"/>
        <v>-7.2273694939486502E-3</v>
      </c>
      <c r="CB79" s="22">
        <f t="shared" ref="CB79:CJ83" si="638">SUM(AC79+BP79)</f>
        <v>3261.8631626451779</v>
      </c>
      <c r="CC79" s="22">
        <f t="shared" si="638"/>
        <v>3261.8487079061906</v>
      </c>
      <c r="CD79" s="22">
        <f t="shared" si="638"/>
        <v>1.44547389878973E-2</v>
      </c>
      <c r="CE79" s="144">
        <f t="shared" si="638"/>
        <v>0</v>
      </c>
      <c r="CF79" s="144">
        <f t="shared" si="638"/>
        <v>0</v>
      </c>
      <c r="CG79" s="144">
        <f t="shared" si="638"/>
        <v>0</v>
      </c>
      <c r="CH79" s="144">
        <f t="shared" si="638"/>
        <v>0</v>
      </c>
      <c r="CI79" s="144">
        <f t="shared" si="638"/>
        <v>0</v>
      </c>
      <c r="CJ79" s="144">
        <f t="shared" si="638"/>
        <v>0</v>
      </c>
      <c r="CK79" s="43">
        <f t="shared" ref="CK79:CM84" si="639">SUM(CE79-CB79)</f>
        <v>-3261.8631626451779</v>
      </c>
      <c r="CL79" s="43">
        <f t="shared" si="639"/>
        <v>-3261.8487079061906</v>
      </c>
      <c r="CM79" s="43">
        <f t="shared" si="639"/>
        <v>-1.44547389878973E-2</v>
      </c>
      <c r="CN79" s="91">
        <f t="shared" ref="CN79:CN80" si="640">SUM(CO79:CP79)</f>
        <v>543.64386044086302</v>
      </c>
      <c r="CO79" s="91">
        <f>SUM(BH79)</f>
        <v>543.6414513176984</v>
      </c>
      <c r="CP79" s="91">
        <f>SUM(BI79)</f>
        <v>2.4091231646495501E-3</v>
      </c>
      <c r="CQ79" s="89">
        <f t="shared" ref="CQ79:CQ80" si="641">SUM(CR79:CS79)</f>
        <v>0</v>
      </c>
      <c r="CR79" s="151">
        <v>0</v>
      </c>
      <c r="CS79" s="151">
        <v>0</v>
      </c>
      <c r="CT79" s="89">
        <f t="shared" ref="CT79:CT80" si="642">SUM(CU79:CV79)</f>
        <v>0</v>
      </c>
      <c r="CU79" s="151">
        <v>0</v>
      </c>
      <c r="CV79" s="151">
        <v>0</v>
      </c>
      <c r="CW79" s="91">
        <f t="shared" ref="CW79:CW80" si="643">SUM(CX79:CY79)</f>
        <v>543.64386044086302</v>
      </c>
      <c r="CX79" s="91">
        <f>SUM(CO79)</f>
        <v>543.6414513176984</v>
      </c>
      <c r="CY79" s="91">
        <f>SUM(CP79)</f>
        <v>2.4091231646495501E-3</v>
      </c>
      <c r="CZ79" s="89">
        <f t="shared" ref="CZ79:CZ80" si="644">SUM(DA79:DB79)</f>
        <v>0</v>
      </c>
      <c r="DA79" s="151">
        <v>0</v>
      </c>
      <c r="DB79" s="151">
        <v>0</v>
      </c>
      <c r="DC79" s="89">
        <f t="shared" ref="DC79:DC80" si="645">SUM(DD79:DE79)</f>
        <v>0</v>
      </c>
      <c r="DD79" s="151">
        <v>0</v>
      </c>
      <c r="DE79" s="151">
        <v>0</v>
      </c>
      <c r="DF79" s="91">
        <f t="shared" ref="DF79:DF80" si="646">SUM(DG79:DH79)</f>
        <v>543.64386044086302</v>
      </c>
      <c r="DG79" s="91">
        <f>SUM(CX79)</f>
        <v>543.6414513176984</v>
      </c>
      <c r="DH79" s="91">
        <f>SUM(CY79)</f>
        <v>2.4091231646495501E-3</v>
      </c>
      <c r="DI79" s="89">
        <f t="shared" ref="DI79:DI80" si="647">SUM(DJ79:DK79)</f>
        <v>0</v>
      </c>
      <c r="DJ79" s="151">
        <v>0</v>
      </c>
      <c r="DK79" s="151">
        <v>0</v>
      </c>
      <c r="DL79" s="89">
        <f t="shared" ref="DL79:DL80" si="648">SUM(DM79:DN79)</f>
        <v>0</v>
      </c>
      <c r="DM79" s="151">
        <v>0</v>
      </c>
      <c r="DN79" s="151">
        <v>0</v>
      </c>
      <c r="DO79" s="22">
        <f t="shared" ref="DO79:DW83" si="649">SUM(CN79+CW79+DF79)</f>
        <v>1630.931581322589</v>
      </c>
      <c r="DP79" s="22">
        <f t="shared" si="649"/>
        <v>1630.9243539530953</v>
      </c>
      <c r="DQ79" s="22">
        <f t="shared" si="649"/>
        <v>7.2273694939486502E-3</v>
      </c>
      <c r="DR79" s="144">
        <f t="shared" si="649"/>
        <v>0</v>
      </c>
      <c r="DS79" s="144">
        <f t="shared" si="649"/>
        <v>0</v>
      </c>
      <c r="DT79" s="144">
        <f t="shared" si="649"/>
        <v>0</v>
      </c>
      <c r="DU79" s="144">
        <f t="shared" si="649"/>
        <v>0</v>
      </c>
      <c r="DV79" s="144">
        <f t="shared" si="649"/>
        <v>0</v>
      </c>
      <c r="DW79" s="144">
        <f t="shared" si="649"/>
        <v>0</v>
      </c>
      <c r="DX79" s="43">
        <f t="shared" ref="DX79:DZ84" si="650">SUM(DR79-DO79)</f>
        <v>-1630.931581322589</v>
      </c>
      <c r="DY79" s="43">
        <f t="shared" si="650"/>
        <v>-1630.9243539530953</v>
      </c>
      <c r="DZ79" s="43">
        <f t="shared" si="650"/>
        <v>-7.2273694939486502E-3</v>
      </c>
      <c r="EA79" s="30">
        <f t="shared" ref="EA79:EI83" si="651">SUM(CB79+DO79)</f>
        <v>4892.7947439677664</v>
      </c>
      <c r="EB79" s="30">
        <f t="shared" si="651"/>
        <v>4892.7730618592859</v>
      </c>
      <c r="EC79" s="30">
        <f t="shared" si="651"/>
        <v>2.1682108481845951E-2</v>
      </c>
      <c r="ED79" s="144">
        <f t="shared" si="651"/>
        <v>0</v>
      </c>
      <c r="EE79" s="144">
        <f t="shared" si="651"/>
        <v>0</v>
      </c>
      <c r="EF79" s="144">
        <f t="shared" si="651"/>
        <v>0</v>
      </c>
      <c r="EG79" s="145">
        <f t="shared" si="651"/>
        <v>0</v>
      </c>
      <c r="EH79" s="145">
        <f t="shared" si="651"/>
        <v>0</v>
      </c>
      <c r="EI79" s="145">
        <f t="shared" si="651"/>
        <v>0</v>
      </c>
      <c r="EJ79" s="43">
        <f t="shared" ref="EJ79:EL84" si="652">SUM(ED79-EA79)</f>
        <v>-4892.7947439677664</v>
      </c>
      <c r="EK79" s="43">
        <f t="shared" si="652"/>
        <v>-4892.7730618592859</v>
      </c>
      <c r="EL79" s="43">
        <f t="shared" si="652"/>
        <v>-2.1682108481845951E-2</v>
      </c>
      <c r="EM79" s="91">
        <f t="shared" ref="EM79:EM80" si="653">SUM(EN79:EO79)</f>
        <v>543.64386044086302</v>
      </c>
      <c r="EN79" s="91">
        <f>SUM(DG79)</f>
        <v>543.6414513176984</v>
      </c>
      <c r="EO79" s="91">
        <f>SUM(DH79)</f>
        <v>2.4091231646495501E-3</v>
      </c>
      <c r="EP79" s="89">
        <f t="shared" ref="EP79:EP80" si="654">SUM(EQ79:ER79)</f>
        <v>0</v>
      </c>
      <c r="EQ79" s="151">
        <v>0</v>
      </c>
      <c r="ER79" s="91">
        <v>0</v>
      </c>
      <c r="ES79" s="89">
        <f t="shared" ref="ES79:ES80" si="655">SUM(ET79:EU79)</f>
        <v>0</v>
      </c>
      <c r="ET79" s="151">
        <v>0</v>
      </c>
      <c r="EU79" s="151">
        <v>0</v>
      </c>
      <c r="EV79" s="91">
        <f t="shared" ref="EV79:EV80" si="656">SUM(EW79:EX79)</f>
        <v>543.64386044086302</v>
      </c>
      <c r="EW79" s="91">
        <f>SUM(EN79)</f>
        <v>543.6414513176984</v>
      </c>
      <c r="EX79" s="91">
        <f>SUM(EO79)</f>
        <v>2.4091231646495501E-3</v>
      </c>
      <c r="EY79" s="89">
        <f t="shared" ref="EY79:EY80" si="657">SUM(EZ79:FA79)</f>
        <v>0</v>
      </c>
      <c r="EZ79" s="151">
        <v>0</v>
      </c>
      <c r="FA79" s="151">
        <v>0</v>
      </c>
      <c r="FB79" s="89">
        <f t="shared" ref="FB79:FB80" si="658">SUM(FC79:FD79)</f>
        <v>0</v>
      </c>
      <c r="FC79" s="151">
        <v>0</v>
      </c>
      <c r="FD79" s="151">
        <v>0</v>
      </c>
      <c r="FE79" s="91">
        <f t="shared" ref="FE79:FE80" si="659">SUM(FF79:FG79)</f>
        <v>543.64386044086302</v>
      </c>
      <c r="FF79" s="91">
        <f>SUM(EW79)</f>
        <v>543.6414513176984</v>
      </c>
      <c r="FG79" s="91">
        <f>SUM(EX79)</f>
        <v>2.4091231646495501E-3</v>
      </c>
      <c r="FH79" s="89">
        <f t="shared" ref="FH79:FH80" si="660">SUM(FI79:FJ79)</f>
        <v>0</v>
      </c>
      <c r="FI79" s="151">
        <v>0</v>
      </c>
      <c r="FJ79" s="151">
        <v>0</v>
      </c>
      <c r="FK79" s="89">
        <f t="shared" ref="FK79:FK80" si="661">SUM(FL79:FM79)</f>
        <v>0</v>
      </c>
      <c r="FL79" s="151">
        <v>0</v>
      </c>
      <c r="FM79" s="151">
        <v>0</v>
      </c>
      <c r="FN79" s="22">
        <f t="shared" ref="FN79:FV83" si="662">SUM(EM79+EV79+FE79)</f>
        <v>1630.931581322589</v>
      </c>
      <c r="FO79" s="22">
        <f t="shared" si="662"/>
        <v>1630.9243539530953</v>
      </c>
      <c r="FP79" s="22">
        <f t="shared" si="662"/>
        <v>7.2273694939486502E-3</v>
      </c>
      <c r="FQ79" s="125">
        <f t="shared" si="662"/>
        <v>0</v>
      </c>
      <c r="FR79" s="125">
        <f t="shared" si="662"/>
        <v>0</v>
      </c>
      <c r="FS79" s="125">
        <f t="shared" si="662"/>
        <v>0</v>
      </c>
      <c r="FT79" s="125">
        <f t="shared" si="662"/>
        <v>0</v>
      </c>
      <c r="FU79" s="125">
        <f t="shared" si="662"/>
        <v>0</v>
      </c>
      <c r="FV79" s="125">
        <f t="shared" si="662"/>
        <v>0</v>
      </c>
      <c r="FW79" s="94">
        <f t="shared" ref="FW79:FY84" si="663">SUM(FQ79-FN79)</f>
        <v>-1630.931581322589</v>
      </c>
      <c r="FX79" s="94">
        <f t="shared" si="663"/>
        <v>-1630.9243539530953</v>
      </c>
      <c r="FY79" s="94">
        <f t="shared" si="663"/>
        <v>-7.2273694939486502E-3</v>
      </c>
      <c r="FZ79" s="22">
        <f t="shared" ref="FZ79:GH83" si="664">SUM(EA79+FN79)</f>
        <v>6523.7263252903558</v>
      </c>
      <c r="GA79" s="22">
        <f t="shared" si="664"/>
        <v>6523.6974158123812</v>
      </c>
      <c r="GB79" s="22">
        <f t="shared" si="664"/>
        <v>2.8909477975794601E-2</v>
      </c>
      <c r="GC79" s="125">
        <f t="shared" si="664"/>
        <v>0</v>
      </c>
      <c r="GD79" s="125">
        <f t="shared" si="664"/>
        <v>0</v>
      </c>
      <c r="GE79" s="125">
        <f t="shared" si="664"/>
        <v>0</v>
      </c>
      <c r="GF79" s="125">
        <f t="shared" si="664"/>
        <v>0</v>
      </c>
      <c r="GG79" s="125">
        <f t="shared" si="664"/>
        <v>0</v>
      </c>
      <c r="GH79" s="125">
        <f t="shared" si="664"/>
        <v>0</v>
      </c>
      <c r="GI79" s="94">
        <f t="shared" si="396"/>
        <v>-6523.7263252903558</v>
      </c>
      <c r="GJ79" s="94">
        <f t="shared" si="396"/>
        <v>-6523.6974158123812</v>
      </c>
      <c r="GK79" s="94">
        <f t="shared" si="396"/>
        <v>-2.8909477975794601E-2</v>
      </c>
      <c r="GL79" s="154"/>
      <c r="GM79" s="129">
        <f t="shared" si="397"/>
        <v>6523.7263252903567</v>
      </c>
    </row>
    <row r="80" spans="1:195" ht="18.75" hidden="1" customHeight="1" x14ac:dyDescent="0.3">
      <c r="A80" s="77" t="s">
        <v>81</v>
      </c>
      <c r="B80" s="81">
        <f t="shared" si="454"/>
        <v>0</v>
      </c>
      <c r="C80" s="81">
        <v>0</v>
      </c>
      <c r="D80" s="81">
        <v>0</v>
      </c>
      <c r="E80" s="78">
        <f t="shared" si="617"/>
        <v>0</v>
      </c>
      <c r="F80" s="155">
        <v>0</v>
      </c>
      <c r="G80" s="155">
        <v>0</v>
      </c>
      <c r="H80" s="78">
        <f t="shared" si="618"/>
        <v>0</v>
      </c>
      <c r="I80" s="155">
        <v>0</v>
      </c>
      <c r="J80" s="155">
        <v>0</v>
      </c>
      <c r="K80" s="81">
        <f t="shared" si="619"/>
        <v>0</v>
      </c>
      <c r="L80" s="81">
        <f>SUM(C80)</f>
        <v>0</v>
      </c>
      <c r="M80" s="81">
        <f>SUM(D80)</f>
        <v>0</v>
      </c>
      <c r="N80" s="78">
        <f t="shared" si="620"/>
        <v>0</v>
      </c>
      <c r="O80" s="155">
        <v>0</v>
      </c>
      <c r="P80" s="155">
        <v>0</v>
      </c>
      <c r="Q80" s="78">
        <f t="shared" si="621"/>
        <v>0</v>
      </c>
      <c r="R80" s="155">
        <v>0</v>
      </c>
      <c r="S80" s="155">
        <v>0</v>
      </c>
      <c r="T80" s="81">
        <f t="shared" si="622"/>
        <v>0</v>
      </c>
      <c r="U80" s="81">
        <f>SUM(L80)</f>
        <v>0</v>
      </c>
      <c r="V80" s="81">
        <f>SUM(M80)</f>
        <v>0</v>
      </c>
      <c r="W80" s="78">
        <f t="shared" si="623"/>
        <v>0</v>
      </c>
      <c r="X80" s="155">
        <v>0</v>
      </c>
      <c r="Y80" s="155">
        <v>0</v>
      </c>
      <c r="Z80" s="78">
        <f t="shared" si="624"/>
        <v>0</v>
      </c>
      <c r="AA80" s="155">
        <v>0</v>
      </c>
      <c r="AB80" s="155">
        <v>0</v>
      </c>
      <c r="AC80" s="30">
        <f>SUM(B80+K80+T80)</f>
        <v>0</v>
      </c>
      <c r="AD80" s="30">
        <f t="shared" si="625"/>
        <v>0</v>
      </c>
      <c r="AE80" s="30">
        <f t="shared" si="625"/>
        <v>0</v>
      </c>
      <c r="AF80" s="145">
        <f>SUM(E80+N80+W80)</f>
        <v>0</v>
      </c>
      <c r="AG80" s="145">
        <f t="shared" si="626"/>
        <v>0</v>
      </c>
      <c r="AH80" s="145">
        <f t="shared" si="626"/>
        <v>0</v>
      </c>
      <c r="AI80" s="145">
        <f t="shared" si="626"/>
        <v>0</v>
      </c>
      <c r="AJ80" s="145">
        <f t="shared" si="626"/>
        <v>0</v>
      </c>
      <c r="AK80" s="145">
        <f t="shared" si="626"/>
        <v>0</v>
      </c>
      <c r="AL80" s="97">
        <f t="shared" si="523"/>
        <v>0</v>
      </c>
      <c r="AM80" s="97">
        <f t="shared" si="523"/>
        <v>0</v>
      </c>
      <c r="AN80" s="97">
        <f t="shared" si="523"/>
        <v>0</v>
      </c>
      <c r="AO80" s="81">
        <f t="shared" ref="AO80" si="665">SUM(AP80:AQ80)</f>
        <v>0</v>
      </c>
      <c r="AP80" s="81">
        <f>SUM(U80)</f>
        <v>0</v>
      </c>
      <c r="AQ80" s="81">
        <f>SUM(V80)</f>
        <v>0</v>
      </c>
      <c r="AR80" s="81">
        <f t="shared" si="628"/>
        <v>0</v>
      </c>
      <c r="AS80" s="81">
        <v>0</v>
      </c>
      <c r="AT80" s="81">
        <v>0</v>
      </c>
      <c r="AU80" s="78">
        <f t="shared" si="629"/>
        <v>0</v>
      </c>
      <c r="AV80" s="78">
        <v>0</v>
      </c>
      <c r="AW80" s="78">
        <v>0</v>
      </c>
      <c r="AX80" s="81">
        <f t="shared" si="630"/>
        <v>0</v>
      </c>
      <c r="AY80" s="81">
        <f>SUM(AP80)</f>
        <v>0</v>
      </c>
      <c r="AZ80" s="81">
        <f>SUM(AQ80)</f>
        <v>0</v>
      </c>
      <c r="BA80" s="78">
        <f t="shared" si="631"/>
        <v>0</v>
      </c>
      <c r="BB80" s="155">
        <v>0</v>
      </c>
      <c r="BC80" s="155">
        <v>0</v>
      </c>
      <c r="BD80" s="78">
        <f t="shared" si="632"/>
        <v>0</v>
      </c>
      <c r="BE80" s="155">
        <v>0</v>
      </c>
      <c r="BF80" s="155">
        <v>0</v>
      </c>
      <c r="BG80" s="81">
        <f t="shared" si="633"/>
        <v>0</v>
      </c>
      <c r="BH80" s="81">
        <f>SUM(AY80)</f>
        <v>0</v>
      </c>
      <c r="BI80" s="81">
        <f>SUM(AZ80)</f>
        <v>0</v>
      </c>
      <c r="BJ80" s="78">
        <f t="shared" si="634"/>
        <v>0</v>
      </c>
      <c r="BK80" s="155">
        <v>0</v>
      </c>
      <c r="BL80" s="155">
        <v>0</v>
      </c>
      <c r="BM80" s="78">
        <f t="shared" si="635"/>
        <v>0</v>
      </c>
      <c r="BN80" s="155">
        <v>0</v>
      </c>
      <c r="BO80" s="155">
        <v>0</v>
      </c>
      <c r="BP80" s="30">
        <f t="shared" si="636"/>
        <v>0</v>
      </c>
      <c r="BQ80" s="30">
        <f t="shared" si="636"/>
        <v>0</v>
      </c>
      <c r="BR80" s="30">
        <f t="shared" si="636"/>
        <v>0</v>
      </c>
      <c r="BS80" s="145">
        <f t="shared" si="636"/>
        <v>0</v>
      </c>
      <c r="BT80" s="145">
        <f t="shared" si="636"/>
        <v>0</v>
      </c>
      <c r="BU80" s="145">
        <f t="shared" si="636"/>
        <v>0</v>
      </c>
      <c r="BV80" s="145">
        <f t="shared" si="636"/>
        <v>0</v>
      </c>
      <c r="BW80" s="145">
        <f t="shared" si="636"/>
        <v>0</v>
      </c>
      <c r="BX80" s="145">
        <f t="shared" si="636"/>
        <v>0</v>
      </c>
      <c r="BY80" s="58">
        <f t="shared" si="637"/>
        <v>0</v>
      </c>
      <c r="BZ80" s="58">
        <f t="shared" si="637"/>
        <v>0</v>
      </c>
      <c r="CA80" s="58">
        <f t="shared" si="637"/>
        <v>0</v>
      </c>
      <c r="CB80" s="30">
        <f t="shared" si="638"/>
        <v>0</v>
      </c>
      <c r="CC80" s="30">
        <f t="shared" si="638"/>
        <v>0</v>
      </c>
      <c r="CD80" s="30">
        <f t="shared" si="638"/>
        <v>0</v>
      </c>
      <c r="CE80" s="145">
        <f t="shared" si="638"/>
        <v>0</v>
      </c>
      <c r="CF80" s="145">
        <f t="shared" si="638"/>
        <v>0</v>
      </c>
      <c r="CG80" s="145">
        <f t="shared" si="638"/>
        <v>0</v>
      </c>
      <c r="CH80" s="145">
        <f t="shared" si="638"/>
        <v>0</v>
      </c>
      <c r="CI80" s="145">
        <f t="shared" si="638"/>
        <v>0</v>
      </c>
      <c r="CJ80" s="145">
        <f t="shared" si="638"/>
        <v>0</v>
      </c>
      <c r="CK80" s="58">
        <f t="shared" si="639"/>
        <v>0</v>
      </c>
      <c r="CL80" s="58">
        <f t="shared" si="639"/>
        <v>0</v>
      </c>
      <c r="CM80" s="58">
        <f t="shared" si="639"/>
        <v>0</v>
      </c>
      <c r="CN80" s="81">
        <f t="shared" si="640"/>
        <v>0</v>
      </c>
      <c r="CO80" s="81">
        <f t="shared" ref="CO80:CP80" si="666">SUM(BH80)</f>
        <v>0</v>
      </c>
      <c r="CP80" s="81">
        <f t="shared" si="666"/>
        <v>0</v>
      </c>
      <c r="CQ80" s="78">
        <f t="shared" si="641"/>
        <v>0</v>
      </c>
      <c r="CR80" s="155">
        <v>0</v>
      </c>
      <c r="CS80" s="155">
        <v>0</v>
      </c>
      <c r="CT80" s="78">
        <f t="shared" si="642"/>
        <v>0</v>
      </c>
      <c r="CU80" s="155">
        <v>0</v>
      </c>
      <c r="CV80" s="155">
        <v>0</v>
      </c>
      <c r="CW80" s="81">
        <f t="shared" si="643"/>
        <v>0</v>
      </c>
      <c r="CX80" s="81">
        <f>SUM(CO80)</f>
        <v>0</v>
      </c>
      <c r="CY80" s="81">
        <f>SUM(CP80)</f>
        <v>0</v>
      </c>
      <c r="CZ80" s="78">
        <f t="shared" si="644"/>
        <v>0</v>
      </c>
      <c r="DA80" s="155">
        <v>0</v>
      </c>
      <c r="DB80" s="155">
        <v>0</v>
      </c>
      <c r="DC80" s="78">
        <f t="shared" si="645"/>
        <v>0</v>
      </c>
      <c r="DD80" s="155">
        <v>0</v>
      </c>
      <c r="DE80" s="155">
        <v>0</v>
      </c>
      <c r="DF80" s="81">
        <f t="shared" si="646"/>
        <v>0</v>
      </c>
      <c r="DG80" s="81">
        <f>SUM(CX80)</f>
        <v>0</v>
      </c>
      <c r="DH80" s="81">
        <f>SUM(CY80)</f>
        <v>0</v>
      </c>
      <c r="DI80" s="78">
        <f t="shared" si="647"/>
        <v>0</v>
      </c>
      <c r="DJ80" s="155">
        <v>0</v>
      </c>
      <c r="DK80" s="155">
        <v>0</v>
      </c>
      <c r="DL80" s="78">
        <f t="shared" si="648"/>
        <v>0</v>
      </c>
      <c r="DM80" s="155">
        <v>0</v>
      </c>
      <c r="DN80" s="155">
        <v>0</v>
      </c>
      <c r="DO80" s="30">
        <f t="shared" si="649"/>
        <v>0</v>
      </c>
      <c r="DP80" s="30">
        <f t="shared" si="649"/>
        <v>0</v>
      </c>
      <c r="DQ80" s="30">
        <f t="shared" si="649"/>
        <v>0</v>
      </c>
      <c r="DR80" s="145">
        <f t="shared" si="649"/>
        <v>0</v>
      </c>
      <c r="DS80" s="145">
        <f t="shared" si="649"/>
        <v>0</v>
      </c>
      <c r="DT80" s="145">
        <f t="shared" si="649"/>
        <v>0</v>
      </c>
      <c r="DU80" s="145">
        <f t="shared" si="649"/>
        <v>0</v>
      </c>
      <c r="DV80" s="145">
        <f t="shared" si="649"/>
        <v>0</v>
      </c>
      <c r="DW80" s="145">
        <f t="shared" si="649"/>
        <v>0</v>
      </c>
      <c r="DX80" s="58">
        <f t="shared" si="650"/>
        <v>0</v>
      </c>
      <c r="DY80" s="58">
        <f t="shared" si="650"/>
        <v>0</v>
      </c>
      <c r="DZ80" s="58">
        <f t="shared" si="650"/>
        <v>0</v>
      </c>
      <c r="EA80" s="30">
        <f t="shared" si="651"/>
        <v>0</v>
      </c>
      <c r="EB80" s="30">
        <f t="shared" si="651"/>
        <v>0</v>
      </c>
      <c r="EC80" s="30">
        <f t="shared" si="651"/>
        <v>0</v>
      </c>
      <c r="ED80" s="145">
        <f t="shared" si="651"/>
        <v>0</v>
      </c>
      <c r="EE80" s="145">
        <f t="shared" si="651"/>
        <v>0</v>
      </c>
      <c r="EF80" s="145">
        <f t="shared" si="651"/>
        <v>0</v>
      </c>
      <c r="EG80" s="145">
        <f t="shared" si="651"/>
        <v>0</v>
      </c>
      <c r="EH80" s="145">
        <f t="shared" si="651"/>
        <v>0</v>
      </c>
      <c r="EI80" s="145">
        <f t="shared" si="651"/>
        <v>0</v>
      </c>
      <c r="EJ80" s="58">
        <f t="shared" si="652"/>
        <v>0</v>
      </c>
      <c r="EK80" s="58">
        <f t="shared" si="652"/>
        <v>0</v>
      </c>
      <c r="EL80" s="58">
        <f t="shared" si="652"/>
        <v>0</v>
      </c>
      <c r="EM80" s="81">
        <f t="shared" si="653"/>
        <v>0</v>
      </c>
      <c r="EN80" s="81">
        <f>SUM(DG80)</f>
        <v>0</v>
      </c>
      <c r="EO80" s="81">
        <f>SUM(DH80)</f>
        <v>0</v>
      </c>
      <c r="EP80" s="78">
        <f t="shared" si="654"/>
        <v>0</v>
      </c>
      <c r="EQ80" s="155">
        <v>0</v>
      </c>
      <c r="ER80" s="81">
        <v>0</v>
      </c>
      <c r="ES80" s="78">
        <f t="shared" si="655"/>
        <v>0</v>
      </c>
      <c r="ET80" s="155">
        <v>0</v>
      </c>
      <c r="EU80" s="155">
        <v>0</v>
      </c>
      <c r="EV80" s="81">
        <f t="shared" si="656"/>
        <v>0</v>
      </c>
      <c r="EW80" s="81">
        <f>SUM(EN80)</f>
        <v>0</v>
      </c>
      <c r="EX80" s="81">
        <f>SUM(EO80)</f>
        <v>0</v>
      </c>
      <c r="EY80" s="78">
        <f t="shared" si="657"/>
        <v>0</v>
      </c>
      <c r="EZ80" s="155">
        <v>0</v>
      </c>
      <c r="FA80" s="155">
        <v>0</v>
      </c>
      <c r="FB80" s="78">
        <f t="shared" si="658"/>
        <v>0</v>
      </c>
      <c r="FC80" s="155">
        <v>0</v>
      </c>
      <c r="FD80" s="155">
        <v>0</v>
      </c>
      <c r="FE80" s="81">
        <f t="shared" si="659"/>
        <v>0</v>
      </c>
      <c r="FF80" s="81">
        <f>SUM(EW80)</f>
        <v>0</v>
      </c>
      <c r="FG80" s="81">
        <f>SUM(EX80)</f>
        <v>0</v>
      </c>
      <c r="FH80" s="78">
        <f t="shared" si="660"/>
        <v>0</v>
      </c>
      <c r="FI80" s="155">
        <v>0</v>
      </c>
      <c r="FJ80" s="155">
        <v>0</v>
      </c>
      <c r="FK80" s="78">
        <f t="shared" si="661"/>
        <v>0</v>
      </c>
      <c r="FL80" s="155">
        <v>0</v>
      </c>
      <c r="FM80" s="155">
        <v>0</v>
      </c>
      <c r="FN80" s="30">
        <f t="shared" si="662"/>
        <v>0</v>
      </c>
      <c r="FO80" s="30">
        <f t="shared" si="662"/>
        <v>0</v>
      </c>
      <c r="FP80" s="30">
        <f t="shared" si="662"/>
        <v>0</v>
      </c>
      <c r="FQ80" s="84">
        <f t="shared" si="662"/>
        <v>0</v>
      </c>
      <c r="FR80" s="84">
        <f t="shared" si="662"/>
        <v>0</v>
      </c>
      <c r="FS80" s="84">
        <f t="shared" si="662"/>
        <v>0</v>
      </c>
      <c r="FT80" s="84">
        <f t="shared" si="662"/>
        <v>0</v>
      </c>
      <c r="FU80" s="84">
        <f t="shared" si="662"/>
        <v>0</v>
      </c>
      <c r="FV80" s="84">
        <f t="shared" si="662"/>
        <v>0</v>
      </c>
      <c r="FW80" s="97">
        <f t="shared" si="663"/>
        <v>0</v>
      </c>
      <c r="FX80" s="97">
        <f t="shared" si="663"/>
        <v>0</v>
      </c>
      <c r="FY80" s="97">
        <f t="shared" si="663"/>
        <v>0</v>
      </c>
      <c r="FZ80" s="30">
        <f t="shared" si="664"/>
        <v>0</v>
      </c>
      <c r="GA80" s="30">
        <f t="shared" si="664"/>
        <v>0</v>
      </c>
      <c r="GB80" s="30">
        <f t="shared" si="664"/>
        <v>0</v>
      </c>
      <c r="GC80" s="84">
        <f t="shared" si="664"/>
        <v>0</v>
      </c>
      <c r="GD80" s="84">
        <f t="shared" si="664"/>
        <v>0</v>
      </c>
      <c r="GE80" s="84">
        <f t="shared" si="664"/>
        <v>0</v>
      </c>
      <c r="GF80" s="84">
        <f t="shared" si="664"/>
        <v>0</v>
      </c>
      <c r="GG80" s="84">
        <f t="shared" si="664"/>
        <v>0</v>
      </c>
      <c r="GH80" s="84">
        <f t="shared" si="664"/>
        <v>0</v>
      </c>
      <c r="GI80" s="97">
        <f t="shared" si="396"/>
        <v>0</v>
      </c>
      <c r="GJ80" s="97">
        <f t="shared" si="396"/>
        <v>0</v>
      </c>
      <c r="GK80" s="97">
        <f t="shared" si="396"/>
        <v>0</v>
      </c>
      <c r="GL80" s="154"/>
      <c r="GM80" s="100"/>
    </row>
    <row r="81" spans="1:195" ht="19.5" x14ac:dyDescent="0.3">
      <c r="A81" s="92" t="s">
        <v>82</v>
      </c>
      <c r="B81" s="91">
        <f>SUM(C81:D81)</f>
        <v>15605.919634270405</v>
      </c>
      <c r="C81" s="91">
        <f t="shared" ref="C81:D81" si="667">SUM(C76+C79)</f>
        <v>15602.990637266263</v>
      </c>
      <c r="D81" s="91">
        <f t="shared" si="667"/>
        <v>2.928997004143624</v>
      </c>
      <c r="E81" s="151">
        <f>SUM(F81:G81)</f>
        <v>17217.948</v>
      </c>
      <c r="F81" s="151">
        <f t="shared" ref="F81:G81" si="668">SUM(F76+F79)</f>
        <v>17217.948</v>
      </c>
      <c r="G81" s="151">
        <f t="shared" si="668"/>
        <v>0</v>
      </c>
      <c r="H81" s="156">
        <f>SUM(I81:J81)</f>
        <v>13127.200850000001</v>
      </c>
      <c r="I81" s="156">
        <v>13125.382080000001</v>
      </c>
      <c r="J81" s="156">
        <v>1.81877</v>
      </c>
      <c r="K81" s="91">
        <f>SUM(L81:M81)</f>
        <v>15605.919634270405</v>
      </c>
      <c r="L81" s="91">
        <f t="shared" ref="L81:M81" si="669">SUM(L76+L79)</f>
        <v>15602.990637266263</v>
      </c>
      <c r="M81" s="91">
        <f t="shared" si="669"/>
        <v>2.928997004143624</v>
      </c>
      <c r="N81" s="151">
        <f>SUM(O81:P81)</f>
        <v>14061.75128</v>
      </c>
      <c r="O81" s="151">
        <f t="shared" ref="O81:P81" si="670">SUM(O76+O79)</f>
        <v>14061.75128</v>
      </c>
      <c r="P81" s="151">
        <f t="shared" si="670"/>
        <v>0</v>
      </c>
      <c r="Q81" s="151">
        <f>SUM(R81:S81)</f>
        <v>9834.6663000000008</v>
      </c>
      <c r="R81" s="151">
        <v>9833.2950000000001</v>
      </c>
      <c r="S81" s="151">
        <v>1.3713</v>
      </c>
      <c r="T81" s="91">
        <f>SUM(U81:V81)</f>
        <v>15605.919634270405</v>
      </c>
      <c r="U81" s="91">
        <f t="shared" ref="U81:V81" si="671">SUM(U76+U79)</f>
        <v>15602.990637266263</v>
      </c>
      <c r="V81" s="91">
        <f t="shared" si="671"/>
        <v>2.928997004143624</v>
      </c>
      <c r="W81" s="151">
        <f>SUM(X81:Y81)</f>
        <v>15100.962840000002</v>
      </c>
      <c r="X81" s="151">
        <f t="shared" ref="X81:Y81" si="672">SUM(X76+X79)</f>
        <v>15100.336370000003</v>
      </c>
      <c r="Y81" s="151">
        <f t="shared" si="672"/>
        <v>0.62647000000000008</v>
      </c>
      <c r="Z81" s="151">
        <f>SUM(AA81:AB81)</f>
        <v>16794.695180000002</v>
      </c>
      <c r="AA81" s="151">
        <v>16791.827000000001</v>
      </c>
      <c r="AB81" s="151">
        <v>2.8681800000000002</v>
      </c>
      <c r="AC81" s="11">
        <f>SUM(B81+K81+T81)</f>
        <v>46817.758902811212</v>
      </c>
      <c r="AD81" s="11">
        <f t="shared" si="625"/>
        <v>46808.971911798784</v>
      </c>
      <c r="AE81" s="11">
        <f t="shared" si="625"/>
        <v>8.786991012430871</v>
      </c>
      <c r="AF81" s="153">
        <f t="shared" si="625"/>
        <v>46380.662120000001</v>
      </c>
      <c r="AG81" s="153">
        <f t="shared" si="626"/>
        <v>46380.035650000005</v>
      </c>
      <c r="AH81" s="153">
        <f t="shared" si="626"/>
        <v>0.62647000000000008</v>
      </c>
      <c r="AI81" s="153">
        <f t="shared" si="626"/>
        <v>39756.562330000001</v>
      </c>
      <c r="AJ81" s="153">
        <f t="shared" si="626"/>
        <v>39750.504079999999</v>
      </c>
      <c r="AK81" s="153">
        <f t="shared" si="626"/>
        <v>6.0582500000000001</v>
      </c>
      <c r="AL81" s="95">
        <f t="shared" si="523"/>
        <v>-437.0967828112116</v>
      </c>
      <c r="AM81" s="95">
        <f t="shared" si="523"/>
        <v>-428.93626179877901</v>
      </c>
      <c r="AN81" s="95">
        <f t="shared" si="523"/>
        <v>-8.1605210124308716</v>
      </c>
      <c r="AO81" s="91">
        <f>SUM(AP81:AQ81)</f>
        <v>15605.919634270405</v>
      </c>
      <c r="AP81" s="91">
        <f t="shared" ref="AP81:AQ81" si="673">SUM(AP76+AP79)</f>
        <v>15602.990637266263</v>
      </c>
      <c r="AQ81" s="91">
        <f t="shared" si="673"/>
        <v>2.928997004143624</v>
      </c>
      <c r="AR81" s="91">
        <f>SUM(AS81:AT81)</f>
        <v>15686.833329999999</v>
      </c>
      <c r="AS81" s="91">
        <f t="shared" ref="AS81:AT81" si="674">SUM(AS76+AS79)</f>
        <v>15682.85203</v>
      </c>
      <c r="AT81" s="91">
        <f t="shared" si="674"/>
        <v>3.9812999999999996</v>
      </c>
      <c r="AU81" s="89">
        <f>SUM(AV81:AW81)</f>
        <v>13474.798900000002</v>
      </c>
      <c r="AV81" s="89">
        <v>13471.707000000002</v>
      </c>
      <c r="AW81" s="89">
        <v>3.0918999999999999</v>
      </c>
      <c r="AX81" s="91">
        <f>SUM(AY81:AZ81)</f>
        <v>15605.919634270405</v>
      </c>
      <c r="AY81" s="91">
        <f t="shared" ref="AY81:AZ81" si="675">SUM(AY76+AY79)</f>
        <v>15602.990637266263</v>
      </c>
      <c r="AZ81" s="91">
        <f t="shared" si="675"/>
        <v>2.928997004143624</v>
      </c>
      <c r="BA81" s="151">
        <f>SUM(BB81:BC81)</f>
        <v>17633.094830000002</v>
      </c>
      <c r="BB81" s="151">
        <f t="shared" ref="BB81:BC81" si="676">SUM(BB76+BB79)</f>
        <v>17627.933000000001</v>
      </c>
      <c r="BC81" s="151">
        <f t="shared" si="676"/>
        <v>5.1618300000000001</v>
      </c>
      <c r="BD81" s="151">
        <f>SUM(BE81:BF81)</f>
        <v>15651.61902</v>
      </c>
      <c r="BE81" s="151">
        <v>15649.88112</v>
      </c>
      <c r="BF81" s="151">
        <v>1.7379</v>
      </c>
      <c r="BG81" s="91">
        <f>SUM(BH81:BI81)</f>
        <v>15605.919634270405</v>
      </c>
      <c r="BH81" s="91">
        <f t="shared" ref="BH81:BI81" si="677">SUM(BH76+BH79)</f>
        <v>15602.990637266263</v>
      </c>
      <c r="BI81" s="91">
        <f t="shared" si="677"/>
        <v>2.928997004143624</v>
      </c>
      <c r="BJ81" s="151">
        <f>SUM(BK81:BL81)</f>
        <v>19203.366320000001</v>
      </c>
      <c r="BK81" s="151">
        <f t="shared" ref="BK81:BL81" si="678">SUM(BK76+BK79)</f>
        <v>19199.924220000001</v>
      </c>
      <c r="BL81" s="151">
        <f t="shared" si="678"/>
        <v>3.4420999999999999</v>
      </c>
      <c r="BM81" s="151">
        <f>SUM(BN81:BO81)</f>
        <v>16141.065219999999</v>
      </c>
      <c r="BN81" s="151">
        <v>16138.682379999998</v>
      </c>
      <c r="BO81" s="151">
        <v>2.3828399999999998</v>
      </c>
      <c r="BP81" s="11">
        <f t="shared" si="636"/>
        <v>46817.758902811212</v>
      </c>
      <c r="BQ81" s="11">
        <f t="shared" si="636"/>
        <v>46808.971911798784</v>
      </c>
      <c r="BR81" s="11">
        <f t="shared" si="636"/>
        <v>8.786991012430871</v>
      </c>
      <c r="BS81" s="153">
        <f t="shared" si="636"/>
        <v>52523.294480000004</v>
      </c>
      <c r="BT81" s="153">
        <f t="shared" si="636"/>
        <v>52510.70925</v>
      </c>
      <c r="BU81" s="153">
        <f t="shared" si="636"/>
        <v>12.585229999999999</v>
      </c>
      <c r="BV81" s="153">
        <f t="shared" si="636"/>
        <v>45267.483139999997</v>
      </c>
      <c r="BW81" s="153">
        <f t="shared" si="636"/>
        <v>45260.270499999999</v>
      </c>
      <c r="BX81" s="153">
        <f t="shared" si="636"/>
        <v>7.2126399999999995</v>
      </c>
      <c r="BY81" s="48">
        <f t="shared" si="637"/>
        <v>5705.5355771887916</v>
      </c>
      <c r="BZ81" s="48">
        <f t="shared" si="637"/>
        <v>5701.7373382012156</v>
      </c>
      <c r="CA81" s="48">
        <f t="shared" si="637"/>
        <v>3.7982389875691283</v>
      </c>
      <c r="CB81" s="11">
        <f t="shared" si="638"/>
        <v>93635.517805622425</v>
      </c>
      <c r="CC81" s="11">
        <f t="shared" si="638"/>
        <v>93617.943823597569</v>
      </c>
      <c r="CD81" s="11">
        <f t="shared" si="638"/>
        <v>17.573982024861742</v>
      </c>
      <c r="CE81" s="153">
        <f t="shared" si="638"/>
        <v>98903.956600000005</v>
      </c>
      <c r="CF81" s="153">
        <f t="shared" si="638"/>
        <v>98890.744900000005</v>
      </c>
      <c r="CG81" s="153">
        <f t="shared" si="638"/>
        <v>13.211699999999999</v>
      </c>
      <c r="CH81" s="153">
        <f t="shared" si="638"/>
        <v>85024.045469999997</v>
      </c>
      <c r="CI81" s="153">
        <f t="shared" si="638"/>
        <v>85010.774579999998</v>
      </c>
      <c r="CJ81" s="153">
        <f t="shared" si="638"/>
        <v>13.27089</v>
      </c>
      <c r="CK81" s="48">
        <f t="shared" si="639"/>
        <v>5268.4387943775801</v>
      </c>
      <c r="CL81" s="48">
        <f t="shared" si="639"/>
        <v>5272.8010764024366</v>
      </c>
      <c r="CM81" s="48">
        <f t="shared" si="639"/>
        <v>-4.3622820248617433</v>
      </c>
      <c r="CN81" s="91">
        <f>SUM(CO81:CP81)</f>
        <v>15605.919634270405</v>
      </c>
      <c r="CO81" s="91">
        <f t="shared" ref="CO81:CP81" si="679">SUM(CO76+CO79)</f>
        <v>15602.990637266263</v>
      </c>
      <c r="CP81" s="91">
        <f t="shared" si="679"/>
        <v>2.928997004143624</v>
      </c>
      <c r="CQ81" s="151">
        <f>SUM(CR81:CS81)</f>
        <v>13049.248650000001</v>
      </c>
      <c r="CR81" s="151">
        <f t="shared" ref="CR81:CS81" si="680">SUM(CR76+CR79)</f>
        <v>13046.58401</v>
      </c>
      <c r="CS81" s="151">
        <f t="shared" si="680"/>
        <v>2.6646399999999999</v>
      </c>
      <c r="CT81" s="151">
        <f>SUM(CU81:CV81)</f>
        <v>15911.598030000001</v>
      </c>
      <c r="CU81" s="151">
        <v>15909.349</v>
      </c>
      <c r="CV81" s="151">
        <v>2.2490300000000003</v>
      </c>
      <c r="CW81" s="91">
        <f>SUM(CX81:CY81)</f>
        <v>15605.919634270405</v>
      </c>
      <c r="CX81" s="91">
        <f t="shared" ref="CX81:CY81" si="681">SUM(CX76+CX79)</f>
        <v>15602.990637266263</v>
      </c>
      <c r="CY81" s="91">
        <f t="shared" si="681"/>
        <v>2.928997004143624</v>
      </c>
      <c r="CZ81" s="151">
        <f>SUM(DA81:DB81)</f>
        <v>15058.252409999997</v>
      </c>
      <c r="DA81" s="151">
        <f t="shared" ref="DA81:DB81" si="682">SUM(DA76+DA79)</f>
        <v>15055.607149999998</v>
      </c>
      <c r="DB81" s="151">
        <f t="shared" si="682"/>
        <v>2.6452599999999999</v>
      </c>
      <c r="DC81" s="151">
        <f>SUM(DD81:DE81)</f>
        <v>16880.907970000004</v>
      </c>
      <c r="DD81" s="151">
        <v>16880.048000000003</v>
      </c>
      <c r="DE81" s="151">
        <v>0.85997000000000012</v>
      </c>
      <c r="DF81" s="91">
        <f>SUM(DG81:DH81)</f>
        <v>15605.919634270405</v>
      </c>
      <c r="DG81" s="91">
        <f t="shared" ref="DG81:DH81" si="683">SUM(DG76+DG79)</f>
        <v>15602.990637266263</v>
      </c>
      <c r="DH81" s="91">
        <f t="shared" si="683"/>
        <v>2.928997004143624</v>
      </c>
      <c r="DI81" s="151">
        <f>SUM(DJ81:DK81)</f>
        <v>16939.160369999998</v>
      </c>
      <c r="DJ81" s="151">
        <f t="shared" ref="DJ81:DK81" si="684">SUM(DJ76+DJ79)</f>
        <v>16933.689969999999</v>
      </c>
      <c r="DK81" s="151">
        <f t="shared" si="684"/>
        <v>5.4704000000000006</v>
      </c>
      <c r="DL81" s="151">
        <f>SUM(DM81:DN81)</f>
        <v>15129.46811</v>
      </c>
      <c r="DM81" s="151">
        <v>15127.906499999999</v>
      </c>
      <c r="DN81" s="151">
        <v>1.5616099999999999</v>
      </c>
      <c r="DO81" s="11">
        <f t="shared" si="649"/>
        <v>46817.758902811212</v>
      </c>
      <c r="DP81" s="11">
        <f t="shared" si="649"/>
        <v>46808.971911798784</v>
      </c>
      <c r="DQ81" s="11">
        <f t="shared" si="649"/>
        <v>8.786991012430871</v>
      </c>
      <c r="DR81" s="153">
        <f t="shared" si="649"/>
        <v>45046.661429999993</v>
      </c>
      <c r="DS81" s="153">
        <f t="shared" si="649"/>
        <v>45035.881129999994</v>
      </c>
      <c r="DT81" s="153">
        <f t="shared" si="649"/>
        <v>10.7803</v>
      </c>
      <c r="DU81" s="153">
        <f t="shared" si="649"/>
        <v>47921.97411000001</v>
      </c>
      <c r="DV81" s="153">
        <f t="shared" si="649"/>
        <v>47917.303500000002</v>
      </c>
      <c r="DW81" s="153">
        <f t="shared" si="649"/>
        <v>4.6706099999999999</v>
      </c>
      <c r="DX81" s="48">
        <f t="shared" si="650"/>
        <v>-1771.0974728112196</v>
      </c>
      <c r="DY81" s="48">
        <f t="shared" si="650"/>
        <v>-1773.09078179879</v>
      </c>
      <c r="DZ81" s="48">
        <f t="shared" si="650"/>
        <v>1.9933089875691294</v>
      </c>
      <c r="EA81" s="157">
        <f t="shared" si="651"/>
        <v>140453.27670843364</v>
      </c>
      <c r="EB81" s="157">
        <f t="shared" si="651"/>
        <v>140426.91573539635</v>
      </c>
      <c r="EC81" s="157">
        <f t="shared" si="651"/>
        <v>26.360973037292613</v>
      </c>
      <c r="ED81" s="153">
        <f t="shared" si="651"/>
        <v>143950.61803000001</v>
      </c>
      <c r="EE81" s="153">
        <f t="shared" si="651"/>
        <v>143926.62602999998</v>
      </c>
      <c r="EF81" s="153">
        <f t="shared" si="651"/>
        <v>23.991999999999997</v>
      </c>
      <c r="EG81" s="158">
        <f t="shared" si="651"/>
        <v>132946.01958000002</v>
      </c>
      <c r="EH81" s="158">
        <f t="shared" si="651"/>
        <v>132928.07808000001</v>
      </c>
      <c r="EI81" s="158">
        <f t="shared" si="651"/>
        <v>17.941499999999998</v>
      </c>
      <c r="EJ81" s="48">
        <f t="shared" si="652"/>
        <v>3497.341321566375</v>
      </c>
      <c r="EK81" s="48">
        <f t="shared" si="652"/>
        <v>3499.7102946036321</v>
      </c>
      <c r="EL81" s="48">
        <f t="shared" si="652"/>
        <v>-2.3689730372926157</v>
      </c>
      <c r="EM81" s="91">
        <f>SUM(EN81:EO81)</f>
        <v>15605.919634270405</v>
      </c>
      <c r="EN81" s="91">
        <f t="shared" ref="EN81:EO81" si="685">SUM(EN76+EN79)</f>
        <v>15602.990637266263</v>
      </c>
      <c r="EO81" s="91">
        <f t="shared" si="685"/>
        <v>2.928997004143624</v>
      </c>
      <c r="EP81" s="151">
        <f>SUM(EQ81:ER81)</f>
        <v>16174.112469999998</v>
      </c>
      <c r="EQ81" s="151">
        <f t="shared" ref="EQ81:ER81" si="686">SUM(EQ76+EQ79)</f>
        <v>16172.626399999997</v>
      </c>
      <c r="ER81" s="91">
        <f t="shared" si="686"/>
        <v>1.48607</v>
      </c>
      <c r="ES81" s="151">
        <f>SUM(ET81:EU81)</f>
        <v>13873.00196</v>
      </c>
      <c r="ET81" s="151">
        <v>13873.00196</v>
      </c>
      <c r="EU81" s="151">
        <v>0</v>
      </c>
      <c r="EV81" s="91">
        <f>SUM(EW81:EX81)</f>
        <v>15605.919634270405</v>
      </c>
      <c r="EW81" s="91">
        <f t="shared" ref="EW81:EX81" si="687">SUM(EW76+EW79)</f>
        <v>15602.990637266263</v>
      </c>
      <c r="EX81" s="91">
        <f t="shared" si="687"/>
        <v>2.928997004143624</v>
      </c>
      <c r="EY81" s="151">
        <f>SUM(EZ81:FA81)</f>
        <v>0</v>
      </c>
      <c r="EZ81" s="151">
        <f t="shared" ref="EZ81:FA81" si="688">SUM(EZ76+EZ79)</f>
        <v>0</v>
      </c>
      <c r="FA81" s="151">
        <f t="shared" si="688"/>
        <v>0</v>
      </c>
      <c r="FB81" s="151">
        <f>SUM(FC81:FD81)</f>
        <v>14357.36436</v>
      </c>
      <c r="FC81" s="151">
        <v>14357.36436</v>
      </c>
      <c r="FD81" s="151">
        <v>0</v>
      </c>
      <c r="FE81" s="91">
        <f>SUM(FF81:FG81)</f>
        <v>15605.919634270405</v>
      </c>
      <c r="FF81" s="91">
        <f t="shared" ref="FF81:FG81" si="689">SUM(FF76+FF79)</f>
        <v>15602.990637266263</v>
      </c>
      <c r="FG81" s="91">
        <f t="shared" si="689"/>
        <v>2.928997004143624</v>
      </c>
      <c r="FH81" s="151">
        <f>SUM(FI81:FJ81)</f>
        <v>0</v>
      </c>
      <c r="FI81" s="151">
        <f t="shared" ref="FI81:FJ81" si="690">SUM(FI76+FI79)</f>
        <v>0</v>
      </c>
      <c r="FJ81" s="151">
        <f t="shared" si="690"/>
        <v>0</v>
      </c>
      <c r="FK81" s="151">
        <f>SUM(FL81:FM81)</f>
        <v>15565.775409999998</v>
      </c>
      <c r="FL81" s="151">
        <v>15565.775409999998</v>
      </c>
      <c r="FM81" s="151">
        <v>0</v>
      </c>
      <c r="FN81" s="11">
        <f t="shared" si="662"/>
        <v>46817.758902811212</v>
      </c>
      <c r="FO81" s="11">
        <f t="shared" si="662"/>
        <v>46808.971911798784</v>
      </c>
      <c r="FP81" s="11">
        <f t="shared" si="662"/>
        <v>8.786991012430871</v>
      </c>
      <c r="FQ81" s="93">
        <f t="shared" si="662"/>
        <v>16174.112469999998</v>
      </c>
      <c r="FR81" s="93">
        <f t="shared" si="662"/>
        <v>16172.626399999997</v>
      </c>
      <c r="FS81" s="93">
        <f t="shared" si="662"/>
        <v>1.48607</v>
      </c>
      <c r="FT81" s="93">
        <f t="shared" si="662"/>
        <v>43796.141730000003</v>
      </c>
      <c r="FU81" s="93">
        <f t="shared" si="662"/>
        <v>43796.141730000003</v>
      </c>
      <c r="FV81" s="93">
        <f t="shared" si="662"/>
        <v>0</v>
      </c>
      <c r="FW81" s="95">
        <f t="shared" si="663"/>
        <v>-30643.646432811212</v>
      </c>
      <c r="FX81" s="95">
        <f t="shared" si="663"/>
        <v>-30636.345511798787</v>
      </c>
      <c r="FY81" s="95">
        <f t="shared" si="663"/>
        <v>-7.3009210124308712</v>
      </c>
      <c r="FZ81" s="11">
        <f t="shared" si="664"/>
        <v>187271.03561124485</v>
      </c>
      <c r="GA81" s="11">
        <f t="shared" si="664"/>
        <v>187235.88764719514</v>
      </c>
      <c r="GB81" s="11">
        <f t="shared" si="664"/>
        <v>35.147964049723484</v>
      </c>
      <c r="GC81" s="93">
        <f t="shared" si="664"/>
        <v>160124.73050000001</v>
      </c>
      <c r="GD81" s="93">
        <f t="shared" si="664"/>
        <v>160099.25242999999</v>
      </c>
      <c r="GE81" s="93">
        <f t="shared" si="664"/>
        <v>25.478069999999999</v>
      </c>
      <c r="GF81" s="93">
        <f t="shared" si="664"/>
        <v>176742.16131000002</v>
      </c>
      <c r="GG81" s="93">
        <f t="shared" si="664"/>
        <v>176724.21981000001</v>
      </c>
      <c r="GH81" s="11">
        <f t="shared" si="664"/>
        <v>17.941499999999998</v>
      </c>
      <c r="GI81" s="95">
        <f t="shared" si="396"/>
        <v>-27146.305111244845</v>
      </c>
      <c r="GJ81" s="95">
        <f t="shared" si="396"/>
        <v>-27136.635217195144</v>
      </c>
      <c r="GK81" s="95">
        <f t="shared" si="396"/>
        <v>-9.6698940497234851</v>
      </c>
      <c r="GL81" s="154"/>
      <c r="GM81" s="100"/>
    </row>
    <row r="82" spans="1:195" ht="19.5" x14ac:dyDescent="0.3">
      <c r="A82" s="92" t="s">
        <v>83</v>
      </c>
      <c r="B82" s="91">
        <f>SUM(C82:D82)</f>
        <v>2.897257907865658E-4</v>
      </c>
      <c r="C82" s="91">
        <f>SUM(C35-C81)</f>
        <v>-4.4291851736488752E-5</v>
      </c>
      <c r="D82" s="91">
        <f>SUM(D35-D81)</f>
        <v>3.3401764252305455E-4</v>
      </c>
      <c r="E82" s="151">
        <f>SUM(F82:G82)</f>
        <v>-1330.1490969999995</v>
      </c>
      <c r="F82" s="151">
        <f>SUM(F35-F81)</f>
        <v>-1330.1490969999995</v>
      </c>
      <c r="G82" s="156">
        <f>SUM(G35-G81)</f>
        <v>0</v>
      </c>
      <c r="H82" s="156">
        <f>SUM(I82:J82)</f>
        <v>-157.41185000000155</v>
      </c>
      <c r="I82" s="156">
        <v>-157.33008000000154</v>
      </c>
      <c r="J82" s="156">
        <v>-8.1769999999999898E-2</v>
      </c>
      <c r="K82" s="91">
        <f>SUM(L82:M82)</f>
        <v>2.897257907865658E-4</v>
      </c>
      <c r="L82" s="91">
        <f>SUM(L35-L81)</f>
        <v>-4.4291851736488752E-5</v>
      </c>
      <c r="M82" s="91">
        <f>SUM(M35-M81)</f>
        <v>3.3401764252305455E-4</v>
      </c>
      <c r="N82" s="151">
        <f>SUM(O82:P82)</f>
        <v>1951.6646110000001</v>
      </c>
      <c r="O82" s="151">
        <f>SUM(O35-O81)</f>
        <v>1951.6646110000001</v>
      </c>
      <c r="P82" s="156">
        <f>SUM(P35-P81)</f>
        <v>0</v>
      </c>
      <c r="Q82" s="151">
        <f>SUM(R82:S82)</f>
        <v>2957.5006999999991</v>
      </c>
      <c r="R82" s="151">
        <v>2957.3439999999991</v>
      </c>
      <c r="S82" s="156">
        <v>0.15670000000000006</v>
      </c>
      <c r="T82" s="91">
        <f>SUM(U82:V82)</f>
        <v>2.897257907865658E-4</v>
      </c>
      <c r="U82" s="91">
        <f>SUM(U35-U81)</f>
        <v>-4.4291851736488752E-5</v>
      </c>
      <c r="V82" s="91">
        <f>SUM(V35-V81)</f>
        <v>3.3401764252305455E-4</v>
      </c>
      <c r="W82" s="151">
        <f>SUM(X82:Y82)</f>
        <v>55.765588999997973</v>
      </c>
      <c r="X82" s="151">
        <f>SUM(X35-X81)</f>
        <v>56.392058999997971</v>
      </c>
      <c r="Y82" s="156">
        <f>SUM(Y35-Y81)</f>
        <v>-0.62647000000000008</v>
      </c>
      <c r="Z82" s="151">
        <f>SUM(AA82:AB82)</f>
        <v>-4555.2091800000007</v>
      </c>
      <c r="AA82" s="151">
        <v>-4554.4340000000011</v>
      </c>
      <c r="AB82" s="156">
        <v>-0.7751800000000002</v>
      </c>
      <c r="AC82" s="11">
        <f>SUM(B82+K82+T82)</f>
        <v>8.6917737235969739E-4</v>
      </c>
      <c r="AD82" s="11">
        <f t="shared" si="625"/>
        <v>-1.3287555520946626E-4</v>
      </c>
      <c r="AE82" s="11">
        <f t="shared" si="625"/>
        <v>1.0020529275691636E-3</v>
      </c>
      <c r="AF82" s="153">
        <f t="shared" si="625"/>
        <v>677.28110299999855</v>
      </c>
      <c r="AG82" s="153">
        <f t="shared" si="626"/>
        <v>677.90757299999859</v>
      </c>
      <c r="AH82" s="153">
        <f t="shared" si="626"/>
        <v>-0.62647000000000008</v>
      </c>
      <c r="AI82" s="153">
        <f t="shared" si="626"/>
        <v>-1755.1203300000034</v>
      </c>
      <c r="AJ82" s="153">
        <f t="shared" si="626"/>
        <v>-1754.4200800000035</v>
      </c>
      <c r="AK82" s="153">
        <f t="shared" si="626"/>
        <v>-0.70025000000000004</v>
      </c>
      <c r="AL82" s="95">
        <f t="shared" si="523"/>
        <v>677.2802338226262</v>
      </c>
      <c r="AM82" s="95">
        <f t="shared" si="523"/>
        <v>677.9077058755538</v>
      </c>
      <c r="AN82" s="95">
        <f t="shared" si="523"/>
        <v>-0.62747205292756925</v>
      </c>
      <c r="AO82" s="91">
        <f>SUM(AP82:AQ82)</f>
        <v>2.897257907865658E-4</v>
      </c>
      <c r="AP82" s="91">
        <f>SUM(AP35-AP81)</f>
        <v>-4.4291851736488752E-5</v>
      </c>
      <c r="AQ82" s="91">
        <f>SUM(AQ35-AQ81)</f>
        <v>3.3401764252305455E-4</v>
      </c>
      <c r="AR82" s="91">
        <f>SUM(AS82:AT82)</f>
        <v>-715.49440599999855</v>
      </c>
      <c r="AS82" s="91">
        <f>SUM(AS35-AS81)</f>
        <v>-711.51310599999852</v>
      </c>
      <c r="AT82" s="91">
        <f>SUM(AT35-AT81)</f>
        <v>-3.9812999999999996</v>
      </c>
      <c r="AU82" s="89">
        <f>SUM(AV82:AW82)</f>
        <v>-16.770900000002051</v>
      </c>
      <c r="AV82" s="89">
        <v>-24.144000000002052</v>
      </c>
      <c r="AW82" s="89">
        <v>7.3731</v>
      </c>
      <c r="AX82" s="91">
        <f>SUM(AY82:AZ82)</f>
        <v>2.897257907865658E-4</v>
      </c>
      <c r="AY82" s="91">
        <f>SUM(AY35-AY81)</f>
        <v>-4.4291851736488752E-5</v>
      </c>
      <c r="AZ82" s="91">
        <f>SUM(AZ35-AZ81)</f>
        <v>3.3401764252305455E-4</v>
      </c>
      <c r="BA82" s="151">
        <f>SUM(BB82:BC82)</f>
        <v>-2405.1674069999999</v>
      </c>
      <c r="BB82" s="151">
        <f>SUM(BB35-BB81)</f>
        <v>-2400.0055769999999</v>
      </c>
      <c r="BC82" s="156">
        <f>SUM(BC35-BC81)</f>
        <v>-5.1618300000000001</v>
      </c>
      <c r="BD82" s="151">
        <f>SUM(BE82:BF82)</f>
        <v>-3152.3960200000001</v>
      </c>
      <c r="BE82" s="151">
        <v>-3151.39012</v>
      </c>
      <c r="BF82" s="156">
        <v>-1.0059</v>
      </c>
      <c r="BG82" s="91">
        <f>SUM(BH82:BI82)</f>
        <v>2.897257907865658E-4</v>
      </c>
      <c r="BH82" s="91">
        <f>SUM(BH35-BH81)</f>
        <v>-4.4291851736488752E-5</v>
      </c>
      <c r="BI82" s="91">
        <f>SUM(BI35-BI81)</f>
        <v>3.3401764252305455E-4</v>
      </c>
      <c r="BJ82" s="151">
        <f>SUM(BK82:BL82)</f>
        <v>-4358.0593600000011</v>
      </c>
      <c r="BK82" s="151">
        <f>SUM(BK35-BK81)</f>
        <v>-4354.6172600000009</v>
      </c>
      <c r="BL82" s="156">
        <f>SUM(BL35-BL81)</f>
        <v>-3.4420999999999999</v>
      </c>
      <c r="BM82" s="151">
        <f>SUM(BN82:BO82)</f>
        <v>-4461.3472199999997</v>
      </c>
      <c r="BN82" s="151">
        <v>-4458.9643799999994</v>
      </c>
      <c r="BO82" s="156">
        <v>-2.3828399999999998</v>
      </c>
      <c r="BP82" s="11">
        <f t="shared" si="636"/>
        <v>8.6917737235969739E-4</v>
      </c>
      <c r="BQ82" s="11">
        <f t="shared" si="636"/>
        <v>-1.3287555520946626E-4</v>
      </c>
      <c r="BR82" s="11">
        <f t="shared" si="636"/>
        <v>1.0020529275691636E-3</v>
      </c>
      <c r="BS82" s="153">
        <f t="shared" si="636"/>
        <v>-7478.7211729999999</v>
      </c>
      <c r="BT82" s="153">
        <f t="shared" si="636"/>
        <v>-7466.1359429999993</v>
      </c>
      <c r="BU82" s="153">
        <f t="shared" si="636"/>
        <v>-12.585229999999999</v>
      </c>
      <c r="BV82" s="153">
        <f t="shared" si="636"/>
        <v>-7630.514140000002</v>
      </c>
      <c r="BW82" s="153">
        <f t="shared" si="636"/>
        <v>-7634.4985000000015</v>
      </c>
      <c r="BX82" s="153">
        <f t="shared" si="636"/>
        <v>3.9843600000000006</v>
      </c>
      <c r="BY82" s="48">
        <f t="shared" si="637"/>
        <v>-7478.7220421773727</v>
      </c>
      <c r="BZ82" s="48">
        <f t="shared" si="637"/>
        <v>-7466.1358101244441</v>
      </c>
      <c r="CA82" s="48">
        <f t="shared" si="637"/>
        <v>-12.586232052927569</v>
      </c>
      <c r="CB82" s="11">
        <f t="shared" si="638"/>
        <v>1.7383547447193948E-3</v>
      </c>
      <c r="CC82" s="11">
        <f t="shared" si="638"/>
        <v>-2.6575111041893251E-4</v>
      </c>
      <c r="CD82" s="11">
        <f t="shared" si="638"/>
        <v>2.0041058551383273E-3</v>
      </c>
      <c r="CE82" s="153">
        <f t="shared" si="638"/>
        <v>-6801.4400700000015</v>
      </c>
      <c r="CF82" s="153">
        <f t="shared" si="638"/>
        <v>-6788.2283700000007</v>
      </c>
      <c r="CG82" s="153">
        <f t="shared" si="638"/>
        <v>-13.211699999999999</v>
      </c>
      <c r="CH82" s="153">
        <f t="shared" si="638"/>
        <v>-9385.6344700000045</v>
      </c>
      <c r="CI82" s="153">
        <f t="shared" si="638"/>
        <v>-9388.918580000005</v>
      </c>
      <c r="CJ82" s="153">
        <f t="shared" si="638"/>
        <v>3.2841100000000005</v>
      </c>
      <c r="CK82" s="48">
        <f t="shared" si="639"/>
        <v>-6801.4418083547462</v>
      </c>
      <c r="CL82" s="48">
        <f t="shared" si="639"/>
        <v>-6788.2281042488903</v>
      </c>
      <c r="CM82" s="48">
        <f t="shared" si="639"/>
        <v>-13.213704105855136</v>
      </c>
      <c r="CN82" s="91">
        <f>SUM(CO82:CP82)</f>
        <v>2.897257907865658E-4</v>
      </c>
      <c r="CO82" s="91">
        <f>SUM(CO35-CO81)</f>
        <v>-4.4291851736488752E-5</v>
      </c>
      <c r="CP82" s="91">
        <f>SUM(CP35-CP81)</f>
        <v>3.3401764252305455E-4</v>
      </c>
      <c r="CQ82" s="151">
        <f>SUM(CR82:CS82)</f>
        <v>520.32142499999918</v>
      </c>
      <c r="CR82" s="151">
        <f>SUM(CR35-CR81)</f>
        <v>522.98606499999914</v>
      </c>
      <c r="CS82" s="156">
        <f>SUM(CS35-CS81)</f>
        <v>-2.6646399999999999</v>
      </c>
      <c r="CT82" s="151">
        <f>SUM(CU82:CV82)</f>
        <v>-3175.293029999998</v>
      </c>
      <c r="CU82" s="151">
        <v>-3173.0439999999981</v>
      </c>
      <c r="CV82" s="156">
        <v>-2.2490300000000003</v>
      </c>
      <c r="CW82" s="91">
        <f>SUM(CX82:CY82)</f>
        <v>2.897257907865658E-4</v>
      </c>
      <c r="CX82" s="91">
        <f>SUM(CX35-CX81)</f>
        <v>-4.4291851736488752E-5</v>
      </c>
      <c r="CY82" s="91">
        <f>SUM(CY35-CY81)</f>
        <v>3.3401764252305455E-4</v>
      </c>
      <c r="CZ82" s="151">
        <f>SUM(DA82:DB82)</f>
        <v>-603.58993999999871</v>
      </c>
      <c r="DA82" s="151">
        <f>SUM(DA35-DA81)</f>
        <v>-600.9446799999987</v>
      </c>
      <c r="DB82" s="156">
        <f>SUM(DB35-DB81)</f>
        <v>-2.6452599999999999</v>
      </c>
      <c r="DC82" s="151">
        <f>SUM(DD82:DE82)</f>
        <v>-3307.9739700000032</v>
      </c>
      <c r="DD82" s="151">
        <v>-3307.1140000000032</v>
      </c>
      <c r="DE82" s="156">
        <v>-0.85997000000000012</v>
      </c>
      <c r="DF82" s="91">
        <f>SUM(DG82:DH82)</f>
        <v>2.897257907865658E-4</v>
      </c>
      <c r="DG82" s="91">
        <f>SUM(DG35-DG81)</f>
        <v>-4.4291851736488752E-5</v>
      </c>
      <c r="DH82" s="91">
        <f>SUM(DH35-DH81)</f>
        <v>3.3401764252305455E-4</v>
      </c>
      <c r="DI82" s="151">
        <f>SUM(DJ82:DK82)</f>
        <v>-1974.2316229999994</v>
      </c>
      <c r="DJ82" s="151">
        <f>SUM(DJ35-DJ81)</f>
        <v>-1968.7612229999995</v>
      </c>
      <c r="DK82" s="156">
        <f>SUM(DK35-DK81)</f>
        <v>-5.4704000000000006</v>
      </c>
      <c r="DL82" s="151">
        <f>SUM(DM82:DN82)</f>
        <v>-812.05383499999812</v>
      </c>
      <c r="DM82" s="151">
        <v>-810.49222499999814</v>
      </c>
      <c r="DN82" s="156">
        <v>-1.5616099999999999</v>
      </c>
      <c r="DO82" s="11">
        <f t="shared" si="649"/>
        <v>8.6917737235969739E-4</v>
      </c>
      <c r="DP82" s="11">
        <f t="shared" si="649"/>
        <v>-1.3287555520946626E-4</v>
      </c>
      <c r="DQ82" s="11">
        <f t="shared" si="649"/>
        <v>1.0020529275691636E-3</v>
      </c>
      <c r="DR82" s="153">
        <f t="shared" si="649"/>
        <v>-2057.500137999999</v>
      </c>
      <c r="DS82" s="153">
        <f t="shared" si="649"/>
        <v>-2046.7198379999991</v>
      </c>
      <c r="DT82" s="153">
        <f t="shared" si="649"/>
        <v>-10.7803</v>
      </c>
      <c r="DU82" s="153">
        <f t="shared" si="649"/>
        <v>-7295.3208349999995</v>
      </c>
      <c r="DV82" s="153">
        <f t="shared" si="649"/>
        <v>-7290.6502249999994</v>
      </c>
      <c r="DW82" s="153">
        <f t="shared" si="649"/>
        <v>-4.6706099999999999</v>
      </c>
      <c r="DX82" s="48">
        <f t="shared" si="650"/>
        <v>-2057.5010071773713</v>
      </c>
      <c r="DY82" s="48">
        <f t="shared" si="650"/>
        <v>-2046.7197051244439</v>
      </c>
      <c r="DZ82" s="48">
        <f t="shared" si="650"/>
        <v>-10.78130205292757</v>
      </c>
      <c r="EA82" s="157">
        <f t="shared" si="651"/>
        <v>2.6075321170790922E-3</v>
      </c>
      <c r="EB82" s="157">
        <f t="shared" si="651"/>
        <v>-3.9862666562839877E-4</v>
      </c>
      <c r="EC82" s="157">
        <f t="shared" si="651"/>
        <v>3.0061587827074909E-3</v>
      </c>
      <c r="ED82" s="153">
        <f t="shared" si="651"/>
        <v>-8858.940208</v>
      </c>
      <c r="EE82" s="153">
        <f t="shared" si="651"/>
        <v>-8834.9482079999998</v>
      </c>
      <c r="EF82" s="153">
        <f t="shared" si="651"/>
        <v>-23.991999999999997</v>
      </c>
      <c r="EG82" s="158">
        <f t="shared" si="651"/>
        <v>-16680.955305000003</v>
      </c>
      <c r="EH82" s="158">
        <f t="shared" si="651"/>
        <v>-16679.568805000003</v>
      </c>
      <c r="EI82" s="158">
        <f t="shared" si="651"/>
        <v>-1.3864999999999994</v>
      </c>
      <c r="EJ82" s="48">
        <f t="shared" si="652"/>
        <v>-8858.9428155321166</v>
      </c>
      <c r="EK82" s="48">
        <f t="shared" si="652"/>
        <v>-8834.9478093733342</v>
      </c>
      <c r="EL82" s="48">
        <f t="shared" si="652"/>
        <v>-23.995006158782704</v>
      </c>
      <c r="EM82" s="91">
        <f>SUM(EN82:EO82)</f>
        <v>2.897257907865658E-4</v>
      </c>
      <c r="EN82" s="91">
        <f>SUM(EN35-EN81)</f>
        <v>-4.4291851736488752E-5</v>
      </c>
      <c r="EO82" s="91">
        <f>SUM(EO35-EO81)</f>
        <v>3.3401764252305455E-4</v>
      </c>
      <c r="EP82" s="151">
        <f>SUM(EQ82:ER82)</f>
        <v>-778.96625199999755</v>
      </c>
      <c r="EQ82" s="151">
        <f>SUM(EQ35-EQ81)</f>
        <v>-777.48018199999751</v>
      </c>
      <c r="ER82" s="91">
        <f>SUM(ER35-ER81)</f>
        <v>-1.48607</v>
      </c>
      <c r="ES82" s="151">
        <f>SUM(ET82:EU82)</f>
        <v>356.71703999999954</v>
      </c>
      <c r="ET82" s="151">
        <v>356.71703999999954</v>
      </c>
      <c r="EU82" s="156">
        <v>0</v>
      </c>
      <c r="EV82" s="91">
        <f>SUM(EW82:EX82)</f>
        <v>2.897257907865658E-4</v>
      </c>
      <c r="EW82" s="91">
        <f>SUM(EW35-EW81)</f>
        <v>-4.4291851736488752E-5</v>
      </c>
      <c r="EX82" s="91">
        <f>SUM(EX35-EX81)</f>
        <v>3.3401764252305455E-4</v>
      </c>
      <c r="EY82" s="151">
        <f>SUM(EZ82:FA82)</f>
        <v>0</v>
      </c>
      <c r="EZ82" s="151">
        <f>SUM(EZ35-EZ81)</f>
        <v>0</v>
      </c>
      <c r="FA82" s="156">
        <f>SUM(FA35-FA81)</f>
        <v>0</v>
      </c>
      <c r="FB82" s="151">
        <f>SUM(FC82:FD82)</f>
        <v>239.3971109999984</v>
      </c>
      <c r="FC82" s="151">
        <v>239.3971109999984</v>
      </c>
      <c r="FD82" s="156">
        <v>0</v>
      </c>
      <c r="FE82" s="91">
        <f>SUM(FF82:FG82)</f>
        <v>2.897257907865658E-4</v>
      </c>
      <c r="FF82" s="91">
        <f>SUM(FF35-FF81)</f>
        <v>-4.4291851736488752E-5</v>
      </c>
      <c r="FG82" s="91">
        <f>SUM(FG35-FG81)</f>
        <v>3.3401764252305455E-4</v>
      </c>
      <c r="FH82" s="151">
        <f>SUM(FI82:FJ82)</f>
        <v>0</v>
      </c>
      <c r="FI82" s="151">
        <f>SUM(FI35-FI81)</f>
        <v>0</v>
      </c>
      <c r="FJ82" s="156">
        <f>SUM(FJ35-FJ81)</f>
        <v>0</v>
      </c>
      <c r="FK82" s="151">
        <f>SUM(FL82:FM82)</f>
        <v>332.21390300000348</v>
      </c>
      <c r="FL82" s="151">
        <v>332.21390300000348</v>
      </c>
      <c r="FM82" s="156">
        <v>0</v>
      </c>
      <c r="FN82" s="11">
        <f t="shared" si="662"/>
        <v>8.6917737235969739E-4</v>
      </c>
      <c r="FO82" s="11">
        <f t="shared" si="662"/>
        <v>-1.3287555520946626E-4</v>
      </c>
      <c r="FP82" s="11">
        <f t="shared" si="662"/>
        <v>1.0020529275691636E-3</v>
      </c>
      <c r="FQ82" s="93">
        <f t="shared" si="662"/>
        <v>-778.96625199999755</v>
      </c>
      <c r="FR82" s="93">
        <f t="shared" si="662"/>
        <v>-777.48018199999751</v>
      </c>
      <c r="FS82" s="93">
        <f t="shared" si="662"/>
        <v>-1.48607</v>
      </c>
      <c r="FT82" s="93">
        <f t="shared" si="662"/>
        <v>928.32805400000143</v>
      </c>
      <c r="FU82" s="93">
        <f t="shared" si="662"/>
        <v>928.32805400000143</v>
      </c>
      <c r="FV82" s="93">
        <f t="shared" si="662"/>
        <v>0</v>
      </c>
      <c r="FW82" s="95">
        <f t="shared" si="663"/>
        <v>-778.9671211773699</v>
      </c>
      <c r="FX82" s="95">
        <f t="shared" si="663"/>
        <v>-777.4800491244423</v>
      </c>
      <c r="FY82" s="95">
        <f t="shared" si="663"/>
        <v>-1.4870720529275692</v>
      </c>
      <c r="FZ82" s="11">
        <f t="shared" si="664"/>
        <v>3.4767094894387895E-3</v>
      </c>
      <c r="GA82" s="11">
        <f t="shared" si="664"/>
        <v>-5.3150222083786502E-4</v>
      </c>
      <c r="GB82" s="11">
        <f t="shared" si="664"/>
        <v>4.0082117102766546E-3</v>
      </c>
      <c r="GC82" s="93">
        <f t="shared" si="664"/>
        <v>-9637.9064599999983</v>
      </c>
      <c r="GD82" s="93">
        <f t="shared" si="664"/>
        <v>-9612.4283899999973</v>
      </c>
      <c r="GE82" s="93">
        <f t="shared" si="664"/>
        <v>-25.478069999999999</v>
      </c>
      <c r="GF82" s="93">
        <f t="shared" si="664"/>
        <v>-15752.627251000002</v>
      </c>
      <c r="GG82" s="93">
        <f t="shared" si="664"/>
        <v>-15751.240751000001</v>
      </c>
      <c r="GH82" s="93">
        <f t="shared" si="664"/>
        <v>-1.3864999999999994</v>
      </c>
      <c r="GI82" s="95">
        <f t="shared" si="396"/>
        <v>-9637.9099367094877</v>
      </c>
      <c r="GJ82" s="95">
        <f t="shared" si="396"/>
        <v>-9612.4278584977765</v>
      </c>
      <c r="GK82" s="95">
        <f t="shared" si="396"/>
        <v>-25.482078211710274</v>
      </c>
      <c r="GL82" s="154"/>
      <c r="GM82" s="100"/>
    </row>
    <row r="83" spans="1:195" ht="19.5" x14ac:dyDescent="0.3">
      <c r="A83" s="14" t="s">
        <v>84</v>
      </c>
      <c r="B83" s="91">
        <f>SUM(C83:D83)</f>
        <v>15605.919923996196</v>
      </c>
      <c r="C83" s="91">
        <f t="shared" ref="C83:D83" si="691">SUM(C81:C82)</f>
        <v>15602.990592974411</v>
      </c>
      <c r="D83" s="91">
        <f t="shared" si="691"/>
        <v>2.929331021786147</v>
      </c>
      <c r="E83" s="151">
        <f>SUM(F83:G83)</f>
        <v>15887.798903000001</v>
      </c>
      <c r="F83" s="151">
        <f t="shared" ref="F83:G83" si="692">SUM(F81:F82)</f>
        <v>15887.798903000001</v>
      </c>
      <c r="G83" s="151">
        <f t="shared" si="692"/>
        <v>0</v>
      </c>
      <c r="H83" s="156">
        <f>SUM(I83:J83)</f>
        <v>12969.788999999999</v>
      </c>
      <c r="I83" s="156">
        <v>12968.052</v>
      </c>
      <c r="J83" s="156">
        <v>1.7370000000000001</v>
      </c>
      <c r="K83" s="91">
        <f>SUM(L83:M83)</f>
        <v>15605.919923996196</v>
      </c>
      <c r="L83" s="91">
        <f t="shared" ref="L83:M83" si="693">SUM(L81:L82)</f>
        <v>15602.990592974411</v>
      </c>
      <c r="M83" s="91">
        <f t="shared" si="693"/>
        <v>2.929331021786147</v>
      </c>
      <c r="N83" s="151">
        <f>SUM(O83:P83)</f>
        <v>16013.415891000001</v>
      </c>
      <c r="O83" s="151">
        <f t="shared" ref="O83:P83" si="694">SUM(O81:O82)</f>
        <v>16013.415891000001</v>
      </c>
      <c r="P83" s="151">
        <f t="shared" si="694"/>
        <v>0</v>
      </c>
      <c r="Q83" s="151">
        <f>SUM(R83:S83)</f>
        <v>12792.166999999999</v>
      </c>
      <c r="R83" s="151">
        <v>12790.638999999999</v>
      </c>
      <c r="S83" s="151">
        <v>1.528</v>
      </c>
      <c r="T83" s="91">
        <f>SUM(U83:V83)</f>
        <v>15605.919923996196</v>
      </c>
      <c r="U83" s="91">
        <f t="shared" ref="U83:V83" si="695">SUM(U81:U82)</f>
        <v>15602.990592974411</v>
      </c>
      <c r="V83" s="91">
        <f t="shared" si="695"/>
        <v>2.929331021786147</v>
      </c>
      <c r="W83" s="151">
        <f>SUM(X83:Y83)</f>
        <v>15156.728429000001</v>
      </c>
      <c r="X83" s="151">
        <f t="shared" ref="X83:Y83" si="696">SUM(X81:X82)</f>
        <v>15156.728429000001</v>
      </c>
      <c r="Y83" s="151">
        <f t="shared" si="696"/>
        <v>0</v>
      </c>
      <c r="Z83" s="151">
        <f>SUM(AA83:AB83)</f>
        <v>12239.486000000001</v>
      </c>
      <c r="AA83" s="151">
        <v>12237.393</v>
      </c>
      <c r="AB83" s="151">
        <v>2.093</v>
      </c>
      <c r="AC83" s="11">
        <f>SUM(B83+K83+T83)</f>
        <v>46817.759771988589</v>
      </c>
      <c r="AD83" s="11">
        <f t="shared" si="625"/>
        <v>46808.971778923231</v>
      </c>
      <c r="AE83" s="11">
        <f t="shared" si="625"/>
        <v>8.7879930653584406</v>
      </c>
      <c r="AF83" s="153">
        <f t="shared" si="625"/>
        <v>47057.943223000002</v>
      </c>
      <c r="AG83" s="153">
        <f t="shared" si="626"/>
        <v>47057.943223000002</v>
      </c>
      <c r="AH83" s="153">
        <f t="shared" si="626"/>
        <v>0</v>
      </c>
      <c r="AI83" s="153">
        <f t="shared" si="626"/>
        <v>38001.441999999995</v>
      </c>
      <c r="AJ83" s="153">
        <f t="shared" si="626"/>
        <v>37996.084000000003</v>
      </c>
      <c r="AK83" s="153">
        <f t="shared" si="626"/>
        <v>5.3580000000000005</v>
      </c>
      <c r="AL83" s="95">
        <f t="shared" si="523"/>
        <v>240.18345101141313</v>
      </c>
      <c r="AM83" s="95">
        <f t="shared" si="523"/>
        <v>248.97144407677115</v>
      </c>
      <c r="AN83" s="95">
        <f t="shared" si="523"/>
        <v>-8.7879930653584406</v>
      </c>
      <c r="AO83" s="91">
        <f>SUM(AP83:AQ83)</f>
        <v>15605.919923996196</v>
      </c>
      <c r="AP83" s="91">
        <f t="shared" ref="AP83:AQ83" si="697">SUM(AP81:AP82)</f>
        <v>15602.990592974411</v>
      </c>
      <c r="AQ83" s="91">
        <f t="shared" si="697"/>
        <v>2.929331021786147</v>
      </c>
      <c r="AR83" s="91">
        <f>SUM(AS83:AT83)</f>
        <v>14971.338924000001</v>
      </c>
      <c r="AS83" s="91">
        <f t="shared" ref="AS83:AT83" si="698">SUM(AS81:AS82)</f>
        <v>14971.338924000001</v>
      </c>
      <c r="AT83" s="91">
        <f t="shared" si="698"/>
        <v>0</v>
      </c>
      <c r="AU83" s="89">
        <f>SUM(AV83:AW83)</f>
        <v>13458.028</v>
      </c>
      <c r="AV83" s="89">
        <v>13447.563</v>
      </c>
      <c r="AW83" s="89">
        <v>10.465</v>
      </c>
      <c r="AX83" s="91">
        <f>SUM(AY83:AZ83)</f>
        <v>15605.919923996196</v>
      </c>
      <c r="AY83" s="91">
        <f t="shared" ref="AY83:AZ83" si="699">SUM(AY81:AY82)</f>
        <v>15602.990592974411</v>
      </c>
      <c r="AZ83" s="91">
        <f t="shared" si="699"/>
        <v>2.929331021786147</v>
      </c>
      <c r="BA83" s="151">
        <f>SUM(BB83:BC83)</f>
        <v>15227.927423000001</v>
      </c>
      <c r="BB83" s="151">
        <f t="shared" ref="BB83:BC83" si="700">SUM(BB81:BB82)</f>
        <v>15227.927423000001</v>
      </c>
      <c r="BC83" s="151">
        <f t="shared" si="700"/>
        <v>0</v>
      </c>
      <c r="BD83" s="151">
        <f>SUM(BE83:BF83)</f>
        <v>12499.223</v>
      </c>
      <c r="BE83" s="151">
        <v>12498.491</v>
      </c>
      <c r="BF83" s="151">
        <v>0.73199999999999998</v>
      </c>
      <c r="BG83" s="91">
        <f>SUM(BH83:BI83)</f>
        <v>15605.919923996196</v>
      </c>
      <c r="BH83" s="91">
        <f t="shared" ref="BH83:BI83" si="701">SUM(BH81:BH82)</f>
        <v>15602.990592974411</v>
      </c>
      <c r="BI83" s="91">
        <f t="shared" si="701"/>
        <v>2.929331021786147</v>
      </c>
      <c r="BJ83" s="151">
        <f>SUM(BK83:BL83)</f>
        <v>14845.30696</v>
      </c>
      <c r="BK83" s="151">
        <f t="shared" ref="BK83:BL83" si="702">SUM(BK81:BK82)</f>
        <v>14845.30696</v>
      </c>
      <c r="BL83" s="151">
        <f t="shared" si="702"/>
        <v>0</v>
      </c>
      <c r="BM83" s="151">
        <f>SUM(BN83:BO83)</f>
        <v>11679.717999999999</v>
      </c>
      <c r="BN83" s="151">
        <v>11679.717999999999</v>
      </c>
      <c r="BO83" s="151">
        <v>0</v>
      </c>
      <c r="BP83" s="11">
        <f t="shared" si="636"/>
        <v>46817.759771988589</v>
      </c>
      <c r="BQ83" s="11">
        <f t="shared" si="636"/>
        <v>46808.971778923231</v>
      </c>
      <c r="BR83" s="11">
        <f t="shared" si="636"/>
        <v>8.7879930653584406</v>
      </c>
      <c r="BS83" s="153">
        <f t="shared" si="636"/>
        <v>45044.573307000006</v>
      </c>
      <c r="BT83" s="153">
        <f t="shared" si="636"/>
        <v>45044.573307000006</v>
      </c>
      <c r="BU83" s="153">
        <f t="shared" si="636"/>
        <v>0</v>
      </c>
      <c r="BV83" s="153">
        <f t="shared" si="636"/>
        <v>37636.968999999997</v>
      </c>
      <c r="BW83" s="153">
        <f t="shared" si="636"/>
        <v>37625.771999999997</v>
      </c>
      <c r="BX83" s="153">
        <f t="shared" si="636"/>
        <v>11.196999999999999</v>
      </c>
      <c r="BY83" s="48">
        <f t="shared" si="637"/>
        <v>-1773.1864649885829</v>
      </c>
      <c r="BZ83" s="48">
        <f t="shared" si="637"/>
        <v>-1764.3984719232249</v>
      </c>
      <c r="CA83" s="48">
        <f t="shared" si="637"/>
        <v>-8.7879930653584406</v>
      </c>
      <c r="CB83" s="11">
        <f t="shared" si="638"/>
        <v>93635.519543977178</v>
      </c>
      <c r="CC83" s="11">
        <f t="shared" si="638"/>
        <v>93617.943557846462</v>
      </c>
      <c r="CD83" s="11">
        <f t="shared" si="638"/>
        <v>17.575986130716881</v>
      </c>
      <c r="CE83" s="153">
        <f t="shared" si="638"/>
        <v>92102.516530000008</v>
      </c>
      <c r="CF83" s="153">
        <f t="shared" si="638"/>
        <v>92102.516530000008</v>
      </c>
      <c r="CG83" s="153">
        <f t="shared" si="638"/>
        <v>0</v>
      </c>
      <c r="CH83" s="153">
        <f t="shared" si="638"/>
        <v>75638.410999999993</v>
      </c>
      <c r="CI83" s="153">
        <f t="shared" si="638"/>
        <v>75621.856</v>
      </c>
      <c r="CJ83" s="153">
        <f t="shared" si="638"/>
        <v>16.555</v>
      </c>
      <c r="CK83" s="48">
        <f t="shared" si="639"/>
        <v>-1533.0030139771698</v>
      </c>
      <c r="CL83" s="48">
        <f t="shared" si="639"/>
        <v>-1515.4270278464537</v>
      </c>
      <c r="CM83" s="48">
        <f t="shared" si="639"/>
        <v>-17.575986130716881</v>
      </c>
      <c r="CN83" s="91">
        <f>SUM(CO83:CP83)</f>
        <v>15605.919923996196</v>
      </c>
      <c r="CO83" s="91">
        <f t="shared" ref="CO83:CP83" si="703">SUM(CO81:CO82)</f>
        <v>15602.990592974411</v>
      </c>
      <c r="CP83" s="91">
        <f t="shared" si="703"/>
        <v>2.929331021786147</v>
      </c>
      <c r="CQ83" s="151">
        <f>SUM(CR83:CS83)</f>
        <v>13569.570075</v>
      </c>
      <c r="CR83" s="151">
        <f t="shared" ref="CR83:CS83" si="704">SUM(CR81:CR82)</f>
        <v>13569.570075</v>
      </c>
      <c r="CS83" s="151">
        <f t="shared" si="704"/>
        <v>0</v>
      </c>
      <c r="CT83" s="151">
        <f>SUM(CU83:CV83)</f>
        <v>12736.305000000002</v>
      </c>
      <c r="CU83" s="151">
        <v>12736.305000000002</v>
      </c>
      <c r="CV83" s="151">
        <v>0</v>
      </c>
      <c r="CW83" s="91">
        <f>SUM(CX83:CY83)</f>
        <v>15605.919923996196</v>
      </c>
      <c r="CX83" s="91">
        <f t="shared" ref="CX83:CY83" si="705">SUM(CX81:CX82)</f>
        <v>15602.990592974411</v>
      </c>
      <c r="CY83" s="91">
        <f t="shared" si="705"/>
        <v>2.929331021786147</v>
      </c>
      <c r="CZ83" s="151">
        <f>SUM(DA83:DB83)</f>
        <v>14454.662469999999</v>
      </c>
      <c r="DA83" s="151">
        <f t="shared" ref="DA83:DB83" si="706">SUM(DA81:DA82)</f>
        <v>14454.662469999999</v>
      </c>
      <c r="DB83" s="151">
        <f t="shared" si="706"/>
        <v>0</v>
      </c>
      <c r="DC83" s="151">
        <f>SUM(DD83:DE83)</f>
        <v>13572.933999999999</v>
      </c>
      <c r="DD83" s="151">
        <v>13572.933999999999</v>
      </c>
      <c r="DE83" s="151">
        <v>0</v>
      </c>
      <c r="DF83" s="91">
        <f>SUM(DG83:DH83)</f>
        <v>15605.919923996196</v>
      </c>
      <c r="DG83" s="91">
        <f t="shared" ref="DG83:DH83" si="707">SUM(DG81:DG82)</f>
        <v>15602.990592974411</v>
      </c>
      <c r="DH83" s="91">
        <f t="shared" si="707"/>
        <v>2.929331021786147</v>
      </c>
      <c r="DI83" s="151">
        <f>SUM(DJ83:DK83)</f>
        <v>14964.928747</v>
      </c>
      <c r="DJ83" s="151">
        <f t="shared" ref="DJ83:DK83" si="708">SUM(DJ81:DJ82)</f>
        <v>14964.928747</v>
      </c>
      <c r="DK83" s="151">
        <f t="shared" si="708"/>
        <v>0</v>
      </c>
      <c r="DL83" s="151">
        <f>SUM(DM83:DN83)</f>
        <v>14317.414275000001</v>
      </c>
      <c r="DM83" s="151">
        <v>14317.414275000001</v>
      </c>
      <c r="DN83" s="151">
        <v>0</v>
      </c>
      <c r="DO83" s="11">
        <f t="shared" si="649"/>
        <v>46817.759771988589</v>
      </c>
      <c r="DP83" s="11">
        <f t="shared" si="649"/>
        <v>46808.971778923231</v>
      </c>
      <c r="DQ83" s="11">
        <f t="shared" si="649"/>
        <v>8.7879930653584406</v>
      </c>
      <c r="DR83" s="153">
        <f t="shared" si="649"/>
        <v>42989.161291999997</v>
      </c>
      <c r="DS83" s="153">
        <f t="shared" si="649"/>
        <v>42989.161291999997</v>
      </c>
      <c r="DT83" s="153">
        <f t="shared" si="649"/>
        <v>0</v>
      </c>
      <c r="DU83" s="153">
        <f t="shared" si="649"/>
        <v>40626.653275000004</v>
      </c>
      <c r="DV83" s="153">
        <f t="shared" si="649"/>
        <v>40626.653275000004</v>
      </c>
      <c r="DW83" s="153">
        <f t="shared" si="649"/>
        <v>0</v>
      </c>
      <c r="DX83" s="48">
        <f t="shared" si="650"/>
        <v>-3828.5984799885919</v>
      </c>
      <c r="DY83" s="48">
        <f t="shared" si="650"/>
        <v>-3819.8104869232338</v>
      </c>
      <c r="DZ83" s="48">
        <f t="shared" si="650"/>
        <v>-8.7879930653584406</v>
      </c>
      <c r="EA83" s="157">
        <f t="shared" si="651"/>
        <v>140453.27931596577</v>
      </c>
      <c r="EB83" s="157">
        <f t="shared" si="651"/>
        <v>140426.91533676969</v>
      </c>
      <c r="EC83" s="157">
        <f t="shared" si="651"/>
        <v>26.36397919607532</v>
      </c>
      <c r="ED83" s="153">
        <f t="shared" si="651"/>
        <v>135091.677822</v>
      </c>
      <c r="EE83" s="153">
        <f t="shared" si="651"/>
        <v>135091.677822</v>
      </c>
      <c r="EF83" s="153">
        <f t="shared" si="651"/>
        <v>0</v>
      </c>
      <c r="EG83" s="158">
        <f t="shared" si="651"/>
        <v>116265.064275</v>
      </c>
      <c r="EH83" s="158">
        <f t="shared" si="651"/>
        <v>116248.509275</v>
      </c>
      <c r="EI83" s="158">
        <f t="shared" si="651"/>
        <v>16.555</v>
      </c>
      <c r="EJ83" s="48">
        <f t="shared" si="652"/>
        <v>-5361.6014939657762</v>
      </c>
      <c r="EK83" s="48">
        <f t="shared" si="652"/>
        <v>-5335.2375147696876</v>
      </c>
      <c r="EL83" s="48">
        <f t="shared" si="652"/>
        <v>-26.36397919607532</v>
      </c>
      <c r="EM83" s="91">
        <f>SUM(EN83:EO83)</f>
        <v>15605.919923996196</v>
      </c>
      <c r="EN83" s="91">
        <f t="shared" ref="EN83:EO83" si="709">SUM(EN81:EN82)</f>
        <v>15602.990592974411</v>
      </c>
      <c r="EO83" s="91">
        <f t="shared" si="709"/>
        <v>2.929331021786147</v>
      </c>
      <c r="EP83" s="151">
        <f>SUM(EQ83:ER83)</f>
        <v>15395.146218</v>
      </c>
      <c r="EQ83" s="151">
        <f t="shared" ref="EQ83:ER83" si="710">SUM(EQ81:EQ82)</f>
        <v>15395.146218</v>
      </c>
      <c r="ER83" s="91">
        <f t="shared" si="710"/>
        <v>0</v>
      </c>
      <c r="ES83" s="151">
        <f>SUM(ET83:EU83)</f>
        <v>14229.718999999999</v>
      </c>
      <c r="ET83" s="151">
        <v>14229.718999999999</v>
      </c>
      <c r="EU83" s="151">
        <v>0</v>
      </c>
      <c r="EV83" s="91">
        <f>SUM(EW83:EX83)</f>
        <v>15605.919923996196</v>
      </c>
      <c r="EW83" s="91">
        <f t="shared" ref="EW83:EX83" si="711">SUM(EW81:EW82)</f>
        <v>15602.990592974411</v>
      </c>
      <c r="EX83" s="91">
        <f t="shared" si="711"/>
        <v>2.929331021786147</v>
      </c>
      <c r="EY83" s="151">
        <f>SUM(EZ83:FA83)</f>
        <v>0</v>
      </c>
      <c r="EZ83" s="151">
        <f t="shared" ref="EZ83:FA83" si="712">SUM(EZ81:EZ82)</f>
        <v>0</v>
      </c>
      <c r="FA83" s="151">
        <f t="shared" si="712"/>
        <v>0</v>
      </c>
      <c r="FB83" s="151">
        <f>SUM(FC83:FD83)</f>
        <v>14596.761470999998</v>
      </c>
      <c r="FC83" s="151">
        <v>14596.761470999998</v>
      </c>
      <c r="FD83" s="151">
        <v>0</v>
      </c>
      <c r="FE83" s="91">
        <f>SUM(FF83:FG83)</f>
        <v>15605.919923996196</v>
      </c>
      <c r="FF83" s="91">
        <f t="shared" ref="FF83:FG83" si="713">SUM(FF81:FF82)</f>
        <v>15602.990592974411</v>
      </c>
      <c r="FG83" s="91">
        <f t="shared" si="713"/>
        <v>2.929331021786147</v>
      </c>
      <c r="FH83" s="151">
        <f>SUM(FI83:FJ83)</f>
        <v>0</v>
      </c>
      <c r="FI83" s="151">
        <f t="shared" ref="FI83:FJ83" si="714">SUM(FI81:FI82)</f>
        <v>0</v>
      </c>
      <c r="FJ83" s="151">
        <f t="shared" si="714"/>
        <v>0</v>
      </c>
      <c r="FK83" s="151">
        <f>SUM(FL83:FM83)</f>
        <v>15897.989313000002</v>
      </c>
      <c r="FL83" s="151">
        <v>15897.989313000002</v>
      </c>
      <c r="FM83" s="151">
        <v>0</v>
      </c>
      <c r="FN83" s="11">
        <f t="shared" si="662"/>
        <v>46817.759771988589</v>
      </c>
      <c r="FO83" s="11">
        <f t="shared" si="662"/>
        <v>46808.971778923231</v>
      </c>
      <c r="FP83" s="11">
        <f t="shared" si="662"/>
        <v>8.7879930653584406</v>
      </c>
      <c r="FQ83" s="93">
        <f t="shared" si="662"/>
        <v>15395.146218</v>
      </c>
      <c r="FR83" s="93">
        <f t="shared" si="662"/>
        <v>15395.146218</v>
      </c>
      <c r="FS83" s="93">
        <f t="shared" si="662"/>
        <v>0</v>
      </c>
      <c r="FT83" s="93">
        <f t="shared" si="662"/>
        <v>44724.469784000001</v>
      </c>
      <c r="FU83" s="93">
        <f t="shared" si="662"/>
        <v>44724.469784000001</v>
      </c>
      <c r="FV83" s="93">
        <f t="shared" si="662"/>
        <v>0</v>
      </c>
      <c r="FW83" s="95">
        <f t="shared" si="663"/>
        <v>-31422.613553988587</v>
      </c>
      <c r="FX83" s="95">
        <f t="shared" si="663"/>
        <v>-31413.825560923229</v>
      </c>
      <c r="FY83" s="95">
        <f t="shared" si="663"/>
        <v>-8.7879930653584406</v>
      </c>
      <c r="FZ83" s="11">
        <f t="shared" si="664"/>
        <v>187271.03908795436</v>
      </c>
      <c r="GA83" s="11">
        <f t="shared" si="664"/>
        <v>187235.88711569292</v>
      </c>
      <c r="GB83" s="11">
        <f t="shared" si="664"/>
        <v>35.151972261433762</v>
      </c>
      <c r="GC83" s="93">
        <f t="shared" si="664"/>
        <v>150486.82404000001</v>
      </c>
      <c r="GD83" s="93">
        <f t="shared" si="664"/>
        <v>150486.82404000001</v>
      </c>
      <c r="GE83" s="93">
        <f t="shared" si="664"/>
        <v>0</v>
      </c>
      <c r="GF83" s="93">
        <f t="shared" si="664"/>
        <v>160989.534059</v>
      </c>
      <c r="GG83" s="93">
        <f t="shared" si="664"/>
        <v>160972.979059</v>
      </c>
      <c r="GH83" s="93">
        <f t="shared" si="664"/>
        <v>16.555</v>
      </c>
      <c r="GI83" s="95">
        <f t="shared" si="396"/>
        <v>-36784.215047954349</v>
      </c>
      <c r="GJ83" s="95">
        <f t="shared" si="396"/>
        <v>-36749.063075692917</v>
      </c>
      <c r="GK83" s="95">
        <f t="shared" si="396"/>
        <v>-35.151972261433762</v>
      </c>
      <c r="GL83" s="154"/>
      <c r="GM83" s="100"/>
    </row>
    <row r="84" spans="1:195" ht="18.75" x14ac:dyDescent="0.3">
      <c r="A84" s="92" t="s">
        <v>85</v>
      </c>
      <c r="B84" s="89">
        <f>SUM(B83/B77)</f>
        <v>52.67163124064848</v>
      </c>
      <c r="C84" s="89">
        <f t="shared" ref="C84:D84" si="715">SUM(C83/C77)</f>
        <v>52.681762489552021</v>
      </c>
      <c r="D84" s="89">
        <f t="shared" si="715"/>
        <v>26.019224471823662</v>
      </c>
      <c r="E84" s="89">
        <f>SUM(E83/E77)</f>
        <v>52.663780889407185</v>
      </c>
      <c r="F84" s="89">
        <f t="shared" ref="F84:G84" si="716">SUM(F83/F77)</f>
        <v>52.663780889407185</v>
      </c>
      <c r="G84" s="89" t="e">
        <f t="shared" si="716"/>
        <v>#DIV/0!</v>
      </c>
      <c r="H84" s="89">
        <f>SUM(H83/H77)</f>
        <v>42.000612046632121</v>
      </c>
      <c r="I84" s="89">
        <v>42.006277594042444</v>
      </c>
      <c r="J84" s="89">
        <v>20.927710843373493</v>
      </c>
      <c r="K84" s="89">
        <f>SUM(K83/K77)</f>
        <v>52.67163124064848</v>
      </c>
      <c r="L84" s="89">
        <f t="shared" ref="L84:M84" si="717">SUM(L83/L77)</f>
        <v>52.681762489552021</v>
      </c>
      <c r="M84" s="89">
        <f t="shared" si="717"/>
        <v>26.019224471823662</v>
      </c>
      <c r="N84" s="89">
        <f>SUM(N83/N77)</f>
        <v>52.679041250690666</v>
      </c>
      <c r="O84" s="89">
        <f t="shared" ref="O84:P84" si="718">SUM(O83/O77)</f>
        <v>52.679041250690666</v>
      </c>
      <c r="P84" s="89" t="e">
        <f t="shared" si="718"/>
        <v>#DIV/0!</v>
      </c>
      <c r="Q84" s="89">
        <f>SUM(Q83/Q77)</f>
        <v>42.002124376149197</v>
      </c>
      <c r="R84" s="89">
        <v>42.007176004230061</v>
      </c>
      <c r="S84" s="89">
        <v>20.93150684931507</v>
      </c>
      <c r="T84" s="89">
        <f>SUM(T83/T77)</f>
        <v>52.67163124064848</v>
      </c>
      <c r="U84" s="89">
        <f t="shared" ref="U84:V84" si="719">SUM(U83/U77)</f>
        <v>52.681762489552021</v>
      </c>
      <c r="V84" s="89">
        <f t="shared" si="719"/>
        <v>26.019224471823662</v>
      </c>
      <c r="W84" s="89">
        <f>SUM(W83/W77)</f>
        <v>52.677140342065833</v>
      </c>
      <c r="X84" s="89">
        <f t="shared" ref="X84:Y84" si="720">SUM(X83/X77)</f>
        <v>52.677140342065833</v>
      </c>
      <c r="Y84" s="89" t="e">
        <f t="shared" si="720"/>
        <v>#DIV/0!</v>
      </c>
      <c r="Z84" s="89">
        <f>SUM(Z83/Z77)</f>
        <v>42.007854384612862</v>
      </c>
      <c r="AA84" s="89">
        <v>42.015091121821698</v>
      </c>
      <c r="AB84" s="89">
        <v>20.93</v>
      </c>
      <c r="AC84" s="46">
        <f>SUM(AC83/AC77)</f>
        <v>52.671631240648473</v>
      </c>
      <c r="AD84" s="46">
        <f t="shared" ref="AD84:AE84" si="721">SUM(AD83/AD77)</f>
        <v>52.681762489552007</v>
      </c>
      <c r="AE84" s="46">
        <f t="shared" si="721"/>
        <v>26.019224471823659</v>
      </c>
      <c r="AF84" s="46">
        <f>SUM(AF83/AF77)</f>
        <v>52.673275875329146</v>
      </c>
      <c r="AG84" s="46">
        <f t="shared" ref="AG84:AH84" si="722">SUM(AG83/AG77)</f>
        <v>52.673275875329146</v>
      </c>
      <c r="AH84" s="46" t="e">
        <f t="shared" si="722"/>
        <v>#DIV/0!</v>
      </c>
      <c r="AI84" s="46">
        <f>SUM(AI83/AI77)</f>
        <v>42.003453512274305</v>
      </c>
      <c r="AJ84" s="46">
        <f t="shared" ref="AJ84:AK84" si="723">SUM(AJ83/AJ77)</f>
        <v>42.009418230702323</v>
      </c>
      <c r="AK84" s="46">
        <f t="shared" si="723"/>
        <v>20.9296875</v>
      </c>
      <c r="AL84" s="95">
        <f t="shared" si="523"/>
        <v>1.6446346806731071E-3</v>
      </c>
      <c r="AM84" s="95">
        <f t="shared" si="523"/>
        <v>-8.4866142228605668E-3</v>
      </c>
      <c r="AN84" s="95" t="e">
        <f t="shared" si="523"/>
        <v>#DIV/0!</v>
      </c>
      <c r="AO84" s="91">
        <f>SUM(AO83/AO77)</f>
        <v>52.67163124064848</v>
      </c>
      <c r="AP84" s="91">
        <f t="shared" ref="AP84:AQ84" si="724">SUM(AP83/AP77)</f>
        <v>52.681762489552021</v>
      </c>
      <c r="AQ84" s="91">
        <f t="shared" si="724"/>
        <v>26.019224471823662</v>
      </c>
      <c r="AR84" s="91">
        <f>SUM(AR83/AR77)</f>
        <v>52.693052670675357</v>
      </c>
      <c r="AS84" s="91">
        <f t="shared" ref="AS84:AT84" si="725">SUM(AS83/AS77)</f>
        <v>52.693052670675357</v>
      </c>
      <c r="AT84" s="91" t="e">
        <f t="shared" si="725"/>
        <v>#DIV/0!</v>
      </c>
      <c r="AU84" s="89">
        <f>SUM(AU83/AU77)</f>
        <v>41.980484012949105</v>
      </c>
      <c r="AV84" s="89">
        <v>42.013367358351807</v>
      </c>
      <c r="AW84" s="89">
        <v>20.93</v>
      </c>
      <c r="AX84" s="89">
        <f>SUM(AX83/AX77)</f>
        <v>52.67163124064848</v>
      </c>
      <c r="AY84" s="89">
        <f t="shared" ref="AY84:AZ84" si="726">SUM(AY83/AY77)</f>
        <v>52.681762489552021</v>
      </c>
      <c r="AZ84" s="89">
        <f t="shared" si="726"/>
        <v>26.019224471823662</v>
      </c>
      <c r="BA84" s="89">
        <f>SUM(BA83/BA77)</f>
        <v>52.646995813026145</v>
      </c>
      <c r="BB84" s="89">
        <f t="shared" ref="BB84:BC84" si="727">SUM(BB83/BB77)</f>
        <v>52.646995813026145</v>
      </c>
      <c r="BC84" s="89" t="e">
        <f t="shared" si="727"/>
        <v>#DIV/0!</v>
      </c>
      <c r="BD84" s="89">
        <f>SUM(BD83/BD77)</f>
        <v>42.006993759053074</v>
      </c>
      <c r="BE84" s="89">
        <v>42.009475120665783</v>
      </c>
      <c r="BF84" s="89">
        <v>20.914285714285711</v>
      </c>
      <c r="BG84" s="89">
        <f>SUM(BG83/BG77)</f>
        <v>52.67163124064848</v>
      </c>
      <c r="BH84" s="89">
        <f t="shared" ref="BH84:BI84" si="728">SUM(BH83/BH77)</f>
        <v>52.681762489552021</v>
      </c>
      <c r="BI84" s="89">
        <f t="shared" si="728"/>
        <v>26.019224471823662</v>
      </c>
      <c r="BJ84" s="89">
        <f>SUM(BJ83/BJ77)</f>
        <v>52.66390859176218</v>
      </c>
      <c r="BK84" s="89">
        <f t="shared" ref="BK84:BL84" si="729">SUM(BK83/BK77)</f>
        <v>52.66390859176218</v>
      </c>
      <c r="BL84" s="89" t="e">
        <f t="shared" si="729"/>
        <v>#DIV/0!</v>
      </c>
      <c r="BM84" s="89">
        <f>SUM(BM83/BM77)</f>
        <v>41.842092441731332</v>
      </c>
      <c r="BN84" s="89">
        <v>41.842092441731332</v>
      </c>
      <c r="BO84" s="89" t="e">
        <v>#DIV/0!</v>
      </c>
      <c r="BP84" s="46">
        <f t="shared" ref="BP84:CJ84" si="730">SUM(BP83/BP77)</f>
        <v>52.671631240648473</v>
      </c>
      <c r="BQ84" s="46">
        <f t="shared" si="730"/>
        <v>52.681762489552007</v>
      </c>
      <c r="BR84" s="46">
        <f t="shared" si="730"/>
        <v>26.019224471823659</v>
      </c>
      <c r="BS84" s="46">
        <f t="shared" si="730"/>
        <v>52.667870637883482</v>
      </c>
      <c r="BT84" s="46">
        <f t="shared" si="730"/>
        <v>52.667870637883482</v>
      </c>
      <c r="BU84" s="46" t="e">
        <f t="shared" si="730"/>
        <v>#DIV/0!</v>
      </c>
      <c r="BV84" s="46">
        <f t="shared" si="730"/>
        <v>41.946221816645028</v>
      </c>
      <c r="BW84" s="46">
        <f t="shared" si="730"/>
        <v>41.958760932193577</v>
      </c>
      <c r="BX84" s="46">
        <f t="shared" si="730"/>
        <v>20.928971962616821</v>
      </c>
      <c r="BY84" s="95">
        <f t="shared" si="637"/>
        <v>-3.7606027649914608E-3</v>
      </c>
      <c r="BZ84" s="95">
        <f t="shared" si="637"/>
        <v>-1.3891851668525135E-2</v>
      </c>
      <c r="CA84" s="95" t="e">
        <f t="shared" si="637"/>
        <v>#DIV/0!</v>
      </c>
      <c r="CB84" s="46">
        <f t="shared" si="730"/>
        <v>52.671631240648473</v>
      </c>
      <c r="CC84" s="46">
        <f t="shared" si="730"/>
        <v>52.681762489552007</v>
      </c>
      <c r="CD84" s="46">
        <f t="shared" si="730"/>
        <v>26.019224471823659</v>
      </c>
      <c r="CE84" s="46">
        <f t="shared" si="730"/>
        <v>52.67063219750294</v>
      </c>
      <c r="CF84" s="46">
        <f t="shared" si="730"/>
        <v>52.67063219750294</v>
      </c>
      <c r="CG84" s="46" t="e">
        <f t="shared" si="730"/>
        <v>#DIV/0!</v>
      </c>
      <c r="CH84" s="46">
        <f t="shared" si="730"/>
        <v>41.974956045321044</v>
      </c>
      <c r="CI84" s="46">
        <f t="shared" si="730"/>
        <v>41.984198332846745</v>
      </c>
      <c r="CJ84" s="46">
        <f t="shared" si="730"/>
        <v>20.929203539823007</v>
      </c>
      <c r="CK84" s="95">
        <f t="shared" si="639"/>
        <v>-9.9904314553356244E-4</v>
      </c>
      <c r="CL84" s="95">
        <f t="shared" si="639"/>
        <v>-1.1130292049067236E-2</v>
      </c>
      <c r="CM84" s="95" t="e">
        <f t="shared" si="639"/>
        <v>#DIV/0!</v>
      </c>
      <c r="CN84" s="89">
        <f>SUM(CN83/CN77)</f>
        <v>52.67163124064848</v>
      </c>
      <c r="CO84" s="89">
        <f t="shared" ref="CO84:CP84" si="731">SUM(CO83/CO77)</f>
        <v>52.681762489552021</v>
      </c>
      <c r="CP84" s="89">
        <f t="shared" si="731"/>
        <v>26.019224471823662</v>
      </c>
      <c r="CQ84" s="89">
        <f>SUM(CQ83/CQ77)</f>
        <v>52.663411145852734</v>
      </c>
      <c r="CR84" s="89">
        <f t="shared" ref="CR84:CS84" si="732">SUM(CR83/CR77)</f>
        <v>52.663411145852734</v>
      </c>
      <c r="CS84" s="89" t="e">
        <f t="shared" si="732"/>
        <v>#DIV/0!</v>
      </c>
      <c r="CT84" s="89">
        <f>SUM(CT83/CT77)</f>
        <v>48.690275940637214</v>
      </c>
      <c r="CU84" s="89">
        <v>48.690275940637214</v>
      </c>
      <c r="CV84" s="89" t="e">
        <v>#DIV/0!</v>
      </c>
      <c r="CW84" s="89">
        <f>SUM(CW83/CW77)</f>
        <v>52.67163124064848</v>
      </c>
      <c r="CX84" s="89">
        <f t="shared" ref="CX84:CY84" si="733">SUM(CX83/CX77)</f>
        <v>52.681762489552021</v>
      </c>
      <c r="CY84" s="89">
        <f t="shared" si="733"/>
        <v>26.019224471823662</v>
      </c>
      <c r="CZ84" s="89">
        <f>SUM(CZ83/CZ77)</f>
        <v>52.666441098677559</v>
      </c>
      <c r="DA84" s="89">
        <f t="shared" ref="DA84:DB84" si="734">SUM(DA83/DA77)</f>
        <v>52.666441098677559</v>
      </c>
      <c r="DB84" s="89" t="e">
        <f t="shared" si="734"/>
        <v>#DIV/0!</v>
      </c>
      <c r="DC84" s="89">
        <f>SUM(DC83/DC77)</f>
        <v>48.681835952211003</v>
      </c>
      <c r="DD84" s="89">
        <v>48.681835952211003</v>
      </c>
      <c r="DE84" s="89" t="e">
        <v>#DIV/0!</v>
      </c>
      <c r="DF84" s="89">
        <f>SUM(DF83/DF77)</f>
        <v>52.67163124064848</v>
      </c>
      <c r="DG84" s="89">
        <f t="shared" ref="DG84:DH84" si="735">SUM(DG83/DG77)</f>
        <v>52.681762489552021</v>
      </c>
      <c r="DH84" s="89">
        <f t="shared" si="735"/>
        <v>26.019224471823662</v>
      </c>
      <c r="DI84" s="89">
        <f>SUM(DI83/DI77)</f>
        <v>52.667638246389814</v>
      </c>
      <c r="DJ84" s="89">
        <f t="shared" ref="DJ84:DK84" si="736">SUM(DJ83/DJ77)</f>
        <v>52.667638246389814</v>
      </c>
      <c r="DK84" s="89" t="e">
        <f t="shared" si="736"/>
        <v>#DIV/0!</v>
      </c>
      <c r="DL84" s="89">
        <f>SUM(DL83/DL77)</f>
        <v>48.665913007566338</v>
      </c>
      <c r="DM84" s="89">
        <v>48.665913007566338</v>
      </c>
      <c r="DN84" s="89" t="e">
        <v>#DIV/0!</v>
      </c>
      <c r="DO84" s="46">
        <f>SUM(DO83/DO77)</f>
        <v>52.671631240648473</v>
      </c>
      <c r="DP84" s="46">
        <f t="shared" ref="DP84:DW84" si="737">SUM(DP83/DP77)</f>
        <v>52.681762489552007</v>
      </c>
      <c r="DQ84" s="46">
        <f t="shared" si="737"/>
        <v>26.019224471823659</v>
      </c>
      <c r="DR84" s="46">
        <f>SUM(DR83/DR77)</f>
        <v>52.665901370494069</v>
      </c>
      <c r="DS84" s="46">
        <f t="shared" si="737"/>
        <v>52.665901370494069</v>
      </c>
      <c r="DT84" s="46" t="e">
        <f t="shared" si="737"/>
        <v>#DIV/0!</v>
      </c>
      <c r="DU84" s="46">
        <f>SUM(DU83/DU77)</f>
        <v>48.678868269858683</v>
      </c>
      <c r="DV84" s="46">
        <f t="shared" si="737"/>
        <v>48.678868269858683</v>
      </c>
      <c r="DW84" s="46" t="e">
        <f t="shared" si="737"/>
        <v>#DIV/0!</v>
      </c>
      <c r="DX84" s="95">
        <f t="shared" si="650"/>
        <v>-5.7298701544041819E-3</v>
      </c>
      <c r="DY84" s="95">
        <f t="shared" si="650"/>
        <v>-1.5861119057937856E-2</v>
      </c>
      <c r="DZ84" s="95" t="e">
        <f t="shared" si="650"/>
        <v>#DIV/0!</v>
      </c>
      <c r="EA84" s="46">
        <f>SUM(EA83/EA77)</f>
        <v>52.671631240648487</v>
      </c>
      <c r="EB84" s="46">
        <f t="shared" ref="EB84:EI84" si="738">SUM(EB83/EB77)</f>
        <v>52.681762489552014</v>
      </c>
      <c r="EC84" s="46">
        <f t="shared" si="738"/>
        <v>26.019224471823659</v>
      </c>
      <c r="ED84" s="46">
        <f>SUM(ED83/ED77)</f>
        <v>52.669126651466861</v>
      </c>
      <c r="EE84" s="46">
        <f t="shared" si="738"/>
        <v>52.669126651466861</v>
      </c>
      <c r="EF84" s="46" t="e">
        <f t="shared" si="738"/>
        <v>#DIV/0!</v>
      </c>
      <c r="EG84" s="46">
        <f>SUM(EG83/EG77)</f>
        <v>44.097022213879448</v>
      </c>
      <c r="EH84" s="46">
        <f t="shared" si="738"/>
        <v>44.103974889517531</v>
      </c>
      <c r="EI84" s="46">
        <f t="shared" si="738"/>
        <v>20.929203539823007</v>
      </c>
      <c r="EJ84" s="95">
        <f t="shared" si="652"/>
        <v>-2.5045891816262156E-3</v>
      </c>
      <c r="EK84" s="95">
        <f t="shared" si="652"/>
        <v>-1.2635838085152784E-2</v>
      </c>
      <c r="EL84" s="95" t="e">
        <f t="shared" si="652"/>
        <v>#DIV/0!</v>
      </c>
      <c r="EM84" s="89">
        <f>SUM(EM83/EM77)</f>
        <v>52.67163124064848</v>
      </c>
      <c r="EN84" s="89">
        <f t="shared" ref="EN84:EO84" si="739">SUM(EN83/EN77)</f>
        <v>52.681762489552021</v>
      </c>
      <c r="EO84" s="89">
        <f t="shared" si="739"/>
        <v>26.019224471823662</v>
      </c>
      <c r="EP84" s="89">
        <f>SUM(EP83/EP77)</f>
        <v>52.659536572704724</v>
      </c>
      <c r="EQ84" s="89">
        <f t="shared" ref="EQ84:ER84" si="740">SUM(EQ83/EQ77)</f>
        <v>52.659536572704724</v>
      </c>
      <c r="ER84" s="89" t="e">
        <f t="shared" si="740"/>
        <v>#DIV/0!</v>
      </c>
      <c r="ES84" s="89">
        <f>SUM(ES83/ES77)</f>
        <v>48.658593215702361</v>
      </c>
      <c r="ET84" s="89">
        <v>48.658593215702361</v>
      </c>
      <c r="EU84" s="89" t="e">
        <v>#DIV/0!</v>
      </c>
      <c r="EV84" s="89">
        <f>SUM(EV83/EV77)</f>
        <v>52.67163124064848</v>
      </c>
      <c r="EW84" s="89">
        <f t="shared" ref="EW84:EX84" si="741">SUM(EW83/EW77)</f>
        <v>52.681762489552021</v>
      </c>
      <c r="EX84" s="89">
        <f t="shared" si="741"/>
        <v>26.019224471823662</v>
      </c>
      <c r="EY84" s="89" t="e">
        <f>SUM(EY83/EY77)</f>
        <v>#DIV/0!</v>
      </c>
      <c r="EZ84" s="89" t="e">
        <f t="shared" ref="EZ84:FA84" si="742">SUM(EZ83/EZ77)</f>
        <v>#DIV/0!</v>
      </c>
      <c r="FA84" s="89" t="e">
        <f t="shared" si="742"/>
        <v>#DIV/0!</v>
      </c>
      <c r="FB84" s="89">
        <f>SUM(FB83/FB77)</f>
        <v>48.664775439530331</v>
      </c>
      <c r="FC84" s="89">
        <v>48.664775439530331</v>
      </c>
      <c r="FD84" s="89" t="e">
        <v>#DIV/0!</v>
      </c>
      <c r="FE84" s="89">
        <f>SUM(FE83/FE77)</f>
        <v>52.67163124064848</v>
      </c>
      <c r="FF84" s="89">
        <f t="shared" ref="FF84:FG84" si="743">SUM(FF83/FF77)</f>
        <v>52.681762489552021</v>
      </c>
      <c r="FG84" s="89">
        <f t="shared" si="743"/>
        <v>26.019224471823662</v>
      </c>
      <c r="FH84" s="89" t="e">
        <f>SUM(FH83/FH77)</f>
        <v>#DIV/0!</v>
      </c>
      <c r="FI84" s="89" t="e">
        <f t="shared" ref="FI84:FJ84" si="744">SUM(FI83/FI77)</f>
        <v>#DIV/0!</v>
      </c>
      <c r="FJ84" s="89" t="e">
        <f t="shared" si="744"/>
        <v>#DIV/0!</v>
      </c>
      <c r="FK84" s="89">
        <f>SUM(FK83/FK77)</f>
        <v>52.673325866602205</v>
      </c>
      <c r="FL84" s="89">
        <v>52.673325866602205</v>
      </c>
      <c r="FM84" s="89" t="e">
        <v>#DIV/0!</v>
      </c>
      <c r="FN84" s="46">
        <f>SUM(FN83/FN77)</f>
        <v>52.671631240648473</v>
      </c>
      <c r="FO84" s="46">
        <f t="shared" ref="FO84:FV84" si="745">SUM(FO83/FO77)</f>
        <v>52.681762489552007</v>
      </c>
      <c r="FP84" s="46">
        <f t="shared" si="745"/>
        <v>26.019224471823659</v>
      </c>
      <c r="FQ84" s="46">
        <f>SUM(FQ83/FQ77)</f>
        <v>52.659536572704724</v>
      </c>
      <c r="FR84" s="46">
        <f t="shared" si="745"/>
        <v>52.659536572704724</v>
      </c>
      <c r="FS84" s="46" t="e">
        <f t="shared" si="745"/>
        <v>#DIV/0!</v>
      </c>
      <c r="FT84" s="46">
        <f>SUM(FT83/FT77)</f>
        <v>50.01577434475945</v>
      </c>
      <c r="FU84" s="46">
        <f t="shared" si="745"/>
        <v>50.01577434475945</v>
      </c>
      <c r="FV84" s="46" t="e">
        <f t="shared" si="745"/>
        <v>#DIV/0!</v>
      </c>
      <c r="FW84" s="95">
        <f t="shared" si="663"/>
        <v>-1.2094667943749471E-2</v>
      </c>
      <c r="FX84" s="95">
        <f t="shared" si="663"/>
        <v>-2.2225916847283145E-2</v>
      </c>
      <c r="FY84" s="95" t="e">
        <f t="shared" si="663"/>
        <v>#DIV/0!</v>
      </c>
      <c r="FZ84" s="46">
        <f>SUM(FZ83/FZ77)</f>
        <v>52.67163124064848</v>
      </c>
      <c r="GA84" s="46">
        <f t="shared" ref="GA84:GH84" si="746">SUM(GA83/GA77)</f>
        <v>52.681762489552014</v>
      </c>
      <c r="GB84" s="46">
        <f t="shared" si="746"/>
        <v>26.019224471823659</v>
      </c>
      <c r="GC84" s="46">
        <f>SUM(GC83/GC77)</f>
        <v>52.668145404090787</v>
      </c>
      <c r="GD84" s="46">
        <f t="shared" si="746"/>
        <v>52.668145404090787</v>
      </c>
      <c r="GE84" s="46" t="e">
        <f t="shared" si="746"/>
        <v>#DIV/0!</v>
      </c>
      <c r="GF84" s="46">
        <f>SUM(GF83/GF77)</f>
        <v>45.596008069240582</v>
      </c>
      <c r="GG84" s="46">
        <f t="shared" si="746"/>
        <v>45.601535405168789</v>
      </c>
      <c r="GH84" s="46">
        <f t="shared" si="746"/>
        <v>20.929203539823007</v>
      </c>
      <c r="GI84" s="95">
        <f t="shared" si="396"/>
        <v>-3.4858365576937445E-3</v>
      </c>
      <c r="GJ84" s="95">
        <f t="shared" si="396"/>
        <v>-1.3617085461227418E-2</v>
      </c>
      <c r="GK84" s="95" t="e">
        <f t="shared" si="396"/>
        <v>#DIV/0!</v>
      </c>
      <c r="GL84" s="154"/>
      <c r="GM84" s="100"/>
    </row>
    <row r="85" spans="1:195" ht="18.75" x14ac:dyDescent="0.3">
      <c r="A85" s="98" t="s">
        <v>86</v>
      </c>
      <c r="B85" s="174">
        <f>SUM(B86:B88)</f>
        <v>220.62391666666667</v>
      </c>
      <c r="C85" s="175"/>
      <c r="D85" s="176"/>
      <c r="E85" s="171">
        <f>SUM(E86:E88)</f>
        <v>263.75572999999997</v>
      </c>
      <c r="F85" s="172"/>
      <c r="G85" s="173"/>
      <c r="H85" s="174">
        <f>SUM(H86:H88)</f>
        <v>99.531080000000003</v>
      </c>
      <c r="I85" s="175"/>
      <c r="J85" s="176"/>
      <c r="K85" s="174">
        <f>SUM(K86:K88)</f>
        <v>220.62391666666667</v>
      </c>
      <c r="L85" s="175"/>
      <c r="M85" s="176"/>
      <c r="N85" s="171">
        <f>SUM(N86:N88)</f>
        <v>127.26519</v>
      </c>
      <c r="O85" s="172"/>
      <c r="P85" s="173"/>
      <c r="Q85" s="171">
        <f>SUM(Q86:Q88)</f>
        <v>104.88500000000001</v>
      </c>
      <c r="R85" s="172"/>
      <c r="S85" s="173"/>
      <c r="T85" s="174">
        <f>SUM(T86:T88)</f>
        <v>220.62391666666667</v>
      </c>
      <c r="U85" s="175"/>
      <c r="V85" s="176"/>
      <c r="W85" s="171">
        <f>SUM(W86:W88)</f>
        <v>176.12356999999997</v>
      </c>
      <c r="X85" s="172"/>
      <c r="Y85" s="173"/>
      <c r="Z85" s="171">
        <f>SUM(Z86:Z88)</f>
        <v>179.78025</v>
      </c>
      <c r="AA85" s="172"/>
      <c r="AB85" s="173"/>
      <c r="AC85" s="162">
        <f>SUM(AC86:AC88)</f>
        <v>661.87175000000002</v>
      </c>
      <c r="AD85" s="163"/>
      <c r="AE85" s="164"/>
      <c r="AF85" s="165">
        <f>SUM(AF86:AF88)</f>
        <v>567.14449000000002</v>
      </c>
      <c r="AG85" s="166"/>
      <c r="AH85" s="167"/>
      <c r="AI85" s="165">
        <f>SUM(AI86:AI88)</f>
        <v>384.19632999999999</v>
      </c>
      <c r="AJ85" s="166"/>
      <c r="AK85" s="167"/>
      <c r="AL85" s="165">
        <f>SUM(AF85-AC85)</f>
        <v>-94.727260000000001</v>
      </c>
      <c r="AM85" s="166"/>
      <c r="AN85" s="167"/>
      <c r="AO85" s="174">
        <f>SUM(AO86:AO88)</f>
        <v>220.62391666666667</v>
      </c>
      <c r="AP85" s="175"/>
      <c r="AQ85" s="176"/>
      <c r="AR85" s="174">
        <f>SUM(AR86:AR88)</f>
        <v>359.92291999999998</v>
      </c>
      <c r="AS85" s="175"/>
      <c r="AT85" s="176"/>
      <c r="AU85" s="171">
        <f>SUM(AU86:AU88)</f>
        <v>139.49599999999998</v>
      </c>
      <c r="AV85" s="172"/>
      <c r="AW85" s="173"/>
      <c r="AX85" s="174">
        <f>SUM(AX86:AX88)</f>
        <v>220.62391666666667</v>
      </c>
      <c r="AY85" s="175"/>
      <c r="AZ85" s="176"/>
      <c r="BA85" s="171">
        <f>SUM(BA86:BA88)</f>
        <v>212.82641000000001</v>
      </c>
      <c r="BB85" s="172"/>
      <c r="BC85" s="173"/>
      <c r="BD85" s="171">
        <f>SUM(BD86:BD88)</f>
        <v>122.00364999999999</v>
      </c>
      <c r="BE85" s="172"/>
      <c r="BF85" s="173"/>
      <c r="BG85" s="174">
        <f>SUM(BG86:BG88)</f>
        <v>220.62391666666667</v>
      </c>
      <c r="BH85" s="175"/>
      <c r="BI85" s="176"/>
      <c r="BJ85" s="171">
        <f>SUM(BJ86:BJ88)</f>
        <v>249.44036</v>
      </c>
      <c r="BK85" s="172"/>
      <c r="BL85" s="173"/>
      <c r="BM85" s="171">
        <f>SUM(BM86:BM88)</f>
        <v>668.85807999999997</v>
      </c>
      <c r="BN85" s="172"/>
      <c r="BO85" s="173"/>
      <c r="BP85" s="162">
        <f>SUM(BP86:BP88)</f>
        <v>661.87175000000002</v>
      </c>
      <c r="BQ85" s="163"/>
      <c r="BR85" s="164"/>
      <c r="BS85" s="165">
        <f>SUM(BS86:BS88)</f>
        <v>822.18968999999993</v>
      </c>
      <c r="BT85" s="166"/>
      <c r="BU85" s="167"/>
      <c r="BV85" s="165">
        <f>SUM(BV86:BV88)</f>
        <v>930.35772999999995</v>
      </c>
      <c r="BW85" s="166"/>
      <c r="BX85" s="167"/>
      <c r="BY85" s="165">
        <f>SUM(BS85-BP85)</f>
        <v>160.31793999999991</v>
      </c>
      <c r="BZ85" s="166"/>
      <c r="CA85" s="167"/>
      <c r="CB85" s="162">
        <f>SUM(CB86:CB88)</f>
        <v>1323.7435</v>
      </c>
      <c r="CC85" s="163"/>
      <c r="CD85" s="164"/>
      <c r="CE85" s="165">
        <f>SUM(CE86:CE88)</f>
        <v>1389.3341799999998</v>
      </c>
      <c r="CF85" s="166"/>
      <c r="CG85" s="167"/>
      <c r="CH85" s="165">
        <f>SUM(CH86:CH88)</f>
        <v>1314.5540599999999</v>
      </c>
      <c r="CI85" s="166"/>
      <c r="CJ85" s="167"/>
      <c r="CK85" s="165">
        <f>SUM(CE85-CB85)</f>
        <v>65.590679999999793</v>
      </c>
      <c r="CL85" s="166"/>
      <c r="CM85" s="167"/>
      <c r="CN85" s="174">
        <f>SUM(CN86:CN88)</f>
        <v>220.62391666666667</v>
      </c>
      <c r="CO85" s="175"/>
      <c r="CP85" s="176"/>
      <c r="CQ85" s="171">
        <f>SUM(CQ86:CQ88)</f>
        <v>277.82194000000004</v>
      </c>
      <c r="CR85" s="172"/>
      <c r="CS85" s="173"/>
      <c r="CT85" s="171">
        <f>SUM(CT86:CT88)</f>
        <v>144.672</v>
      </c>
      <c r="CU85" s="172"/>
      <c r="CV85" s="173"/>
      <c r="CW85" s="174">
        <f>SUM(CW86:CW88)</f>
        <v>220.62391666666667</v>
      </c>
      <c r="CX85" s="175"/>
      <c r="CY85" s="176"/>
      <c r="CZ85" s="171">
        <f>SUM(CZ86:CZ88)</f>
        <v>540.01445999999999</v>
      </c>
      <c r="DA85" s="172"/>
      <c r="DB85" s="173"/>
      <c r="DC85" s="171">
        <f>SUM(DC86:DC88)</f>
        <v>137.59323000000001</v>
      </c>
      <c r="DD85" s="172"/>
      <c r="DE85" s="173"/>
      <c r="DF85" s="174">
        <f>SUM(DF86:DF88)</f>
        <v>220.62391666666667</v>
      </c>
      <c r="DG85" s="175"/>
      <c r="DH85" s="176"/>
      <c r="DI85" s="171">
        <f>SUM(DI86:DI88)</f>
        <v>235.50729999999999</v>
      </c>
      <c r="DJ85" s="172"/>
      <c r="DK85" s="173"/>
      <c r="DL85" s="171">
        <f>SUM(DL86:DL88)</f>
        <v>215.16031000000001</v>
      </c>
      <c r="DM85" s="172"/>
      <c r="DN85" s="173"/>
      <c r="DO85" s="162">
        <f>SUM(DO86:DO88)</f>
        <v>661.87175000000002</v>
      </c>
      <c r="DP85" s="163"/>
      <c r="DQ85" s="164"/>
      <c r="DR85" s="165">
        <f>SUM(DR86:DR88)</f>
        <v>1053.3436999999999</v>
      </c>
      <c r="DS85" s="166"/>
      <c r="DT85" s="167"/>
      <c r="DU85" s="165">
        <f>SUM(DU86:DU88)</f>
        <v>497.42554000000001</v>
      </c>
      <c r="DV85" s="166"/>
      <c r="DW85" s="167"/>
      <c r="DX85" s="165">
        <f>SUM(DR85-DO85)</f>
        <v>391.47194999999988</v>
      </c>
      <c r="DY85" s="166"/>
      <c r="DZ85" s="167"/>
      <c r="EA85" s="162">
        <f>SUM(EA86:EA88)</f>
        <v>1985.6152500000001</v>
      </c>
      <c r="EB85" s="163"/>
      <c r="EC85" s="164"/>
      <c r="ED85" s="165">
        <f>SUM(ED86:ED88)</f>
        <v>2442.6778800000002</v>
      </c>
      <c r="EE85" s="166"/>
      <c r="EF85" s="167"/>
      <c r="EG85" s="165">
        <f>SUM(EG86:EG88)</f>
        <v>1811.9796000000001</v>
      </c>
      <c r="EH85" s="166"/>
      <c r="EI85" s="167"/>
      <c r="EJ85" s="165">
        <f>SUM(ED85-EA85)</f>
        <v>457.06263000000013</v>
      </c>
      <c r="EK85" s="166"/>
      <c r="EL85" s="167"/>
      <c r="EM85" s="174">
        <f>SUM(EM86:EM88)</f>
        <v>220.62391666666667</v>
      </c>
      <c r="EN85" s="175"/>
      <c r="EO85" s="176"/>
      <c r="EP85" s="171">
        <f>SUM(EP86:EP88)</f>
        <v>403.82272</v>
      </c>
      <c r="EQ85" s="172"/>
      <c r="ER85" s="173"/>
      <c r="ES85" s="171">
        <f>SUM(ES86:ES88)</f>
        <v>217.31799999999998</v>
      </c>
      <c r="ET85" s="172"/>
      <c r="EU85" s="173"/>
      <c r="EV85" s="174">
        <f>SUM(EV86:EV88)</f>
        <v>220.62391666666667</v>
      </c>
      <c r="EW85" s="175"/>
      <c r="EX85" s="176"/>
      <c r="EY85" s="171">
        <f>SUM(EY86:EY88)</f>
        <v>0</v>
      </c>
      <c r="EZ85" s="172"/>
      <c r="FA85" s="173"/>
      <c r="FB85" s="171">
        <f>SUM(FB86:FB88)</f>
        <v>212.49260999999998</v>
      </c>
      <c r="FC85" s="172"/>
      <c r="FD85" s="173"/>
      <c r="FE85" s="174">
        <f>SUM(FE86:FE88)</f>
        <v>220.62391666666667</v>
      </c>
      <c r="FF85" s="175"/>
      <c r="FG85" s="176"/>
      <c r="FH85" s="171">
        <f>SUM(FH86:FH88)</f>
        <v>0</v>
      </c>
      <c r="FI85" s="172"/>
      <c r="FJ85" s="173"/>
      <c r="FK85" s="171">
        <f>SUM(FK86:FK88)</f>
        <v>170.51082000000002</v>
      </c>
      <c r="FL85" s="172"/>
      <c r="FM85" s="173"/>
      <c r="FN85" s="162">
        <f>SUM(FN86:FN88)</f>
        <v>661.87175000000002</v>
      </c>
      <c r="FO85" s="163"/>
      <c r="FP85" s="164"/>
      <c r="FQ85" s="165">
        <f>SUM(FQ86:FQ88)</f>
        <v>403.82272</v>
      </c>
      <c r="FR85" s="166"/>
      <c r="FS85" s="167"/>
      <c r="FT85" s="165">
        <f>SUM(FT86:FT88)</f>
        <v>600.32142999999996</v>
      </c>
      <c r="FU85" s="166"/>
      <c r="FV85" s="167"/>
      <c r="FW85" s="165">
        <f>SUM(FQ85-FN85)</f>
        <v>-258.04903000000002</v>
      </c>
      <c r="FX85" s="166"/>
      <c r="FY85" s="167"/>
      <c r="FZ85" s="162">
        <f>SUM(FZ86:FZ88)</f>
        <v>2647.4870000000001</v>
      </c>
      <c r="GA85" s="163"/>
      <c r="GB85" s="164"/>
      <c r="GC85" s="165">
        <f>SUM(GC86:GC88)</f>
        <v>2846.5005999999998</v>
      </c>
      <c r="GD85" s="166"/>
      <c r="GE85" s="167"/>
      <c r="GF85" s="165">
        <f>SUM(GF86:GF88)</f>
        <v>2412.3010300000005</v>
      </c>
      <c r="GG85" s="166"/>
      <c r="GH85" s="167"/>
      <c r="GI85" s="165">
        <f>SUM(GC85-FZ85)</f>
        <v>199.01359999999977</v>
      </c>
      <c r="GJ85" s="166"/>
      <c r="GK85" s="167"/>
      <c r="GL85" s="154"/>
      <c r="GM85" s="100"/>
    </row>
    <row r="86" spans="1:195" ht="36" customHeight="1" x14ac:dyDescent="0.3">
      <c r="A86" s="99" t="s">
        <v>119</v>
      </c>
      <c r="B86" s="189">
        <f>SUM('[20]ПОЛНАЯ СЕБЕСТОИМОСТЬ ВОДА 2023'!B228:D228)/3</f>
        <v>92.457250000000002</v>
      </c>
      <c r="C86" s="190"/>
      <c r="D86" s="191"/>
      <c r="E86" s="189">
        <f>SUM('[20]ПОЛНАЯ СЕБЕСТОИМОСТЬ ВОДА 2023'!E228:G228)</f>
        <v>234.65172999999999</v>
      </c>
      <c r="F86" s="190"/>
      <c r="G86" s="191"/>
      <c r="H86" s="189">
        <v>66.171360000000007</v>
      </c>
      <c r="I86" s="190"/>
      <c r="J86" s="191"/>
      <c r="K86" s="189">
        <f>SUM(B86)</f>
        <v>92.457250000000002</v>
      </c>
      <c r="L86" s="190"/>
      <c r="M86" s="191"/>
      <c r="N86" s="183">
        <f>SUM('[20]ПОЛНАЯ СЕБЕСТОИМОСТЬ ВОДА 2023'!H228:J228)</f>
        <v>95.234930000000006</v>
      </c>
      <c r="O86" s="184"/>
      <c r="P86" s="185"/>
      <c r="Q86" s="186">
        <v>67.548000000000002</v>
      </c>
      <c r="R86" s="187"/>
      <c r="S86" s="188"/>
      <c r="T86" s="189">
        <f>SUM(K86)</f>
        <v>92.457250000000002</v>
      </c>
      <c r="U86" s="190"/>
      <c r="V86" s="191"/>
      <c r="W86" s="183">
        <f>SUM('[20]ПОЛНАЯ СЕБЕСТОИМОСТЬ ВОДА 2023'!K228:M228)</f>
        <v>136.90056999999999</v>
      </c>
      <c r="X86" s="184"/>
      <c r="Y86" s="185"/>
      <c r="Z86" s="186">
        <v>111.34699999999999</v>
      </c>
      <c r="AA86" s="187"/>
      <c r="AB86" s="188"/>
      <c r="AC86" s="177">
        <f>SUM(B86+K86+T86)</f>
        <v>277.37175000000002</v>
      </c>
      <c r="AD86" s="178"/>
      <c r="AE86" s="179"/>
      <c r="AF86" s="177">
        <f>SUM(E86+N86+W86)</f>
        <v>466.78723000000002</v>
      </c>
      <c r="AG86" s="178"/>
      <c r="AH86" s="179"/>
      <c r="AI86" s="177">
        <f>SUM(H86+Q86+Z86)</f>
        <v>245.06635999999997</v>
      </c>
      <c r="AJ86" s="178"/>
      <c r="AK86" s="179"/>
      <c r="AL86" s="180">
        <f>SUM(AF86-AC86)</f>
        <v>189.41548</v>
      </c>
      <c r="AM86" s="181"/>
      <c r="AN86" s="182"/>
      <c r="AO86" s="189">
        <f>SUM(T86)</f>
        <v>92.457250000000002</v>
      </c>
      <c r="AP86" s="190"/>
      <c r="AQ86" s="191"/>
      <c r="AR86" s="189">
        <f>SUM('[20]ПОЛНАЯ СЕБЕСТОИМОСТЬ ВОДА 2023'!T228:V228)</f>
        <v>255.91559000000001</v>
      </c>
      <c r="AS86" s="190"/>
      <c r="AT86" s="191"/>
      <c r="AU86" s="186">
        <v>81.831999999999994</v>
      </c>
      <c r="AV86" s="187"/>
      <c r="AW86" s="188"/>
      <c r="AX86" s="189">
        <f>SUM(AO86)</f>
        <v>92.457250000000002</v>
      </c>
      <c r="AY86" s="190"/>
      <c r="AZ86" s="191"/>
      <c r="BA86" s="183">
        <f>SUM('[20]ПОЛНАЯ СЕБЕСТОИМОСТЬ ВОДА 2023'!W228:Y228)</f>
        <v>61.244459999999997</v>
      </c>
      <c r="BB86" s="184"/>
      <c r="BC86" s="185"/>
      <c r="BD86" s="186">
        <v>72.31765</v>
      </c>
      <c r="BE86" s="187"/>
      <c r="BF86" s="188"/>
      <c r="BG86" s="189">
        <f>SUM(AX86)</f>
        <v>92.457250000000002</v>
      </c>
      <c r="BH86" s="190"/>
      <c r="BI86" s="191"/>
      <c r="BJ86" s="183">
        <f>SUM('[20]ПОЛНАЯ СЕБЕСТОИМОСТЬ ВОДА 2023'!Z228:AB228)</f>
        <v>98.544529999999995</v>
      </c>
      <c r="BK86" s="184"/>
      <c r="BL86" s="185"/>
      <c r="BM86" s="183">
        <v>76.370099999999994</v>
      </c>
      <c r="BN86" s="184"/>
      <c r="BO86" s="185"/>
      <c r="BP86" s="177">
        <f>SUM(AO86+AX86+BG86)</f>
        <v>277.37175000000002</v>
      </c>
      <c r="BQ86" s="178"/>
      <c r="BR86" s="179"/>
      <c r="BS86" s="177">
        <f>SUM(AR86+BA86+BJ86)</f>
        <v>415.70458000000002</v>
      </c>
      <c r="BT86" s="178"/>
      <c r="BU86" s="179"/>
      <c r="BV86" s="177">
        <f>SUM(AU86+BD86+BM86)</f>
        <v>230.51974999999999</v>
      </c>
      <c r="BW86" s="178"/>
      <c r="BX86" s="179"/>
      <c r="BY86" s="180">
        <f>SUM(BS86-BP86)</f>
        <v>138.33283</v>
      </c>
      <c r="BZ86" s="181"/>
      <c r="CA86" s="182"/>
      <c r="CB86" s="177">
        <f>SUM(AC86+BP86)</f>
        <v>554.74350000000004</v>
      </c>
      <c r="CC86" s="178"/>
      <c r="CD86" s="179"/>
      <c r="CE86" s="177">
        <f>SUM(AF86+BS86)</f>
        <v>882.49180999999999</v>
      </c>
      <c r="CF86" s="178"/>
      <c r="CG86" s="179"/>
      <c r="CH86" s="177">
        <f>SUM(AI86+BV86)</f>
        <v>475.58610999999996</v>
      </c>
      <c r="CI86" s="178"/>
      <c r="CJ86" s="179"/>
      <c r="CK86" s="180">
        <f>SUM(CE86-CB86)</f>
        <v>327.74830999999995</v>
      </c>
      <c r="CL86" s="181"/>
      <c r="CM86" s="182"/>
      <c r="CN86" s="189">
        <f>SUM('[20]ПОЛНАЯ СЕБЕСТОИМОСТЬ ВОДА 2023'!AO228:AQ228)/3</f>
        <v>92.457250000000002</v>
      </c>
      <c r="CO86" s="190"/>
      <c r="CP86" s="191"/>
      <c r="CQ86" s="183">
        <f>SUM('[20]ПОЛНАЯ СЕБЕСТОИМОСТЬ ВОДА 2023'!AR228:AT228)</f>
        <v>130.67715000000001</v>
      </c>
      <c r="CR86" s="184"/>
      <c r="CS86" s="185"/>
      <c r="CT86" s="186">
        <v>103.922</v>
      </c>
      <c r="CU86" s="187"/>
      <c r="CV86" s="188"/>
      <c r="CW86" s="189">
        <f>SUM(CN86)</f>
        <v>92.457250000000002</v>
      </c>
      <c r="CX86" s="190"/>
      <c r="CY86" s="191"/>
      <c r="CZ86" s="183">
        <f>SUM('[20]ПОЛНАЯ СЕБЕСТОИМОСТЬ ВОДА 2023'!AU228:AW228)</f>
        <v>106.6927</v>
      </c>
      <c r="DA86" s="184"/>
      <c r="DB86" s="185"/>
      <c r="DC86" s="186">
        <v>93.679500000000004</v>
      </c>
      <c r="DD86" s="187"/>
      <c r="DE86" s="188"/>
      <c r="DF86" s="189">
        <f>SUM(CW86)</f>
        <v>92.457250000000002</v>
      </c>
      <c r="DG86" s="190"/>
      <c r="DH86" s="191"/>
      <c r="DI86" s="183">
        <f>SUM('[20]ПОЛНАЯ СЕБЕСТОИМОСТЬ ВОДА 2023'!AX228:AZ228)</f>
        <v>68.114999999999995</v>
      </c>
      <c r="DJ86" s="184"/>
      <c r="DK86" s="185"/>
      <c r="DL86" s="186">
        <v>157.23500000000001</v>
      </c>
      <c r="DM86" s="187"/>
      <c r="DN86" s="188"/>
      <c r="DO86" s="177">
        <f>SUM(CN86+CW86+DF86)</f>
        <v>277.37175000000002</v>
      </c>
      <c r="DP86" s="178"/>
      <c r="DQ86" s="179"/>
      <c r="DR86" s="177">
        <f>SUM(CQ86+CZ86+DI86)</f>
        <v>305.48484999999999</v>
      </c>
      <c r="DS86" s="178"/>
      <c r="DT86" s="179"/>
      <c r="DU86" s="177">
        <f>SUM(CT86+DC86+DL86)</f>
        <v>354.8365</v>
      </c>
      <c r="DV86" s="178"/>
      <c r="DW86" s="179"/>
      <c r="DX86" s="180">
        <f>SUM(DR86-DO86)</f>
        <v>28.113099999999974</v>
      </c>
      <c r="DY86" s="181"/>
      <c r="DZ86" s="182"/>
      <c r="EA86" s="177">
        <f>SUM(CB86+DO86)</f>
        <v>832.11525000000006</v>
      </c>
      <c r="EB86" s="178"/>
      <c r="EC86" s="179"/>
      <c r="ED86" s="177">
        <f>SUM(CE86+DR86)</f>
        <v>1187.97666</v>
      </c>
      <c r="EE86" s="178"/>
      <c r="EF86" s="179"/>
      <c r="EG86" s="177">
        <f>SUM(CH86+DU86)</f>
        <v>830.42260999999996</v>
      </c>
      <c r="EH86" s="178"/>
      <c r="EI86" s="179"/>
      <c r="EJ86" s="180">
        <f>SUM(ED86-EA86)</f>
        <v>355.86140999999998</v>
      </c>
      <c r="EK86" s="181"/>
      <c r="EL86" s="182"/>
      <c r="EM86" s="189">
        <f>SUM('[20]ПОЛНАЯ СЕБЕСТОИМОСТЬ ВОДА 2023'!BM228:BO228)/3</f>
        <v>92.457250000000002</v>
      </c>
      <c r="EN86" s="190"/>
      <c r="EO86" s="191"/>
      <c r="EP86" s="183">
        <f>SUM('[20]ПОЛНАЯ СЕБЕСТОИМОСТЬ ВОДА 2023'!BP228:BR228)</f>
        <v>27.017959999999999</v>
      </c>
      <c r="EQ86" s="184"/>
      <c r="ER86" s="185"/>
      <c r="ES86" s="186">
        <v>130.98599999999999</v>
      </c>
      <c r="ET86" s="187"/>
      <c r="EU86" s="188"/>
      <c r="EV86" s="189">
        <f>SUM(EM86)</f>
        <v>92.457250000000002</v>
      </c>
      <c r="EW86" s="190"/>
      <c r="EX86" s="191"/>
      <c r="EY86" s="183">
        <f>SUM('[20]ПОЛНАЯ СЕБЕСТОИМОСТЬ ВОДА 2023'!BS228:BU228)</f>
        <v>0</v>
      </c>
      <c r="EZ86" s="184"/>
      <c r="FA86" s="185"/>
      <c r="FB86" s="186">
        <v>131.74064999999999</v>
      </c>
      <c r="FC86" s="187"/>
      <c r="FD86" s="188"/>
      <c r="FE86" s="189">
        <f>SUM(EV86)</f>
        <v>92.457250000000002</v>
      </c>
      <c r="FF86" s="190"/>
      <c r="FG86" s="191"/>
      <c r="FH86" s="183">
        <f>SUM('[20]ПОЛНАЯ СЕБЕСТОИМОСТЬ ВОДА 2023'!BV228:BX228)</f>
        <v>0</v>
      </c>
      <c r="FI86" s="184"/>
      <c r="FJ86" s="185"/>
      <c r="FK86" s="186">
        <v>59.372</v>
      </c>
      <c r="FL86" s="187"/>
      <c r="FM86" s="188"/>
      <c r="FN86" s="177">
        <f>SUM(EM86+EV86+FE86)</f>
        <v>277.37175000000002</v>
      </c>
      <c r="FO86" s="178"/>
      <c r="FP86" s="179"/>
      <c r="FQ86" s="177">
        <f>SUM(EP86+EY86+FH86)</f>
        <v>27.017959999999999</v>
      </c>
      <c r="FR86" s="178"/>
      <c r="FS86" s="179"/>
      <c r="FT86" s="177">
        <f>SUM(ES86+FB86+FK86)</f>
        <v>322.09864999999996</v>
      </c>
      <c r="FU86" s="178"/>
      <c r="FV86" s="179"/>
      <c r="FW86" s="180">
        <f>SUM(FQ86-FN86)</f>
        <v>-250.35379000000003</v>
      </c>
      <c r="FX86" s="181"/>
      <c r="FY86" s="182"/>
      <c r="FZ86" s="177">
        <f>SUM(EA86+FN86)</f>
        <v>1109.4870000000001</v>
      </c>
      <c r="GA86" s="178"/>
      <c r="GB86" s="179"/>
      <c r="GC86" s="177">
        <f>SUM(ED86+FQ86)</f>
        <v>1214.9946199999999</v>
      </c>
      <c r="GD86" s="178"/>
      <c r="GE86" s="179"/>
      <c r="GF86" s="177">
        <f>SUM(EG86+FT86)</f>
        <v>1152.52126</v>
      </c>
      <c r="GG86" s="178"/>
      <c r="GH86" s="179"/>
      <c r="GI86" s="180">
        <f>SUM(GC86-FZ86)</f>
        <v>105.50761999999986</v>
      </c>
      <c r="GJ86" s="181"/>
      <c r="GK86" s="182"/>
      <c r="GL86" s="154"/>
      <c r="GM86" s="100"/>
    </row>
    <row r="87" spans="1:195" ht="35.25" customHeight="1" x14ac:dyDescent="0.3">
      <c r="A87" s="24" t="s">
        <v>120</v>
      </c>
      <c r="B87" s="189">
        <f>SUM('[20]ПОЛНАЯ СЕБЕСТОИМОСТЬ ВОДА 2023'!B229:D229)/3</f>
        <v>34.166666666666664</v>
      </c>
      <c r="C87" s="190"/>
      <c r="D87" s="191"/>
      <c r="E87" s="183">
        <f>SUM('[20]ПОЛНАЯ СЕБЕСТОИМОСТЬ ВОДА 2023'!E229:G229)</f>
        <v>0</v>
      </c>
      <c r="F87" s="184"/>
      <c r="G87" s="185"/>
      <c r="H87" s="189">
        <v>4.7140000000000004</v>
      </c>
      <c r="I87" s="190"/>
      <c r="J87" s="191"/>
      <c r="K87" s="189">
        <f>SUM(B87)</f>
        <v>34.166666666666664</v>
      </c>
      <c r="L87" s="190"/>
      <c r="M87" s="191"/>
      <c r="N87" s="183">
        <f>SUM('[20]ПОЛНАЯ СЕБЕСТОИМОСТЬ ВОДА 2023'!H229:J229)</f>
        <v>0</v>
      </c>
      <c r="O87" s="184"/>
      <c r="P87" s="185"/>
      <c r="Q87" s="186">
        <v>0</v>
      </c>
      <c r="R87" s="187"/>
      <c r="S87" s="188"/>
      <c r="T87" s="189">
        <f>SUM(K87)</f>
        <v>34.166666666666664</v>
      </c>
      <c r="U87" s="190"/>
      <c r="V87" s="191"/>
      <c r="W87" s="183">
        <f>SUM('[20]ПОЛНАЯ СЕБЕСТОИМОСТЬ ВОДА 2023'!K229:M229)</f>
        <v>0</v>
      </c>
      <c r="X87" s="184"/>
      <c r="Y87" s="185"/>
      <c r="Z87" s="186">
        <v>37.799999999999997</v>
      </c>
      <c r="AA87" s="187"/>
      <c r="AB87" s="188"/>
      <c r="AC87" s="177">
        <f>SUM(B87+K87+T87)</f>
        <v>102.5</v>
      </c>
      <c r="AD87" s="178"/>
      <c r="AE87" s="179"/>
      <c r="AF87" s="177">
        <f>SUM(E87+N87+W87)</f>
        <v>0</v>
      </c>
      <c r="AG87" s="178"/>
      <c r="AH87" s="179"/>
      <c r="AI87" s="177">
        <f>SUM(H87+Q87+Z87)</f>
        <v>42.513999999999996</v>
      </c>
      <c r="AJ87" s="178"/>
      <c r="AK87" s="179"/>
      <c r="AL87" s="180">
        <f>SUM(AF87-AC87)</f>
        <v>-102.5</v>
      </c>
      <c r="AM87" s="181"/>
      <c r="AN87" s="182"/>
      <c r="AO87" s="189">
        <f>SUM(T87)</f>
        <v>34.166666666666664</v>
      </c>
      <c r="AP87" s="190"/>
      <c r="AQ87" s="191"/>
      <c r="AR87" s="189">
        <f>SUM('[20]ПОЛНАЯ СЕБЕСТОИМОСТЬ ВОДА 2023'!T229:V229)</f>
        <v>0</v>
      </c>
      <c r="AS87" s="190"/>
      <c r="AT87" s="191"/>
      <c r="AU87" s="186">
        <v>0</v>
      </c>
      <c r="AV87" s="187"/>
      <c r="AW87" s="188"/>
      <c r="AX87" s="189">
        <f>SUM(AO87)</f>
        <v>34.166666666666664</v>
      </c>
      <c r="AY87" s="190"/>
      <c r="AZ87" s="191"/>
      <c r="BA87" s="183">
        <f>SUM('[20]ПОЛНАЯ СЕБЕСТОИМОСТЬ ВОДА 2023'!W229:Y229)</f>
        <v>0</v>
      </c>
      <c r="BB87" s="184"/>
      <c r="BC87" s="185"/>
      <c r="BD87" s="186">
        <v>0</v>
      </c>
      <c r="BE87" s="187"/>
      <c r="BF87" s="188"/>
      <c r="BG87" s="189">
        <f>SUM(AX87)</f>
        <v>34.166666666666664</v>
      </c>
      <c r="BH87" s="190"/>
      <c r="BI87" s="191"/>
      <c r="BJ87" s="183">
        <f>SUM('[20]ПОЛНАЯ СЕБЕСТОИМОСТЬ ВОДА 2023'!Z229:AB229)</f>
        <v>0</v>
      </c>
      <c r="BK87" s="184"/>
      <c r="BL87" s="185"/>
      <c r="BM87" s="183">
        <v>0</v>
      </c>
      <c r="BN87" s="184"/>
      <c r="BO87" s="185"/>
      <c r="BP87" s="177">
        <f>SUM(AO87+AX87+BG87)</f>
        <v>102.5</v>
      </c>
      <c r="BQ87" s="178"/>
      <c r="BR87" s="179"/>
      <c r="BS87" s="177">
        <f>SUM(AR87+BA87+BJ87)</f>
        <v>0</v>
      </c>
      <c r="BT87" s="178"/>
      <c r="BU87" s="179"/>
      <c r="BV87" s="177">
        <f>SUM(AU87+BD87+BM87)</f>
        <v>0</v>
      </c>
      <c r="BW87" s="178"/>
      <c r="BX87" s="179"/>
      <c r="BY87" s="180">
        <f>SUM(BS87-BP87)</f>
        <v>-102.5</v>
      </c>
      <c r="BZ87" s="181"/>
      <c r="CA87" s="182"/>
      <c r="CB87" s="177">
        <f>SUM(AC87+BP87)</f>
        <v>205</v>
      </c>
      <c r="CC87" s="178"/>
      <c r="CD87" s="179"/>
      <c r="CE87" s="177">
        <f>SUM(AF87+BS87)</f>
        <v>0</v>
      </c>
      <c r="CF87" s="178"/>
      <c r="CG87" s="179"/>
      <c r="CH87" s="177">
        <f>SUM(AI87+BV87)</f>
        <v>42.513999999999996</v>
      </c>
      <c r="CI87" s="178"/>
      <c r="CJ87" s="179"/>
      <c r="CK87" s="180">
        <f>SUM(CE87-CB87)</f>
        <v>-205</v>
      </c>
      <c r="CL87" s="181"/>
      <c r="CM87" s="182"/>
      <c r="CN87" s="189">
        <f>SUM('[20]ПОЛНАЯ СЕБЕСТОИМОСТЬ ВОДА 2023'!AO229:AQ229)/3</f>
        <v>34.166666666666664</v>
      </c>
      <c r="CO87" s="190"/>
      <c r="CP87" s="191"/>
      <c r="CQ87" s="183">
        <f>SUM('[20]ПОЛНАЯ СЕБЕСТОИМОСТЬ ВОДА 2023'!AR229:AT229)</f>
        <v>0</v>
      </c>
      <c r="CR87" s="184"/>
      <c r="CS87" s="185"/>
      <c r="CT87" s="186">
        <v>0</v>
      </c>
      <c r="CU87" s="187"/>
      <c r="CV87" s="188"/>
      <c r="CW87" s="189">
        <f>SUM(CN87)</f>
        <v>34.166666666666664</v>
      </c>
      <c r="CX87" s="190"/>
      <c r="CY87" s="191"/>
      <c r="CZ87" s="183">
        <f>SUM('[20]ПОЛНАЯ СЕБЕСТОИМОСТЬ ВОДА 2023'!AU229:AW229)</f>
        <v>0</v>
      </c>
      <c r="DA87" s="184"/>
      <c r="DB87" s="185"/>
      <c r="DC87" s="186">
        <v>18</v>
      </c>
      <c r="DD87" s="187"/>
      <c r="DE87" s="188"/>
      <c r="DF87" s="189">
        <f>SUM(CW87)</f>
        <v>34.166666666666664</v>
      </c>
      <c r="DG87" s="190"/>
      <c r="DH87" s="191"/>
      <c r="DI87" s="183">
        <f>SUM('[20]ПОЛНАЯ СЕБЕСТОИМОСТЬ ВОДА 2023'!AX229:AZ229)</f>
        <v>0</v>
      </c>
      <c r="DJ87" s="184"/>
      <c r="DK87" s="185"/>
      <c r="DL87" s="186">
        <v>0</v>
      </c>
      <c r="DM87" s="187"/>
      <c r="DN87" s="188"/>
      <c r="DO87" s="177">
        <f>SUM(CN87+CW87+DF87)</f>
        <v>102.5</v>
      </c>
      <c r="DP87" s="178"/>
      <c r="DQ87" s="179"/>
      <c r="DR87" s="177">
        <f>SUM(CQ87+CZ87+DI87)</f>
        <v>0</v>
      </c>
      <c r="DS87" s="178"/>
      <c r="DT87" s="179"/>
      <c r="DU87" s="177">
        <f>SUM(CT87+DC87+DL87)</f>
        <v>18</v>
      </c>
      <c r="DV87" s="178"/>
      <c r="DW87" s="179"/>
      <c r="DX87" s="180">
        <f>SUM(DR87-DO87)</f>
        <v>-102.5</v>
      </c>
      <c r="DY87" s="181"/>
      <c r="DZ87" s="182"/>
      <c r="EA87" s="177">
        <f>SUM(CB87+DO87)</f>
        <v>307.5</v>
      </c>
      <c r="EB87" s="178"/>
      <c r="EC87" s="179"/>
      <c r="ED87" s="177">
        <f>SUM(CE87+DR87)</f>
        <v>0</v>
      </c>
      <c r="EE87" s="178"/>
      <c r="EF87" s="179"/>
      <c r="EG87" s="177">
        <f>SUM(CH87+DU87)</f>
        <v>60.513999999999996</v>
      </c>
      <c r="EH87" s="178"/>
      <c r="EI87" s="179"/>
      <c r="EJ87" s="180">
        <f>SUM(ED87-EA87)</f>
        <v>-307.5</v>
      </c>
      <c r="EK87" s="181"/>
      <c r="EL87" s="182"/>
      <c r="EM87" s="189">
        <f>SUM('[20]ПОЛНАЯ СЕБЕСТОИМОСТЬ ВОДА 2023'!BM229:BO229)/3</f>
        <v>34.166666666666664</v>
      </c>
      <c r="EN87" s="190"/>
      <c r="EO87" s="191"/>
      <c r="EP87" s="183">
        <f>SUM('[20]ПОЛНАЯ СЕБЕСТОИМОСТЬ ВОДА 2023'!BP229:BR229)</f>
        <v>0</v>
      </c>
      <c r="EQ87" s="184"/>
      <c r="ER87" s="185"/>
      <c r="ES87" s="186">
        <v>27</v>
      </c>
      <c r="ET87" s="187"/>
      <c r="EU87" s="188"/>
      <c r="EV87" s="189">
        <f>SUM(EM87)</f>
        <v>34.166666666666664</v>
      </c>
      <c r="EW87" s="190"/>
      <c r="EX87" s="191"/>
      <c r="EY87" s="183">
        <f>SUM('[20]ПОЛНАЯ СЕБЕСТОИМОСТЬ ВОДА 2023'!BS229:BU229)</f>
        <v>0</v>
      </c>
      <c r="EZ87" s="184"/>
      <c r="FA87" s="185"/>
      <c r="FB87" s="186">
        <v>41.4</v>
      </c>
      <c r="FC87" s="187"/>
      <c r="FD87" s="188"/>
      <c r="FE87" s="189">
        <f>SUM(EV87)</f>
        <v>34.166666666666664</v>
      </c>
      <c r="FF87" s="190"/>
      <c r="FG87" s="191"/>
      <c r="FH87" s="183">
        <f>SUM('[20]ПОЛНАЯ СЕБЕСТОИМОСТЬ ВОДА 2023'!BV229:BX229)</f>
        <v>0</v>
      </c>
      <c r="FI87" s="184"/>
      <c r="FJ87" s="185"/>
      <c r="FK87" s="186">
        <v>30.6</v>
      </c>
      <c r="FL87" s="187"/>
      <c r="FM87" s="188"/>
      <c r="FN87" s="177">
        <f>SUM(EM87+EV87+FE87)</f>
        <v>102.5</v>
      </c>
      <c r="FO87" s="178"/>
      <c r="FP87" s="179"/>
      <c r="FQ87" s="177">
        <f>SUM(EP87+EY87+FH87)</f>
        <v>0</v>
      </c>
      <c r="FR87" s="178"/>
      <c r="FS87" s="179"/>
      <c r="FT87" s="177">
        <f>SUM(ES87+FB87+FK87)</f>
        <v>99</v>
      </c>
      <c r="FU87" s="178"/>
      <c r="FV87" s="179"/>
      <c r="FW87" s="180">
        <f>SUM(FQ87-FN87)</f>
        <v>-102.5</v>
      </c>
      <c r="FX87" s="181"/>
      <c r="FY87" s="182"/>
      <c r="FZ87" s="177">
        <f>SUM(EA87+FN87)</f>
        <v>410</v>
      </c>
      <c r="GA87" s="178"/>
      <c r="GB87" s="179"/>
      <c r="GC87" s="177">
        <f>SUM(ED87+FQ87)</f>
        <v>0</v>
      </c>
      <c r="GD87" s="178"/>
      <c r="GE87" s="179"/>
      <c r="GF87" s="177">
        <f>SUM(EG87+FT87)</f>
        <v>159.51400000000001</v>
      </c>
      <c r="GG87" s="178"/>
      <c r="GH87" s="179"/>
      <c r="GI87" s="180">
        <f>SUM(GC87-FZ87)</f>
        <v>-410</v>
      </c>
      <c r="GJ87" s="181"/>
      <c r="GK87" s="182"/>
      <c r="GL87" s="154"/>
      <c r="GM87" s="100"/>
    </row>
    <row r="88" spans="1:195" ht="36" customHeight="1" x14ac:dyDescent="0.3">
      <c r="A88" s="24" t="s">
        <v>89</v>
      </c>
      <c r="B88" s="189">
        <f>SUM('[20]ПОЛНАЯ СЕБЕСТОИМОСТЬ ВОДА 2023'!B230:D230)/3</f>
        <v>94</v>
      </c>
      <c r="C88" s="190"/>
      <c r="D88" s="191"/>
      <c r="E88" s="189">
        <f>SUM('[20]ПОЛНАЯ СЕБЕСТОИМОСТЬ ВОДА 2023'!E230:G230)</f>
        <v>29.103999999999999</v>
      </c>
      <c r="F88" s="190"/>
      <c r="G88" s="191"/>
      <c r="H88" s="189">
        <v>28.645720000000001</v>
      </c>
      <c r="I88" s="190"/>
      <c r="J88" s="191"/>
      <c r="K88" s="189">
        <f>SUM(B88)</f>
        <v>94</v>
      </c>
      <c r="L88" s="190"/>
      <c r="M88" s="191"/>
      <c r="N88" s="183">
        <f>SUM('[20]ПОЛНАЯ СЕБЕСТОИМОСТЬ ВОДА 2023'!H230:J230)</f>
        <v>32.030259999999998</v>
      </c>
      <c r="O88" s="184"/>
      <c r="P88" s="185"/>
      <c r="Q88" s="186">
        <v>37.337000000000003</v>
      </c>
      <c r="R88" s="187"/>
      <c r="S88" s="188"/>
      <c r="T88" s="189">
        <f>SUM(K88)</f>
        <v>94</v>
      </c>
      <c r="U88" s="190"/>
      <c r="V88" s="191"/>
      <c r="W88" s="183">
        <f>SUM('[20]ПОЛНАЯ СЕБЕСТОИМОСТЬ ВОДА 2023'!K230:M230)</f>
        <v>39.222999999999999</v>
      </c>
      <c r="X88" s="184"/>
      <c r="Y88" s="185"/>
      <c r="Z88" s="186">
        <v>30.63325</v>
      </c>
      <c r="AA88" s="187"/>
      <c r="AB88" s="188"/>
      <c r="AC88" s="177">
        <f>SUM(B88+K88+T88)</f>
        <v>282</v>
      </c>
      <c r="AD88" s="178"/>
      <c r="AE88" s="179"/>
      <c r="AF88" s="177">
        <f>SUM(E88+N88+W88)</f>
        <v>100.35726</v>
      </c>
      <c r="AG88" s="178"/>
      <c r="AH88" s="179"/>
      <c r="AI88" s="177">
        <f>SUM(H88+Q88+Z88)</f>
        <v>96.615970000000004</v>
      </c>
      <c r="AJ88" s="178"/>
      <c r="AK88" s="179"/>
      <c r="AL88" s="180">
        <f>SUM(AF88-AC88)</f>
        <v>-181.64274</v>
      </c>
      <c r="AM88" s="181"/>
      <c r="AN88" s="182"/>
      <c r="AO88" s="189">
        <f>SUM(T88)</f>
        <v>94</v>
      </c>
      <c r="AP88" s="190"/>
      <c r="AQ88" s="191"/>
      <c r="AR88" s="189">
        <f>SUM('[20]ПОЛНАЯ СЕБЕСТОИМОСТЬ ВОДА 2023'!T230:V230)</f>
        <v>104.00733</v>
      </c>
      <c r="AS88" s="190"/>
      <c r="AT88" s="191"/>
      <c r="AU88" s="186">
        <v>57.664000000000001</v>
      </c>
      <c r="AV88" s="187"/>
      <c r="AW88" s="188"/>
      <c r="AX88" s="189">
        <f>SUM(AO88)</f>
        <v>94</v>
      </c>
      <c r="AY88" s="190"/>
      <c r="AZ88" s="191"/>
      <c r="BA88" s="183">
        <f>SUM('[20]ПОЛНАЯ СЕБЕСТОИМОСТЬ ВОДА 2023'!W230:Y230)</f>
        <v>151.58195000000001</v>
      </c>
      <c r="BB88" s="184"/>
      <c r="BC88" s="185"/>
      <c r="BD88" s="186">
        <v>49.686</v>
      </c>
      <c r="BE88" s="187"/>
      <c r="BF88" s="188"/>
      <c r="BG88" s="189">
        <f>SUM(AX88)</f>
        <v>94</v>
      </c>
      <c r="BH88" s="190"/>
      <c r="BI88" s="191"/>
      <c r="BJ88" s="183">
        <f>SUM('[20]ПОЛНАЯ СЕБЕСТОИМОСТЬ ВОДА 2023'!Z230:AB230)</f>
        <v>150.89582999999999</v>
      </c>
      <c r="BK88" s="184"/>
      <c r="BL88" s="185"/>
      <c r="BM88" s="183">
        <v>592.48797999999999</v>
      </c>
      <c r="BN88" s="184"/>
      <c r="BO88" s="185"/>
      <c r="BP88" s="177">
        <f>SUM(AO88+AX88+BG88)</f>
        <v>282</v>
      </c>
      <c r="BQ88" s="178"/>
      <c r="BR88" s="179"/>
      <c r="BS88" s="177">
        <f>SUM(AR88+BA88+BJ88)</f>
        <v>406.48510999999996</v>
      </c>
      <c r="BT88" s="178"/>
      <c r="BU88" s="179"/>
      <c r="BV88" s="177">
        <f>SUM(AU88+BD88+BM88)</f>
        <v>699.83798000000002</v>
      </c>
      <c r="BW88" s="178"/>
      <c r="BX88" s="179"/>
      <c r="BY88" s="180">
        <f>SUM(BS88-BP88)</f>
        <v>124.48510999999996</v>
      </c>
      <c r="BZ88" s="181"/>
      <c r="CA88" s="182"/>
      <c r="CB88" s="177">
        <f>SUM(AC88+BP88)</f>
        <v>564</v>
      </c>
      <c r="CC88" s="178"/>
      <c r="CD88" s="179"/>
      <c r="CE88" s="177">
        <f>SUM(AF88+BS88)</f>
        <v>506.84236999999996</v>
      </c>
      <c r="CF88" s="178"/>
      <c r="CG88" s="179"/>
      <c r="CH88" s="177">
        <f>SUM(AI88+BV88)</f>
        <v>796.45395000000008</v>
      </c>
      <c r="CI88" s="178"/>
      <c r="CJ88" s="179"/>
      <c r="CK88" s="180">
        <f>SUM(CE88-CB88)</f>
        <v>-57.15763000000004</v>
      </c>
      <c r="CL88" s="181"/>
      <c r="CM88" s="182"/>
      <c r="CN88" s="189">
        <f>SUM('[20]ПОЛНАЯ СЕБЕСТОИМОСТЬ ВОДА 2023'!AO230:AQ230)/3</f>
        <v>94</v>
      </c>
      <c r="CO88" s="190"/>
      <c r="CP88" s="191"/>
      <c r="CQ88" s="183">
        <f>SUM('[20]ПОЛНАЯ СЕБЕСТОИМОСТЬ ВОДА 2023'!AR230:AT230)</f>
        <v>147.14479</v>
      </c>
      <c r="CR88" s="184"/>
      <c r="CS88" s="185"/>
      <c r="CT88" s="186">
        <v>40.75</v>
      </c>
      <c r="CU88" s="187"/>
      <c r="CV88" s="188"/>
      <c r="CW88" s="189">
        <f>SUM(CN88)</f>
        <v>94</v>
      </c>
      <c r="CX88" s="190"/>
      <c r="CY88" s="191"/>
      <c r="CZ88" s="183">
        <f>SUM('[20]ПОЛНАЯ СЕБЕСТОИМОСТЬ ВОДА 2023'!AU230:AW230)</f>
        <v>433.32175999999998</v>
      </c>
      <c r="DA88" s="184"/>
      <c r="DB88" s="185"/>
      <c r="DC88" s="186">
        <v>25.913730000000001</v>
      </c>
      <c r="DD88" s="187"/>
      <c r="DE88" s="188"/>
      <c r="DF88" s="189">
        <f>SUM(CW88)</f>
        <v>94</v>
      </c>
      <c r="DG88" s="190"/>
      <c r="DH88" s="191"/>
      <c r="DI88" s="183">
        <f>SUM('[20]ПОЛНАЯ СЕБЕСТОИМОСТЬ ВОДА 2023'!AX230:AZ230)</f>
        <v>167.39230000000001</v>
      </c>
      <c r="DJ88" s="184"/>
      <c r="DK88" s="185"/>
      <c r="DL88" s="186">
        <v>57.925310000000003</v>
      </c>
      <c r="DM88" s="187"/>
      <c r="DN88" s="188"/>
      <c r="DO88" s="177">
        <f>SUM(CN88+CW88+DF88)</f>
        <v>282</v>
      </c>
      <c r="DP88" s="178"/>
      <c r="DQ88" s="179"/>
      <c r="DR88" s="177">
        <f>SUM(CQ88+CZ88+DI88)</f>
        <v>747.85884999999996</v>
      </c>
      <c r="DS88" s="178"/>
      <c r="DT88" s="179"/>
      <c r="DU88" s="177">
        <f>SUM(CT88+DC88+DL88)</f>
        <v>124.58904000000001</v>
      </c>
      <c r="DV88" s="178"/>
      <c r="DW88" s="179"/>
      <c r="DX88" s="180">
        <f>SUM(DR88-DO88)</f>
        <v>465.85884999999996</v>
      </c>
      <c r="DY88" s="181"/>
      <c r="DZ88" s="182"/>
      <c r="EA88" s="177">
        <f>SUM(CB88+DO88)</f>
        <v>846</v>
      </c>
      <c r="EB88" s="178"/>
      <c r="EC88" s="179"/>
      <c r="ED88" s="177">
        <f>SUM(CE88+DR88)</f>
        <v>1254.7012199999999</v>
      </c>
      <c r="EE88" s="178"/>
      <c r="EF88" s="179"/>
      <c r="EG88" s="177">
        <f>SUM(CH88+DU88)</f>
        <v>921.04299000000015</v>
      </c>
      <c r="EH88" s="178"/>
      <c r="EI88" s="179"/>
      <c r="EJ88" s="180">
        <f>SUM(ED88-EA88)</f>
        <v>408.70121999999992</v>
      </c>
      <c r="EK88" s="181"/>
      <c r="EL88" s="182"/>
      <c r="EM88" s="189">
        <f>SUM('[20]ПОЛНАЯ СЕБЕСТОИМОСТЬ ВОДА 2023'!BM230:BO230)/3</f>
        <v>94</v>
      </c>
      <c r="EN88" s="190"/>
      <c r="EO88" s="191"/>
      <c r="EP88" s="183">
        <f>SUM('[20]ПОЛНАЯ СЕБЕСТОИМОСТЬ ВОДА 2023'!BP230:BR230)</f>
        <v>376.80475999999999</v>
      </c>
      <c r="EQ88" s="184"/>
      <c r="ER88" s="185"/>
      <c r="ES88" s="186">
        <v>59.332000000000001</v>
      </c>
      <c r="ET88" s="187"/>
      <c r="EU88" s="188"/>
      <c r="EV88" s="189">
        <f>SUM(EM88)</f>
        <v>94</v>
      </c>
      <c r="EW88" s="190"/>
      <c r="EX88" s="191"/>
      <c r="EY88" s="183">
        <f>SUM('[20]ПОЛНАЯ СЕБЕСТОИМОСТЬ ВОДА 2023'!BS230:BU230)</f>
        <v>0</v>
      </c>
      <c r="EZ88" s="184"/>
      <c r="FA88" s="185"/>
      <c r="FB88" s="186">
        <v>39.351959999999998</v>
      </c>
      <c r="FC88" s="187"/>
      <c r="FD88" s="188"/>
      <c r="FE88" s="189">
        <f>SUM(EV88)</f>
        <v>94</v>
      </c>
      <c r="FF88" s="190"/>
      <c r="FG88" s="191"/>
      <c r="FH88" s="183">
        <f>SUM('[20]ПОЛНАЯ СЕБЕСТОИМОСТЬ ВОДА 2023'!BV230:BX230)</f>
        <v>0</v>
      </c>
      <c r="FI88" s="184"/>
      <c r="FJ88" s="185"/>
      <c r="FK88" s="186">
        <v>80.538820000000001</v>
      </c>
      <c r="FL88" s="187"/>
      <c r="FM88" s="188"/>
      <c r="FN88" s="177">
        <f>SUM(EM88+EV88+FE88)</f>
        <v>282</v>
      </c>
      <c r="FO88" s="178"/>
      <c r="FP88" s="179"/>
      <c r="FQ88" s="177">
        <f>SUM(EP88+EY88+FH88)</f>
        <v>376.80475999999999</v>
      </c>
      <c r="FR88" s="178"/>
      <c r="FS88" s="179"/>
      <c r="FT88" s="177">
        <f>SUM(ES88+FB88+FK88)</f>
        <v>179.22278</v>
      </c>
      <c r="FU88" s="178"/>
      <c r="FV88" s="179"/>
      <c r="FW88" s="180">
        <f>SUM(FQ88-FN88)</f>
        <v>94.804759999999987</v>
      </c>
      <c r="FX88" s="181"/>
      <c r="FY88" s="182"/>
      <c r="FZ88" s="177">
        <f>SUM(EA88+FN88)</f>
        <v>1128</v>
      </c>
      <c r="GA88" s="178"/>
      <c r="GB88" s="179"/>
      <c r="GC88" s="177">
        <f>SUM(ED88+FQ88)</f>
        <v>1631.5059799999999</v>
      </c>
      <c r="GD88" s="178"/>
      <c r="GE88" s="179"/>
      <c r="GF88" s="177">
        <f>SUM(EG88+FT88)</f>
        <v>1100.2657700000002</v>
      </c>
      <c r="GG88" s="178"/>
      <c r="GH88" s="179"/>
      <c r="GI88" s="180">
        <f>SUM(GC88-FZ88)</f>
        <v>503.50597999999991</v>
      </c>
      <c r="GJ88" s="181"/>
      <c r="GK88" s="182"/>
      <c r="GL88" s="106"/>
    </row>
    <row r="89" spans="1:195" ht="19.5" x14ac:dyDescent="0.3">
      <c r="A89" s="98" t="s">
        <v>90</v>
      </c>
      <c r="B89" s="174">
        <f>SUM(B76+B85)</f>
        <v>15282.89969049621</v>
      </c>
      <c r="C89" s="175"/>
      <c r="D89" s="176"/>
      <c r="E89" s="174">
        <f t="shared" ref="E89" si="747">SUM(E76+E85)</f>
        <v>17481.703730000001</v>
      </c>
      <c r="F89" s="175"/>
      <c r="G89" s="176"/>
      <c r="H89" s="174">
        <f t="shared" ref="H89" si="748">SUM(H76+H85)</f>
        <v>13226.731930000002</v>
      </c>
      <c r="I89" s="175"/>
      <c r="J89" s="176"/>
      <c r="K89" s="174">
        <f t="shared" ref="K89" si="749">SUM(K76+K85)</f>
        <v>15282.89969049621</v>
      </c>
      <c r="L89" s="175"/>
      <c r="M89" s="176"/>
      <c r="N89" s="171">
        <f t="shared" ref="N89" si="750">SUM(N76+N85)</f>
        <v>14189.01647</v>
      </c>
      <c r="O89" s="172"/>
      <c r="P89" s="173"/>
      <c r="Q89" s="171">
        <f t="shared" ref="Q89" si="751">SUM(Q76+Q85)</f>
        <v>9939.551300000001</v>
      </c>
      <c r="R89" s="172"/>
      <c r="S89" s="173"/>
      <c r="T89" s="171">
        <f t="shared" ref="T89" si="752">SUM(T76+T85)</f>
        <v>15282.89969049621</v>
      </c>
      <c r="U89" s="172"/>
      <c r="V89" s="173"/>
      <c r="W89" s="171">
        <f t="shared" ref="W89" si="753">SUM(W76+W85)</f>
        <v>15277.086410000002</v>
      </c>
      <c r="X89" s="172"/>
      <c r="Y89" s="173"/>
      <c r="Z89" s="171">
        <f t="shared" ref="Z89:AI89" si="754">SUM(Z76+Z85)</f>
        <v>16974.475430000002</v>
      </c>
      <c r="AA89" s="172"/>
      <c r="AB89" s="173"/>
      <c r="AC89" s="162">
        <f t="shared" si="754"/>
        <v>45848.699071488634</v>
      </c>
      <c r="AD89" s="163"/>
      <c r="AE89" s="164"/>
      <c r="AF89" s="165">
        <f t="shared" si="754"/>
        <v>46947.80661</v>
      </c>
      <c r="AG89" s="166"/>
      <c r="AH89" s="167"/>
      <c r="AI89" s="165">
        <f t="shared" si="754"/>
        <v>40140.75866</v>
      </c>
      <c r="AJ89" s="166"/>
      <c r="AK89" s="167"/>
      <c r="AL89" s="168">
        <f>SUM(AF89-AC89)</f>
        <v>1099.1075385113654</v>
      </c>
      <c r="AM89" s="169"/>
      <c r="AN89" s="170"/>
      <c r="AO89" s="174">
        <f t="shared" ref="AO89:BV89" si="755">SUM(AO76+AO85)</f>
        <v>15282.89969049621</v>
      </c>
      <c r="AP89" s="175"/>
      <c r="AQ89" s="176"/>
      <c r="AR89" s="174">
        <f t="shared" si="755"/>
        <v>16046.756249999999</v>
      </c>
      <c r="AS89" s="175"/>
      <c r="AT89" s="176"/>
      <c r="AU89" s="171">
        <f t="shared" si="755"/>
        <v>13614.294900000003</v>
      </c>
      <c r="AV89" s="172"/>
      <c r="AW89" s="173"/>
      <c r="AX89" s="174">
        <f t="shared" si="755"/>
        <v>15282.89969049621</v>
      </c>
      <c r="AY89" s="175"/>
      <c r="AZ89" s="176"/>
      <c r="BA89" s="171">
        <f t="shared" si="755"/>
        <v>17845.921240000003</v>
      </c>
      <c r="BB89" s="172"/>
      <c r="BC89" s="173"/>
      <c r="BD89" s="171">
        <f t="shared" si="755"/>
        <v>15773.622669999999</v>
      </c>
      <c r="BE89" s="172"/>
      <c r="BF89" s="173"/>
      <c r="BG89" s="171">
        <f t="shared" si="755"/>
        <v>15282.89969049621</v>
      </c>
      <c r="BH89" s="172"/>
      <c r="BI89" s="173"/>
      <c r="BJ89" s="171">
        <f t="shared" si="755"/>
        <v>19452.806680000002</v>
      </c>
      <c r="BK89" s="172"/>
      <c r="BL89" s="173"/>
      <c r="BM89" s="171">
        <f t="shared" si="755"/>
        <v>16809.923299999995</v>
      </c>
      <c r="BN89" s="172"/>
      <c r="BO89" s="173"/>
      <c r="BP89" s="162">
        <f t="shared" si="755"/>
        <v>45848.699071488634</v>
      </c>
      <c r="BQ89" s="163"/>
      <c r="BR89" s="164"/>
      <c r="BS89" s="165">
        <f t="shared" si="755"/>
        <v>53345.484169999989</v>
      </c>
      <c r="BT89" s="166"/>
      <c r="BU89" s="167"/>
      <c r="BV89" s="165">
        <f t="shared" si="755"/>
        <v>46197.84087</v>
      </c>
      <c r="BW89" s="166"/>
      <c r="BX89" s="167"/>
      <c r="BY89" s="168">
        <f>SUM(BS89-BP89)</f>
        <v>7496.7850985113546</v>
      </c>
      <c r="BZ89" s="169"/>
      <c r="CA89" s="170"/>
      <c r="CB89" s="162">
        <f t="shared" ref="CB89:CH89" si="756">SUM(CB76+CB85)</f>
        <v>91697.398142977268</v>
      </c>
      <c r="CC89" s="163"/>
      <c r="CD89" s="164"/>
      <c r="CE89" s="165">
        <f t="shared" si="756"/>
        <v>100293.29078000001</v>
      </c>
      <c r="CF89" s="166"/>
      <c r="CG89" s="167"/>
      <c r="CH89" s="165">
        <f t="shared" si="756"/>
        <v>86338.599529999992</v>
      </c>
      <c r="CI89" s="166"/>
      <c r="CJ89" s="167"/>
      <c r="CK89" s="168">
        <f>SUM(CE89-CB89)</f>
        <v>8595.8926370227418</v>
      </c>
      <c r="CL89" s="169"/>
      <c r="CM89" s="170"/>
      <c r="CN89" s="174">
        <f t="shared" ref="CN89:DU89" si="757">SUM(CN76+CN85)</f>
        <v>15282.89969049621</v>
      </c>
      <c r="CO89" s="175"/>
      <c r="CP89" s="176"/>
      <c r="CQ89" s="171">
        <f t="shared" si="757"/>
        <v>13327.070590000001</v>
      </c>
      <c r="CR89" s="172"/>
      <c r="CS89" s="173"/>
      <c r="CT89" s="171">
        <f t="shared" si="757"/>
        <v>16056.270030000001</v>
      </c>
      <c r="CU89" s="172"/>
      <c r="CV89" s="173"/>
      <c r="CW89" s="174">
        <f t="shared" si="757"/>
        <v>15282.89969049621</v>
      </c>
      <c r="CX89" s="175"/>
      <c r="CY89" s="176"/>
      <c r="CZ89" s="171">
        <f t="shared" si="757"/>
        <v>15598.266869999998</v>
      </c>
      <c r="DA89" s="172"/>
      <c r="DB89" s="173"/>
      <c r="DC89" s="171">
        <f t="shared" si="757"/>
        <v>17018.501199999999</v>
      </c>
      <c r="DD89" s="172"/>
      <c r="DE89" s="173"/>
      <c r="DF89" s="174">
        <f t="shared" si="757"/>
        <v>15282.89969049621</v>
      </c>
      <c r="DG89" s="175"/>
      <c r="DH89" s="176"/>
      <c r="DI89" s="171">
        <f t="shared" si="757"/>
        <v>17174.667669999999</v>
      </c>
      <c r="DJ89" s="172"/>
      <c r="DK89" s="173"/>
      <c r="DL89" s="171">
        <f t="shared" si="757"/>
        <v>15344.628420000001</v>
      </c>
      <c r="DM89" s="172"/>
      <c r="DN89" s="173"/>
      <c r="DO89" s="162">
        <f t="shared" si="757"/>
        <v>45848.699071488634</v>
      </c>
      <c r="DP89" s="163"/>
      <c r="DQ89" s="164"/>
      <c r="DR89" s="165">
        <f t="shared" si="757"/>
        <v>46100.005130000005</v>
      </c>
      <c r="DS89" s="166"/>
      <c r="DT89" s="167"/>
      <c r="DU89" s="165">
        <f t="shared" si="757"/>
        <v>48419.399649999999</v>
      </c>
      <c r="DV89" s="166"/>
      <c r="DW89" s="167"/>
      <c r="DX89" s="168">
        <f>SUM(DR89-DO89)</f>
        <v>251.30605851137079</v>
      </c>
      <c r="DY89" s="169"/>
      <c r="DZ89" s="170"/>
      <c r="EA89" s="162">
        <f t="shared" ref="EA89:EG89" si="758">SUM(EA76+EA85)</f>
        <v>137546.09721446593</v>
      </c>
      <c r="EB89" s="163"/>
      <c r="EC89" s="164"/>
      <c r="ED89" s="165">
        <f t="shared" si="758"/>
        <v>146393.29590999999</v>
      </c>
      <c r="EE89" s="166"/>
      <c r="EF89" s="167"/>
      <c r="EG89" s="165">
        <f t="shared" si="758"/>
        <v>134757.99917999998</v>
      </c>
      <c r="EH89" s="166"/>
      <c r="EI89" s="167"/>
      <c r="EJ89" s="168">
        <f>SUM(ED89-EA89)</f>
        <v>8847.1986955340544</v>
      </c>
      <c r="EK89" s="169"/>
      <c r="EL89" s="170"/>
      <c r="EM89" s="174">
        <f t="shared" ref="EM89:FT89" si="759">SUM(EM76+EM85)</f>
        <v>15282.89969049621</v>
      </c>
      <c r="EN89" s="175"/>
      <c r="EO89" s="176"/>
      <c r="EP89" s="171">
        <f t="shared" si="759"/>
        <v>16577.935189999997</v>
      </c>
      <c r="EQ89" s="172"/>
      <c r="ER89" s="173"/>
      <c r="ES89" s="171">
        <f t="shared" si="759"/>
        <v>14090.319959999999</v>
      </c>
      <c r="ET89" s="172"/>
      <c r="EU89" s="173"/>
      <c r="EV89" s="174">
        <f t="shared" si="759"/>
        <v>15282.89969049621</v>
      </c>
      <c r="EW89" s="175"/>
      <c r="EX89" s="176"/>
      <c r="EY89" s="171">
        <f t="shared" si="759"/>
        <v>0</v>
      </c>
      <c r="EZ89" s="172"/>
      <c r="FA89" s="173"/>
      <c r="FB89" s="171">
        <f t="shared" si="759"/>
        <v>14569.856969999999</v>
      </c>
      <c r="FC89" s="172"/>
      <c r="FD89" s="173"/>
      <c r="FE89" s="174">
        <f t="shared" si="759"/>
        <v>15282.89969049621</v>
      </c>
      <c r="FF89" s="175"/>
      <c r="FG89" s="176"/>
      <c r="FH89" s="171">
        <f t="shared" si="759"/>
        <v>0</v>
      </c>
      <c r="FI89" s="172"/>
      <c r="FJ89" s="173"/>
      <c r="FK89" s="171">
        <f t="shared" si="759"/>
        <v>15736.286229999998</v>
      </c>
      <c r="FL89" s="172"/>
      <c r="FM89" s="173"/>
      <c r="FN89" s="162">
        <f t="shared" si="759"/>
        <v>45848.699071488634</v>
      </c>
      <c r="FO89" s="163"/>
      <c r="FP89" s="164"/>
      <c r="FQ89" s="165">
        <f t="shared" si="759"/>
        <v>16577.935189999997</v>
      </c>
      <c r="FR89" s="166"/>
      <c r="FS89" s="167"/>
      <c r="FT89" s="165">
        <f t="shared" si="759"/>
        <v>44396.463159999999</v>
      </c>
      <c r="FU89" s="166"/>
      <c r="FV89" s="167"/>
      <c r="FW89" s="168">
        <f>SUM(FQ89-FN89)</f>
        <v>-29270.763881488638</v>
      </c>
      <c r="FX89" s="169"/>
      <c r="FY89" s="170"/>
      <c r="FZ89" s="162">
        <f t="shared" ref="FZ89:GF89" si="760">SUM(FZ76+FZ85)</f>
        <v>183394.79628595454</v>
      </c>
      <c r="GA89" s="163"/>
      <c r="GB89" s="164"/>
      <c r="GC89" s="165">
        <f t="shared" si="760"/>
        <v>162971.23109999998</v>
      </c>
      <c r="GD89" s="166"/>
      <c r="GE89" s="167"/>
      <c r="GF89" s="165">
        <f t="shared" si="760"/>
        <v>179154.46233999997</v>
      </c>
      <c r="GG89" s="166"/>
      <c r="GH89" s="167"/>
      <c r="GI89" s="168">
        <f>SUM(GC89-FZ89)</f>
        <v>-20423.565185954561</v>
      </c>
      <c r="GJ89" s="169"/>
      <c r="GK89" s="170"/>
      <c r="GL89" s="106"/>
    </row>
    <row r="90" spans="1:195" ht="18.75" x14ac:dyDescent="0.3">
      <c r="A90" s="159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54"/>
      <c r="EY90" s="154"/>
      <c r="EZ90" s="154"/>
      <c r="FA90" s="154"/>
      <c r="FB90" s="154"/>
      <c r="FC90" s="154"/>
      <c r="FD90" s="154"/>
      <c r="FE90" s="154"/>
      <c r="FF90" s="154"/>
      <c r="FG90" s="154"/>
      <c r="FH90" s="154"/>
      <c r="FI90" s="154"/>
      <c r="FJ90" s="154"/>
      <c r="FK90" s="154"/>
      <c r="FL90" s="154"/>
      <c r="FM90" s="154"/>
      <c r="FN90" s="106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106"/>
      <c r="FZ90" s="106"/>
      <c r="GA90" s="106"/>
      <c r="GB90" s="106"/>
      <c r="GC90" s="106"/>
      <c r="GD90" s="106"/>
      <c r="GE90" s="106"/>
      <c r="GF90" s="106"/>
      <c r="GG90" s="106"/>
      <c r="GH90" s="106"/>
      <c r="GI90" s="106"/>
      <c r="GJ90" s="106"/>
      <c r="GK90" s="106"/>
      <c r="GL90" s="106"/>
    </row>
    <row r="91" spans="1:195" ht="18.75" x14ac:dyDescent="0.3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 t="s">
        <v>121</v>
      </c>
      <c r="AM91" s="159"/>
      <c r="AN91" s="159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54"/>
      <c r="CO91" s="154"/>
      <c r="CP91" s="154"/>
      <c r="CQ91" s="154"/>
      <c r="CR91" s="154"/>
      <c r="CS91" s="154"/>
      <c r="CT91" s="106"/>
      <c r="CU91" s="106"/>
      <c r="CV91" s="106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54"/>
      <c r="EN91" s="154"/>
      <c r="EO91" s="154"/>
      <c r="EP91" s="154"/>
      <c r="EQ91" s="154"/>
      <c r="ER91" s="154"/>
      <c r="ES91" s="154"/>
      <c r="ET91" s="154"/>
      <c r="EU91" s="154"/>
      <c r="EV91" s="154"/>
      <c r="EW91" s="154"/>
      <c r="EX91" s="154"/>
      <c r="EY91" s="154"/>
      <c r="EZ91" s="154"/>
      <c r="FA91" s="154"/>
      <c r="FB91" s="154"/>
      <c r="FC91" s="154"/>
      <c r="FD91" s="154"/>
      <c r="FE91" s="154"/>
      <c r="FF91" s="154"/>
      <c r="FG91" s="154"/>
      <c r="FH91" s="154"/>
      <c r="FI91" s="154"/>
      <c r="FJ91" s="154"/>
      <c r="FK91" s="154"/>
      <c r="FL91" s="154"/>
      <c r="FM91" s="154"/>
      <c r="FN91" s="106"/>
      <c r="FO91" s="106"/>
      <c r="FP91" s="106"/>
      <c r="FQ91" s="106"/>
      <c r="FR91" s="106"/>
      <c r="FS91" s="106"/>
      <c r="FT91" s="106"/>
      <c r="FU91" s="106"/>
      <c r="FV91" s="106"/>
      <c r="FW91" s="106"/>
      <c r="FX91" s="106"/>
      <c r="FY91" s="106"/>
      <c r="FZ91" s="106"/>
      <c r="GA91" s="106"/>
      <c r="GB91" s="106"/>
      <c r="GC91" s="106"/>
      <c r="GD91" s="106"/>
      <c r="GE91" s="106"/>
      <c r="GF91" s="106"/>
      <c r="GG91" s="106"/>
      <c r="GH91" s="106"/>
      <c r="GI91" s="106"/>
      <c r="GJ91" s="106"/>
      <c r="GK91" s="106"/>
      <c r="GL91" s="106"/>
    </row>
    <row r="92" spans="1:195" ht="18.75" x14ac:dyDescent="0.3">
      <c r="A92" s="159"/>
      <c r="B92" s="159"/>
      <c r="C92" s="159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54"/>
      <c r="CO92" s="154"/>
      <c r="CP92" s="154"/>
      <c r="CQ92" s="154"/>
      <c r="CR92" s="154"/>
      <c r="CS92" s="154"/>
      <c r="CT92" s="106"/>
      <c r="CU92" s="106"/>
      <c r="CV92" s="106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06"/>
      <c r="EJ92" s="106"/>
      <c r="EK92" s="106"/>
      <c r="EL92" s="106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06"/>
      <c r="FO92" s="106"/>
      <c r="FP92" s="106"/>
      <c r="FQ92" s="106"/>
      <c r="FR92" s="106"/>
      <c r="FS92" s="106"/>
      <c r="FT92" s="106"/>
      <c r="FU92" s="106"/>
      <c r="FV92" s="106"/>
      <c r="FW92" s="106"/>
      <c r="FX92" s="106"/>
      <c r="FY92" s="106"/>
      <c r="FZ92" s="106"/>
      <c r="GA92" s="106"/>
      <c r="GB92" s="106"/>
      <c r="GC92" s="106"/>
      <c r="GD92" s="106"/>
      <c r="GE92" s="106"/>
      <c r="GF92" s="106"/>
      <c r="GG92" s="106"/>
      <c r="GH92" s="106"/>
      <c r="GI92" s="106"/>
      <c r="GJ92" s="106"/>
      <c r="GK92" s="106"/>
      <c r="GL92" s="106"/>
    </row>
    <row r="93" spans="1:195" ht="18.75" x14ac:dyDescent="0.3">
      <c r="A93" s="159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 t="s">
        <v>122</v>
      </c>
      <c r="AM93" s="161"/>
      <c r="AN93" s="161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4"/>
      <c r="DK93" s="154"/>
      <c r="DL93" s="154"/>
      <c r="DM93" s="154"/>
      <c r="DN93" s="154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54"/>
      <c r="EN93" s="154"/>
      <c r="EO93" s="154"/>
      <c r="EP93" s="154"/>
      <c r="EQ93" s="154"/>
      <c r="ER93" s="154"/>
      <c r="ES93" s="154"/>
      <c r="ET93" s="154"/>
      <c r="EU93" s="154"/>
      <c r="EV93" s="154"/>
      <c r="EW93" s="154"/>
      <c r="EX93" s="154"/>
      <c r="EY93" s="154"/>
      <c r="EZ93" s="154"/>
      <c r="FA93" s="154"/>
      <c r="FB93" s="154"/>
      <c r="FC93" s="154"/>
      <c r="FD93" s="154"/>
      <c r="FE93" s="154"/>
      <c r="FF93" s="154"/>
      <c r="FG93" s="154"/>
      <c r="FH93" s="154"/>
      <c r="FI93" s="154"/>
      <c r="FJ93" s="154"/>
      <c r="FK93" s="154"/>
      <c r="FL93" s="154"/>
      <c r="FM93" s="154"/>
      <c r="FN93" s="106"/>
      <c r="FO93" s="106"/>
      <c r="FP93" s="106"/>
      <c r="FQ93" s="106"/>
      <c r="FR93" s="106"/>
      <c r="FS93" s="106"/>
      <c r="FT93" s="106"/>
      <c r="FU93" s="106"/>
      <c r="FV93" s="106"/>
      <c r="FW93" s="106"/>
      <c r="FX93" s="106"/>
      <c r="FY93" s="106"/>
      <c r="FZ93" s="106"/>
      <c r="GA93" s="106"/>
      <c r="GB93" s="106"/>
      <c r="GC93" s="106"/>
      <c r="GD93" s="106"/>
      <c r="GE93" s="106"/>
      <c r="GF93" s="106"/>
      <c r="GG93" s="106"/>
      <c r="GH93" s="106"/>
      <c r="GI93" s="106"/>
      <c r="GJ93" s="106"/>
      <c r="GK93" s="106"/>
      <c r="GL93" s="106"/>
    </row>
    <row r="94" spans="1:195" ht="18.75" x14ac:dyDescent="0.3">
      <c r="A94" s="159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  <c r="DL94" s="154"/>
      <c r="DM94" s="154"/>
      <c r="DN94" s="154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54"/>
      <c r="EN94" s="154"/>
      <c r="EO94" s="154"/>
      <c r="EP94" s="154"/>
      <c r="EQ94" s="154"/>
      <c r="ER94" s="154"/>
      <c r="ES94" s="154"/>
      <c r="ET94" s="154"/>
      <c r="EU94" s="154"/>
      <c r="EV94" s="154"/>
      <c r="EW94" s="154"/>
      <c r="EX94" s="154"/>
      <c r="EY94" s="154"/>
      <c r="EZ94" s="154"/>
      <c r="FA94" s="154"/>
      <c r="FB94" s="154"/>
      <c r="FC94" s="154"/>
      <c r="FD94" s="154"/>
      <c r="FE94" s="154"/>
      <c r="FF94" s="154"/>
      <c r="FG94" s="154"/>
      <c r="FH94" s="154"/>
      <c r="FI94" s="154"/>
      <c r="FJ94" s="154"/>
      <c r="FK94" s="154"/>
      <c r="FL94" s="154"/>
      <c r="FM94" s="154"/>
      <c r="FN94" s="106"/>
      <c r="FO94" s="106"/>
      <c r="FP94" s="106"/>
      <c r="FQ94" s="106"/>
      <c r="FR94" s="106"/>
      <c r="FS94" s="106"/>
      <c r="FT94" s="106"/>
      <c r="FU94" s="106"/>
      <c r="FV94" s="106"/>
      <c r="FW94" s="106"/>
      <c r="FX94" s="106"/>
      <c r="FY94" s="106"/>
      <c r="FZ94" s="106"/>
      <c r="GA94" s="106"/>
      <c r="GB94" s="106"/>
      <c r="GC94" s="106"/>
      <c r="GD94" s="106"/>
      <c r="GE94" s="106"/>
      <c r="GF94" s="106"/>
      <c r="GG94" s="106"/>
      <c r="GH94" s="106"/>
      <c r="GI94" s="106"/>
      <c r="GJ94" s="106"/>
      <c r="GK94" s="106"/>
      <c r="GL94" s="106"/>
    </row>
    <row r="95" spans="1:195" ht="18.75" x14ac:dyDescent="0.3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54"/>
      <c r="EY95" s="154"/>
      <c r="EZ95" s="154"/>
      <c r="FA95" s="154"/>
      <c r="FB95" s="154"/>
      <c r="FC95" s="154"/>
      <c r="FD95" s="154"/>
      <c r="FE95" s="154"/>
      <c r="FF95" s="154"/>
      <c r="FG95" s="154"/>
      <c r="FH95" s="154"/>
      <c r="FI95" s="154"/>
      <c r="FJ95" s="154"/>
      <c r="FK95" s="154"/>
      <c r="FL95" s="154"/>
      <c r="FM95" s="154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</row>
    <row r="96" spans="1:195" ht="18.75" x14ac:dyDescent="0.3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4"/>
      <c r="FF96" s="154"/>
      <c r="FG96" s="154"/>
      <c r="FH96" s="154"/>
      <c r="FI96" s="154"/>
      <c r="FJ96" s="154"/>
      <c r="FK96" s="154"/>
      <c r="FL96" s="154"/>
      <c r="FM96" s="154"/>
      <c r="FN96" s="106"/>
      <c r="FO96" s="106"/>
      <c r="FP96" s="106"/>
      <c r="FQ96" s="106"/>
      <c r="FR96" s="106"/>
      <c r="FS96" s="106"/>
      <c r="FT96" s="106"/>
      <c r="FU96" s="106"/>
      <c r="FV96" s="106"/>
      <c r="FW96" s="106"/>
      <c r="FX96" s="106"/>
      <c r="FY96" s="106"/>
      <c r="FZ96" s="106"/>
      <c r="GA96" s="106"/>
      <c r="GB96" s="106"/>
      <c r="GC96" s="106"/>
      <c r="GD96" s="106"/>
      <c r="GE96" s="106"/>
      <c r="GF96" s="106"/>
      <c r="GG96" s="106"/>
      <c r="GH96" s="106"/>
      <c r="GI96" s="106"/>
      <c r="GJ96" s="106"/>
      <c r="GK96" s="106"/>
      <c r="GL96" s="106"/>
    </row>
    <row r="97" spans="1:194" ht="18.75" x14ac:dyDescent="0.3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06"/>
      <c r="FO97" s="106"/>
      <c r="FP97" s="106"/>
      <c r="FQ97" s="106"/>
      <c r="FR97" s="106"/>
      <c r="FS97" s="106"/>
      <c r="FT97" s="106"/>
      <c r="FU97" s="106"/>
      <c r="FV97" s="106"/>
      <c r="FW97" s="106"/>
      <c r="FX97" s="106"/>
      <c r="FY97" s="106"/>
      <c r="FZ97" s="106"/>
      <c r="GA97" s="106"/>
      <c r="GB97" s="106"/>
      <c r="GC97" s="106"/>
      <c r="GD97" s="106"/>
      <c r="GE97" s="106"/>
      <c r="GF97" s="106"/>
      <c r="GG97" s="106"/>
      <c r="GH97" s="106"/>
      <c r="GI97" s="106"/>
      <c r="GJ97" s="106"/>
      <c r="GK97" s="106"/>
      <c r="GL97" s="106"/>
    </row>
    <row r="98" spans="1:194" ht="18.75" x14ac:dyDescent="0.3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  <c r="DL98" s="154"/>
      <c r="DM98" s="154"/>
      <c r="DN98" s="154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54"/>
      <c r="EN98" s="154"/>
      <c r="EO98" s="154"/>
      <c r="EP98" s="154"/>
      <c r="EQ98" s="154"/>
      <c r="ER98" s="154"/>
      <c r="ES98" s="154"/>
      <c r="ET98" s="154"/>
      <c r="EU98" s="154"/>
      <c r="EV98" s="154"/>
      <c r="EW98" s="154"/>
      <c r="EX98" s="154"/>
      <c r="EY98" s="154"/>
      <c r="EZ98" s="154"/>
      <c r="FA98" s="154"/>
      <c r="FB98" s="154"/>
      <c r="FC98" s="154"/>
      <c r="FD98" s="154"/>
      <c r="FE98" s="154"/>
      <c r="FF98" s="154"/>
      <c r="FG98" s="154"/>
      <c r="FH98" s="154"/>
      <c r="FI98" s="154"/>
      <c r="FJ98" s="154"/>
      <c r="FK98" s="154"/>
      <c r="FL98" s="154"/>
      <c r="FM98" s="154"/>
      <c r="FN98" s="106"/>
      <c r="FO98" s="106"/>
      <c r="FP98" s="106"/>
      <c r="FQ98" s="106"/>
      <c r="FR98" s="106"/>
      <c r="FS98" s="106"/>
      <c r="FT98" s="106"/>
      <c r="FU98" s="106"/>
      <c r="FV98" s="106"/>
      <c r="FW98" s="106"/>
      <c r="FX98" s="106"/>
      <c r="FY98" s="106"/>
      <c r="FZ98" s="106"/>
      <c r="GA98" s="106"/>
      <c r="GB98" s="106"/>
      <c r="GC98" s="106"/>
      <c r="GD98" s="106"/>
      <c r="GE98" s="106"/>
      <c r="GF98" s="106"/>
      <c r="GG98" s="106"/>
      <c r="GH98" s="106"/>
      <c r="GI98" s="106"/>
      <c r="GJ98" s="106"/>
      <c r="GK98" s="106"/>
      <c r="GL98" s="106"/>
    </row>
    <row r="99" spans="1:194" ht="18.75" x14ac:dyDescent="0.3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06"/>
      <c r="FO99" s="106"/>
      <c r="FP99" s="10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106"/>
      <c r="GD99" s="106"/>
      <c r="GE99" s="106"/>
      <c r="GF99" s="106"/>
      <c r="GG99" s="106"/>
      <c r="GH99" s="106"/>
      <c r="GI99" s="106"/>
      <c r="GJ99" s="106"/>
      <c r="GK99" s="106"/>
      <c r="GL99" s="106"/>
    </row>
    <row r="100" spans="1:194" x14ac:dyDescent="0.2"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</row>
    <row r="101" spans="1:194" x14ac:dyDescent="0.2"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</row>
    <row r="102" spans="1:194" x14ac:dyDescent="0.2"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</row>
  </sheetData>
  <sheetProtection formatCells="0" formatColumns="0" formatRows="0" insertColumns="0" insertRows="0" insertHyperlinks="0" deleteColumns="0" deleteRows="0" sort="0" autoFilter="0" pivotTables="0"/>
  <mergeCells count="572">
    <mergeCell ref="A5:A7"/>
    <mergeCell ref="B5:J5"/>
    <mergeCell ref="K5:S5"/>
    <mergeCell ref="T5:AB5"/>
    <mergeCell ref="AC5:AN5"/>
    <mergeCell ref="AO5:AW5"/>
    <mergeCell ref="Z6:AB6"/>
    <mergeCell ref="AC6:AE6"/>
    <mergeCell ref="AF6:AH6"/>
    <mergeCell ref="AI6:AK6"/>
    <mergeCell ref="FN5:FY5"/>
    <mergeCell ref="FZ5:GK5"/>
    <mergeCell ref="B6:D6"/>
    <mergeCell ref="E6:G6"/>
    <mergeCell ref="H6:J6"/>
    <mergeCell ref="K6:M6"/>
    <mergeCell ref="N6:P6"/>
    <mergeCell ref="Q6:S6"/>
    <mergeCell ref="T6:V6"/>
    <mergeCell ref="W6:Y6"/>
    <mergeCell ref="DF5:DN5"/>
    <mergeCell ref="DO5:DZ5"/>
    <mergeCell ref="EA5:EL5"/>
    <mergeCell ref="EM5:EU5"/>
    <mergeCell ref="EV5:FD5"/>
    <mergeCell ref="FE5:FM5"/>
    <mergeCell ref="AX5:BF5"/>
    <mergeCell ref="BG5:BO5"/>
    <mergeCell ref="BP5:CA5"/>
    <mergeCell ref="CB5:CM5"/>
    <mergeCell ref="CN5:CV5"/>
    <mergeCell ref="CW5:DE5"/>
    <mergeCell ref="BD6:BF6"/>
    <mergeCell ref="BG6:BI6"/>
    <mergeCell ref="BJ6:BL6"/>
    <mergeCell ref="BM6:BO6"/>
    <mergeCell ref="BP6:BR6"/>
    <mergeCell ref="BS6:BU6"/>
    <mergeCell ref="AL6:AN6"/>
    <mergeCell ref="AO6:AQ6"/>
    <mergeCell ref="AR6:AT6"/>
    <mergeCell ref="AU6:AW6"/>
    <mergeCell ref="AX6:AZ6"/>
    <mergeCell ref="BA6:BC6"/>
    <mergeCell ref="CN6:CP6"/>
    <mergeCell ref="CQ6:CS6"/>
    <mergeCell ref="CT6:CV6"/>
    <mergeCell ref="CW6:CY6"/>
    <mergeCell ref="CZ6:DB6"/>
    <mergeCell ref="DC6:DE6"/>
    <mergeCell ref="BV6:BX6"/>
    <mergeCell ref="BY6:CA6"/>
    <mergeCell ref="CB6:CD6"/>
    <mergeCell ref="CE6:CG6"/>
    <mergeCell ref="CH6:CJ6"/>
    <mergeCell ref="CK6:CM6"/>
    <mergeCell ref="FB6:FD6"/>
    <mergeCell ref="FE6:FG6"/>
    <mergeCell ref="DX6:DZ6"/>
    <mergeCell ref="EA6:EC6"/>
    <mergeCell ref="ED6:EF6"/>
    <mergeCell ref="EG6:EI6"/>
    <mergeCell ref="EJ6:EL6"/>
    <mergeCell ref="EM6:EO6"/>
    <mergeCell ref="DF6:DH6"/>
    <mergeCell ref="DI6:DK6"/>
    <mergeCell ref="DL6:DN6"/>
    <mergeCell ref="DO6:DQ6"/>
    <mergeCell ref="DR6:DT6"/>
    <mergeCell ref="DU6:DW6"/>
    <mergeCell ref="BP25:CA25"/>
    <mergeCell ref="CB25:CM25"/>
    <mergeCell ref="CN25:CV25"/>
    <mergeCell ref="CW25:DE25"/>
    <mergeCell ref="FZ6:GB6"/>
    <mergeCell ref="GC6:GE6"/>
    <mergeCell ref="GF6:GH6"/>
    <mergeCell ref="GI6:GK6"/>
    <mergeCell ref="A25:A27"/>
    <mergeCell ref="B25:J25"/>
    <mergeCell ref="K25:S25"/>
    <mergeCell ref="T25:AB25"/>
    <mergeCell ref="AC25:AN25"/>
    <mergeCell ref="AO25:AW25"/>
    <mergeCell ref="FH6:FJ6"/>
    <mergeCell ref="FK6:FM6"/>
    <mergeCell ref="FN6:FP6"/>
    <mergeCell ref="FQ6:FS6"/>
    <mergeCell ref="FT6:FV6"/>
    <mergeCell ref="FW6:FY6"/>
    <mergeCell ref="EP6:ER6"/>
    <mergeCell ref="ES6:EU6"/>
    <mergeCell ref="EV6:EX6"/>
    <mergeCell ref="EY6:FA6"/>
    <mergeCell ref="Z26:AB26"/>
    <mergeCell ref="AC26:AE26"/>
    <mergeCell ref="AF26:AH26"/>
    <mergeCell ref="AI26:AK26"/>
    <mergeCell ref="AL26:AN26"/>
    <mergeCell ref="AO26:AQ26"/>
    <mergeCell ref="FN25:FY25"/>
    <mergeCell ref="FZ25:GK25"/>
    <mergeCell ref="B26:D26"/>
    <mergeCell ref="E26:G26"/>
    <mergeCell ref="H26:J26"/>
    <mergeCell ref="K26:M26"/>
    <mergeCell ref="N26:P26"/>
    <mergeCell ref="Q26:S26"/>
    <mergeCell ref="T26:V26"/>
    <mergeCell ref="W26:Y26"/>
    <mergeCell ref="DF25:DN25"/>
    <mergeCell ref="DO25:DZ25"/>
    <mergeCell ref="EA25:EL25"/>
    <mergeCell ref="EM25:EU25"/>
    <mergeCell ref="EV25:FD25"/>
    <mergeCell ref="FE25:FM25"/>
    <mergeCell ref="AX25:BF25"/>
    <mergeCell ref="BG25:BO25"/>
    <mergeCell ref="BJ26:BL26"/>
    <mergeCell ref="BM26:BO26"/>
    <mergeCell ref="BP26:BR26"/>
    <mergeCell ref="BS26:BU26"/>
    <mergeCell ref="BV26:BX26"/>
    <mergeCell ref="BY26:CA26"/>
    <mergeCell ref="AR26:AT26"/>
    <mergeCell ref="AU26:AW26"/>
    <mergeCell ref="AX26:AZ26"/>
    <mergeCell ref="BA26:BC26"/>
    <mergeCell ref="BD26:BF26"/>
    <mergeCell ref="BG26:BI26"/>
    <mergeCell ref="CT26:CV26"/>
    <mergeCell ref="CW26:CY26"/>
    <mergeCell ref="CZ26:DB26"/>
    <mergeCell ref="DC26:DE26"/>
    <mergeCell ref="DF26:DH26"/>
    <mergeCell ref="DI26:DK26"/>
    <mergeCell ref="CB26:CD26"/>
    <mergeCell ref="CE26:CG26"/>
    <mergeCell ref="CH26:CJ26"/>
    <mergeCell ref="CK26:CM26"/>
    <mergeCell ref="CN26:CP26"/>
    <mergeCell ref="CQ26:CS26"/>
    <mergeCell ref="EJ26:EL26"/>
    <mergeCell ref="EM26:EO26"/>
    <mergeCell ref="EP26:ER26"/>
    <mergeCell ref="ES26:EU26"/>
    <mergeCell ref="DL26:DN26"/>
    <mergeCell ref="DO26:DQ26"/>
    <mergeCell ref="DR26:DT26"/>
    <mergeCell ref="DU26:DW26"/>
    <mergeCell ref="DX26:DZ26"/>
    <mergeCell ref="EA26:EC26"/>
    <mergeCell ref="GF26:GH26"/>
    <mergeCell ref="GI26:GK26"/>
    <mergeCell ref="A44:A46"/>
    <mergeCell ref="B44:J44"/>
    <mergeCell ref="K44:S44"/>
    <mergeCell ref="T44:AB44"/>
    <mergeCell ref="AC44:AN44"/>
    <mergeCell ref="AO44:AW44"/>
    <mergeCell ref="AX44:BF44"/>
    <mergeCell ref="BG44:BO44"/>
    <mergeCell ref="FN26:FP26"/>
    <mergeCell ref="FQ26:FS26"/>
    <mergeCell ref="FT26:FV26"/>
    <mergeCell ref="FW26:FY26"/>
    <mergeCell ref="FZ26:GB26"/>
    <mergeCell ref="GC26:GE26"/>
    <mergeCell ref="EV26:EX26"/>
    <mergeCell ref="EY26:FA26"/>
    <mergeCell ref="FB26:FD26"/>
    <mergeCell ref="FE26:FG26"/>
    <mergeCell ref="FH26:FJ26"/>
    <mergeCell ref="FK26:FM26"/>
    <mergeCell ref="ED26:EF26"/>
    <mergeCell ref="EG26:EI26"/>
    <mergeCell ref="EA44:EL44"/>
    <mergeCell ref="EM44:EU44"/>
    <mergeCell ref="EV44:FD44"/>
    <mergeCell ref="FE44:FM44"/>
    <mergeCell ref="FN44:FY44"/>
    <mergeCell ref="FZ44:GK44"/>
    <mergeCell ref="BP44:CA44"/>
    <mergeCell ref="CB44:CM44"/>
    <mergeCell ref="CN44:CV44"/>
    <mergeCell ref="CW44:DE44"/>
    <mergeCell ref="DF44:DN44"/>
    <mergeCell ref="DO44:DZ44"/>
    <mergeCell ref="T45:V45"/>
    <mergeCell ref="W45:Y45"/>
    <mergeCell ref="Z45:AB45"/>
    <mergeCell ref="AC45:AE45"/>
    <mergeCell ref="AF45:AH45"/>
    <mergeCell ref="AI45:AK45"/>
    <mergeCell ref="B45:D45"/>
    <mergeCell ref="E45:G45"/>
    <mergeCell ref="H45:J45"/>
    <mergeCell ref="K45:M45"/>
    <mergeCell ref="N45:P45"/>
    <mergeCell ref="Q45:S45"/>
    <mergeCell ref="BD45:BF45"/>
    <mergeCell ref="BG45:BI45"/>
    <mergeCell ref="BJ45:BL45"/>
    <mergeCell ref="BM45:BO45"/>
    <mergeCell ref="BP45:BR45"/>
    <mergeCell ref="BS45:BU45"/>
    <mergeCell ref="AL45:AN45"/>
    <mergeCell ref="AO45:AQ45"/>
    <mergeCell ref="AR45:AT45"/>
    <mergeCell ref="AU45:AW45"/>
    <mergeCell ref="AX45:AZ45"/>
    <mergeCell ref="BA45:BC45"/>
    <mergeCell ref="CN45:CP45"/>
    <mergeCell ref="CQ45:CS45"/>
    <mergeCell ref="CT45:CV45"/>
    <mergeCell ref="CW45:CY45"/>
    <mergeCell ref="CZ45:DB45"/>
    <mergeCell ref="DC45:DE45"/>
    <mergeCell ref="BV45:BX45"/>
    <mergeCell ref="BY45:CA45"/>
    <mergeCell ref="CB45:CD45"/>
    <mergeCell ref="CE45:CG45"/>
    <mergeCell ref="CH45:CJ45"/>
    <mergeCell ref="CK45:CM45"/>
    <mergeCell ref="ED45:EF45"/>
    <mergeCell ref="EG45:EI45"/>
    <mergeCell ref="EJ45:EL45"/>
    <mergeCell ref="EM45:EO45"/>
    <mergeCell ref="DF45:DH45"/>
    <mergeCell ref="DI45:DK45"/>
    <mergeCell ref="DL45:DN45"/>
    <mergeCell ref="DO45:DQ45"/>
    <mergeCell ref="DR45:DT45"/>
    <mergeCell ref="DU45:DW45"/>
    <mergeCell ref="FZ45:GB45"/>
    <mergeCell ref="GC45:GE45"/>
    <mergeCell ref="GF45:GH45"/>
    <mergeCell ref="GI45:GK45"/>
    <mergeCell ref="B85:D85"/>
    <mergeCell ref="E85:G85"/>
    <mergeCell ref="H85:J85"/>
    <mergeCell ref="K85:M85"/>
    <mergeCell ref="N85:P85"/>
    <mergeCell ref="Q85:S85"/>
    <mergeCell ref="FH45:FJ45"/>
    <mergeCell ref="FK45:FM45"/>
    <mergeCell ref="FN45:FP45"/>
    <mergeCell ref="FQ45:FS45"/>
    <mergeCell ref="FT45:FV45"/>
    <mergeCell ref="FW45:FY45"/>
    <mergeCell ref="EP45:ER45"/>
    <mergeCell ref="ES45:EU45"/>
    <mergeCell ref="EV45:EX45"/>
    <mergeCell ref="EY45:FA45"/>
    <mergeCell ref="FB45:FD45"/>
    <mergeCell ref="FE45:FG45"/>
    <mergeCell ref="DX45:DZ45"/>
    <mergeCell ref="EA45:EC45"/>
    <mergeCell ref="AL85:AN85"/>
    <mergeCell ref="AO85:AQ85"/>
    <mergeCell ref="AR85:AT85"/>
    <mergeCell ref="AU85:AW85"/>
    <mergeCell ref="AX85:AZ85"/>
    <mergeCell ref="BA85:BC85"/>
    <mergeCell ref="T85:V85"/>
    <mergeCell ref="W85:Y85"/>
    <mergeCell ref="Z85:AB85"/>
    <mergeCell ref="AC85:AE85"/>
    <mergeCell ref="AF85:AH85"/>
    <mergeCell ref="AI85:AK85"/>
    <mergeCell ref="CB85:CD85"/>
    <mergeCell ref="CE85:CG85"/>
    <mergeCell ref="CH85:CJ85"/>
    <mergeCell ref="CK85:CM85"/>
    <mergeCell ref="BD85:BF85"/>
    <mergeCell ref="BG85:BI85"/>
    <mergeCell ref="BJ85:BL85"/>
    <mergeCell ref="BM85:BO85"/>
    <mergeCell ref="BP85:BR85"/>
    <mergeCell ref="BS85:BU85"/>
    <mergeCell ref="GI85:GK85"/>
    <mergeCell ref="B86:D86"/>
    <mergeCell ref="E86:G86"/>
    <mergeCell ref="H86:J86"/>
    <mergeCell ref="K86:M86"/>
    <mergeCell ref="N86:P86"/>
    <mergeCell ref="Q86:S86"/>
    <mergeCell ref="FH85:FJ85"/>
    <mergeCell ref="FK85:FM85"/>
    <mergeCell ref="FN85:FP85"/>
    <mergeCell ref="FQ85:FS85"/>
    <mergeCell ref="FT85:FV85"/>
    <mergeCell ref="FW85:FY85"/>
    <mergeCell ref="EP85:ER85"/>
    <mergeCell ref="ES85:EU85"/>
    <mergeCell ref="EV85:EX85"/>
    <mergeCell ref="EY85:FA85"/>
    <mergeCell ref="FB85:FD85"/>
    <mergeCell ref="FE85:FG85"/>
    <mergeCell ref="DX85:DZ85"/>
    <mergeCell ref="EA85:EC85"/>
    <mergeCell ref="ED85:EF85"/>
    <mergeCell ref="EG85:EI85"/>
    <mergeCell ref="EJ85:EL85"/>
    <mergeCell ref="T86:V86"/>
    <mergeCell ref="W86:Y86"/>
    <mergeCell ref="Z86:AB86"/>
    <mergeCell ref="AC86:AE86"/>
    <mergeCell ref="AF86:AH86"/>
    <mergeCell ref="AI86:AK86"/>
    <mergeCell ref="FZ85:GB85"/>
    <mergeCell ref="GC85:GE85"/>
    <mergeCell ref="GF85:GH85"/>
    <mergeCell ref="EM85:EO85"/>
    <mergeCell ref="DF85:DH85"/>
    <mergeCell ref="DI85:DK85"/>
    <mergeCell ref="DL85:DN85"/>
    <mergeCell ref="DO85:DQ85"/>
    <mergeCell ref="DR85:DT85"/>
    <mergeCell ref="DU85:DW85"/>
    <mergeCell ref="CN85:CP85"/>
    <mergeCell ref="CQ85:CS85"/>
    <mergeCell ref="CT85:CV85"/>
    <mergeCell ref="CW85:CY85"/>
    <mergeCell ref="CZ85:DB85"/>
    <mergeCell ref="DC85:DE85"/>
    <mergeCell ref="BV85:BX85"/>
    <mergeCell ref="BY85:CA85"/>
    <mergeCell ref="BD86:BF86"/>
    <mergeCell ref="BG86:BI86"/>
    <mergeCell ref="BJ86:BL86"/>
    <mergeCell ref="BM86:BO86"/>
    <mergeCell ref="BP86:BR86"/>
    <mergeCell ref="BS86:BU86"/>
    <mergeCell ref="AL86:AN86"/>
    <mergeCell ref="AO86:AQ86"/>
    <mergeCell ref="AR86:AT86"/>
    <mergeCell ref="AU86:AW86"/>
    <mergeCell ref="AX86:AZ86"/>
    <mergeCell ref="BA86:BC86"/>
    <mergeCell ref="CN86:CP86"/>
    <mergeCell ref="CQ86:CS86"/>
    <mergeCell ref="CT86:CV86"/>
    <mergeCell ref="CW86:CY86"/>
    <mergeCell ref="CZ86:DB86"/>
    <mergeCell ref="DC86:DE86"/>
    <mergeCell ref="BV86:BX86"/>
    <mergeCell ref="BY86:CA86"/>
    <mergeCell ref="CB86:CD86"/>
    <mergeCell ref="CE86:CG86"/>
    <mergeCell ref="CH86:CJ86"/>
    <mergeCell ref="CK86:CM86"/>
    <mergeCell ref="ED86:EF86"/>
    <mergeCell ref="EG86:EI86"/>
    <mergeCell ref="EJ86:EL86"/>
    <mergeCell ref="EM86:EO86"/>
    <mergeCell ref="DF86:DH86"/>
    <mergeCell ref="DI86:DK86"/>
    <mergeCell ref="DL86:DN86"/>
    <mergeCell ref="DO86:DQ86"/>
    <mergeCell ref="DR86:DT86"/>
    <mergeCell ref="DU86:DW86"/>
    <mergeCell ref="FZ86:GB86"/>
    <mergeCell ref="GC86:GE86"/>
    <mergeCell ref="GF86:GH86"/>
    <mergeCell ref="GI86:GK86"/>
    <mergeCell ref="B87:D87"/>
    <mergeCell ref="E87:G87"/>
    <mergeCell ref="H87:J87"/>
    <mergeCell ref="K87:M87"/>
    <mergeCell ref="N87:P87"/>
    <mergeCell ref="Q87:S87"/>
    <mergeCell ref="FH86:FJ86"/>
    <mergeCell ref="FK86:FM86"/>
    <mergeCell ref="FN86:FP86"/>
    <mergeCell ref="FQ86:FS86"/>
    <mergeCell ref="FT86:FV86"/>
    <mergeCell ref="FW86:FY86"/>
    <mergeCell ref="EP86:ER86"/>
    <mergeCell ref="ES86:EU86"/>
    <mergeCell ref="EV86:EX86"/>
    <mergeCell ref="EY86:FA86"/>
    <mergeCell ref="FB86:FD86"/>
    <mergeCell ref="FE86:FG86"/>
    <mergeCell ref="DX86:DZ86"/>
    <mergeCell ref="EA86:EC86"/>
    <mergeCell ref="AL87:AN87"/>
    <mergeCell ref="AO87:AQ87"/>
    <mergeCell ref="AR87:AT87"/>
    <mergeCell ref="AU87:AW87"/>
    <mergeCell ref="AX87:AZ87"/>
    <mergeCell ref="BA87:BC87"/>
    <mergeCell ref="T87:V87"/>
    <mergeCell ref="W87:Y87"/>
    <mergeCell ref="Z87:AB87"/>
    <mergeCell ref="AC87:AE87"/>
    <mergeCell ref="AF87:AH87"/>
    <mergeCell ref="AI87:AK87"/>
    <mergeCell ref="CB87:CD87"/>
    <mergeCell ref="CE87:CG87"/>
    <mergeCell ref="CH87:CJ87"/>
    <mergeCell ref="CK87:CM87"/>
    <mergeCell ref="BD87:BF87"/>
    <mergeCell ref="BG87:BI87"/>
    <mergeCell ref="BJ87:BL87"/>
    <mergeCell ref="BM87:BO87"/>
    <mergeCell ref="BP87:BR87"/>
    <mergeCell ref="BS87:BU87"/>
    <mergeCell ref="GI87:GK87"/>
    <mergeCell ref="B88:D88"/>
    <mergeCell ref="E88:G88"/>
    <mergeCell ref="H88:J88"/>
    <mergeCell ref="K88:M88"/>
    <mergeCell ref="N88:P88"/>
    <mergeCell ref="Q88:S88"/>
    <mergeCell ref="FH87:FJ87"/>
    <mergeCell ref="FK87:FM87"/>
    <mergeCell ref="FN87:FP87"/>
    <mergeCell ref="FQ87:FS87"/>
    <mergeCell ref="FT87:FV87"/>
    <mergeCell ref="FW87:FY87"/>
    <mergeCell ref="EP87:ER87"/>
    <mergeCell ref="ES87:EU87"/>
    <mergeCell ref="EV87:EX87"/>
    <mergeCell ref="EY87:FA87"/>
    <mergeCell ref="FB87:FD87"/>
    <mergeCell ref="FE87:FG87"/>
    <mergeCell ref="DX87:DZ87"/>
    <mergeCell ref="EA87:EC87"/>
    <mergeCell ref="ED87:EF87"/>
    <mergeCell ref="EG87:EI87"/>
    <mergeCell ref="EJ87:EL87"/>
    <mergeCell ref="T88:V88"/>
    <mergeCell ref="W88:Y88"/>
    <mergeCell ref="Z88:AB88"/>
    <mergeCell ref="AC88:AE88"/>
    <mergeCell ref="AF88:AH88"/>
    <mergeCell ref="AI88:AK88"/>
    <mergeCell ref="FZ87:GB87"/>
    <mergeCell ref="GC87:GE87"/>
    <mergeCell ref="GF87:GH87"/>
    <mergeCell ref="EM87:EO87"/>
    <mergeCell ref="DF87:DH87"/>
    <mergeCell ref="DI87:DK87"/>
    <mergeCell ref="DL87:DN87"/>
    <mergeCell ref="DO87:DQ87"/>
    <mergeCell ref="DR87:DT87"/>
    <mergeCell ref="DU87:DW87"/>
    <mergeCell ref="CN87:CP87"/>
    <mergeCell ref="CQ87:CS87"/>
    <mergeCell ref="CT87:CV87"/>
    <mergeCell ref="CW87:CY87"/>
    <mergeCell ref="CZ87:DB87"/>
    <mergeCell ref="DC87:DE87"/>
    <mergeCell ref="BV87:BX87"/>
    <mergeCell ref="BY87:CA87"/>
    <mergeCell ref="BD88:BF88"/>
    <mergeCell ref="BG88:BI88"/>
    <mergeCell ref="BJ88:BL88"/>
    <mergeCell ref="BM88:BO88"/>
    <mergeCell ref="BP88:BR88"/>
    <mergeCell ref="BS88:BU88"/>
    <mergeCell ref="AL88:AN88"/>
    <mergeCell ref="AO88:AQ88"/>
    <mergeCell ref="AR88:AT88"/>
    <mergeCell ref="AU88:AW88"/>
    <mergeCell ref="AX88:AZ88"/>
    <mergeCell ref="BA88:BC88"/>
    <mergeCell ref="CN88:CP88"/>
    <mergeCell ref="CQ88:CS88"/>
    <mergeCell ref="CT88:CV88"/>
    <mergeCell ref="CW88:CY88"/>
    <mergeCell ref="CZ88:DB88"/>
    <mergeCell ref="DC88:DE88"/>
    <mergeCell ref="BV88:BX88"/>
    <mergeCell ref="BY88:CA88"/>
    <mergeCell ref="CB88:CD88"/>
    <mergeCell ref="CE88:CG88"/>
    <mergeCell ref="CH88:CJ88"/>
    <mergeCell ref="CK88:CM88"/>
    <mergeCell ref="ED88:EF88"/>
    <mergeCell ref="EG88:EI88"/>
    <mergeCell ref="EJ88:EL88"/>
    <mergeCell ref="EM88:EO88"/>
    <mergeCell ref="DF88:DH88"/>
    <mergeCell ref="DI88:DK88"/>
    <mergeCell ref="DL88:DN88"/>
    <mergeCell ref="DO88:DQ88"/>
    <mergeCell ref="DR88:DT88"/>
    <mergeCell ref="DU88:DW88"/>
    <mergeCell ref="FZ88:GB88"/>
    <mergeCell ref="GC88:GE88"/>
    <mergeCell ref="GF88:GH88"/>
    <mergeCell ref="GI88:GK88"/>
    <mergeCell ref="B89:D89"/>
    <mergeCell ref="E89:G89"/>
    <mergeCell ref="H89:J89"/>
    <mergeCell ref="K89:M89"/>
    <mergeCell ref="N89:P89"/>
    <mergeCell ref="Q89:S89"/>
    <mergeCell ref="FH88:FJ88"/>
    <mergeCell ref="FK88:FM88"/>
    <mergeCell ref="FN88:FP88"/>
    <mergeCell ref="FQ88:FS88"/>
    <mergeCell ref="FT88:FV88"/>
    <mergeCell ref="FW88:FY88"/>
    <mergeCell ref="EP88:ER88"/>
    <mergeCell ref="ES88:EU88"/>
    <mergeCell ref="EV88:EX88"/>
    <mergeCell ref="EY88:FA88"/>
    <mergeCell ref="FB88:FD88"/>
    <mergeCell ref="FE88:FG88"/>
    <mergeCell ref="DX88:DZ88"/>
    <mergeCell ref="EA88:EC88"/>
    <mergeCell ref="AL89:AN89"/>
    <mergeCell ref="AO89:AQ89"/>
    <mergeCell ref="AR89:AT89"/>
    <mergeCell ref="AU89:AW89"/>
    <mergeCell ref="AX89:AZ89"/>
    <mergeCell ref="BA89:BC89"/>
    <mergeCell ref="T89:V89"/>
    <mergeCell ref="W89:Y89"/>
    <mergeCell ref="Z89:AB89"/>
    <mergeCell ref="AC89:AE89"/>
    <mergeCell ref="AF89:AH89"/>
    <mergeCell ref="AI89:AK89"/>
    <mergeCell ref="BV89:BX89"/>
    <mergeCell ref="BY89:CA89"/>
    <mergeCell ref="CB89:CD89"/>
    <mergeCell ref="CE89:CG89"/>
    <mergeCell ref="CH89:CJ89"/>
    <mergeCell ref="CK89:CM89"/>
    <mergeCell ref="BD89:BF89"/>
    <mergeCell ref="BG89:BI89"/>
    <mergeCell ref="BJ89:BL89"/>
    <mergeCell ref="BM89:BO89"/>
    <mergeCell ref="BP89:BR89"/>
    <mergeCell ref="BS89:BU89"/>
    <mergeCell ref="DF89:DH89"/>
    <mergeCell ref="DI89:DK89"/>
    <mergeCell ref="DL89:DN89"/>
    <mergeCell ref="DO89:DQ89"/>
    <mergeCell ref="DR89:DT89"/>
    <mergeCell ref="DU89:DW89"/>
    <mergeCell ref="CN89:CP89"/>
    <mergeCell ref="CQ89:CS89"/>
    <mergeCell ref="CT89:CV89"/>
    <mergeCell ref="CW89:CY89"/>
    <mergeCell ref="CZ89:DB89"/>
    <mergeCell ref="DC89:DE89"/>
    <mergeCell ref="EP89:ER89"/>
    <mergeCell ref="ES89:EU89"/>
    <mergeCell ref="EV89:EX89"/>
    <mergeCell ref="EY89:FA89"/>
    <mergeCell ref="FB89:FD89"/>
    <mergeCell ref="FE89:FG89"/>
    <mergeCell ref="DX89:DZ89"/>
    <mergeCell ref="EA89:EC89"/>
    <mergeCell ref="ED89:EF89"/>
    <mergeCell ref="EG89:EI89"/>
    <mergeCell ref="EJ89:EL89"/>
    <mergeCell ref="EM89:EO89"/>
    <mergeCell ref="FZ89:GB89"/>
    <mergeCell ref="GC89:GE89"/>
    <mergeCell ref="GF89:GH89"/>
    <mergeCell ref="GI89:GK89"/>
    <mergeCell ref="FH89:FJ89"/>
    <mergeCell ref="FK89:FM89"/>
    <mergeCell ref="FN89:FP89"/>
    <mergeCell ref="FQ89:FS89"/>
    <mergeCell ref="FT89:FV89"/>
    <mergeCell ref="FW89:FY89"/>
  </mergeCells>
  <printOptions horizontalCentered="1"/>
  <pageMargins left="0" right="0" top="0" bottom="0" header="0" footer="0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432"/>
  <sheetViews>
    <sheetView zoomScale="70" zoomScaleNormal="70" zoomScalePageLayoutView="90" workbookViewId="0">
      <pane xSplit="1" ySplit="6" topLeftCell="EA7" activePane="bottomRight" state="frozen"/>
      <selection pane="topRight" activeCell="B1" sqref="B1"/>
      <selection pane="bottomLeft" activeCell="A7" sqref="A7"/>
      <selection pane="bottomRight" activeCell="A40" sqref="A40"/>
    </sheetView>
  </sheetViews>
  <sheetFormatPr defaultRowHeight="12.75" x14ac:dyDescent="0.2"/>
  <cols>
    <col min="1" max="1" width="57" style="2" customWidth="1"/>
    <col min="2" max="28" width="12.7109375" style="2" hidden="1" customWidth="1"/>
    <col min="29" max="30" width="14.140625" style="2" hidden="1" customWidth="1"/>
    <col min="31" max="31" width="12.7109375" style="2" hidden="1" customWidth="1"/>
    <col min="32" max="32" width="14.85546875" style="2" hidden="1" customWidth="1"/>
    <col min="33" max="33" width="14.28515625" style="2" hidden="1" customWidth="1"/>
    <col min="34" max="37" width="12.7109375" style="2" hidden="1" customWidth="1"/>
    <col min="38" max="38" width="13.28515625" style="2" hidden="1" customWidth="1"/>
    <col min="39" max="39" width="13.140625" style="2" hidden="1" customWidth="1"/>
    <col min="40" max="76" width="12.7109375" style="2" hidden="1" customWidth="1"/>
    <col min="77" max="77" width="13.42578125" style="2" hidden="1" customWidth="1"/>
    <col min="78" max="78" width="13.140625" style="2" hidden="1" customWidth="1"/>
    <col min="79" max="88" width="12.7109375" style="2" hidden="1" customWidth="1"/>
    <col min="89" max="89" width="13.28515625" style="2" hidden="1" customWidth="1"/>
    <col min="90" max="90" width="13.5703125" style="2" hidden="1" customWidth="1"/>
    <col min="91" max="127" width="12.7109375" style="2" hidden="1" customWidth="1"/>
    <col min="128" max="128" width="13.42578125" style="2" hidden="1" customWidth="1"/>
    <col min="129" max="129" width="13.140625" style="2" hidden="1" customWidth="1"/>
    <col min="130" max="130" width="12.7109375" style="2" hidden="1" customWidth="1"/>
    <col min="131" max="133" width="12.7109375" style="2" customWidth="1"/>
    <col min="134" max="134" width="14.42578125" style="2" customWidth="1"/>
    <col min="135" max="135" width="14.5703125" style="2" customWidth="1"/>
    <col min="136" max="136" width="13.140625" style="2" customWidth="1"/>
    <col min="137" max="139" width="12.7109375" style="2" customWidth="1"/>
    <col min="140" max="140" width="13.28515625" style="2" customWidth="1"/>
    <col min="141" max="141" width="13.140625" style="2" customWidth="1"/>
    <col min="142" max="142" width="12.7109375" style="2" customWidth="1"/>
    <col min="143" max="145" width="12.7109375" style="2" hidden="1" customWidth="1"/>
    <col min="146" max="146" width="14" style="2" hidden="1" customWidth="1"/>
    <col min="147" max="178" width="12.7109375" style="2" hidden="1" customWidth="1"/>
    <col min="179" max="179" width="13.42578125" style="2" hidden="1" customWidth="1"/>
    <col min="180" max="180" width="13.140625" style="2" hidden="1" customWidth="1"/>
    <col min="181" max="181" width="12.7109375" style="2" hidden="1" customWidth="1"/>
    <col min="182" max="182" width="15.7109375" style="2" hidden="1" customWidth="1"/>
    <col min="183" max="183" width="15.28515625" style="2" hidden="1" customWidth="1"/>
    <col min="184" max="187" width="14.28515625" style="2" hidden="1" customWidth="1"/>
    <col min="188" max="188" width="14" style="2" hidden="1" customWidth="1"/>
    <col min="189" max="189" width="13.5703125" style="2" hidden="1" customWidth="1"/>
    <col min="190" max="190" width="12.7109375" style="2" hidden="1" customWidth="1"/>
    <col min="191" max="192" width="13.140625" style="2" hidden="1" customWidth="1"/>
    <col min="193" max="193" width="12.7109375" style="2" hidden="1" customWidth="1"/>
    <col min="194" max="194" width="0" style="2" hidden="1" customWidth="1"/>
    <col min="195" max="195" width="12.42578125" style="2" hidden="1" customWidth="1"/>
    <col min="196" max="16384" width="9.140625" style="2"/>
  </cols>
  <sheetData>
    <row r="1" spans="1:195" ht="23.25" x14ac:dyDescent="0.35">
      <c r="A1" s="1" t="s">
        <v>0</v>
      </c>
      <c r="BA1" s="3"/>
      <c r="BB1" s="3"/>
      <c r="BC1" s="3"/>
    </row>
    <row r="2" spans="1:195" ht="23.25" x14ac:dyDescent="0.35">
      <c r="A2" s="1" t="s">
        <v>1</v>
      </c>
      <c r="BA2" s="3"/>
      <c r="BB2" s="3"/>
      <c r="BC2" s="3"/>
    </row>
    <row r="3" spans="1:195" ht="23.25" x14ac:dyDescent="0.35">
      <c r="BA3" s="3"/>
      <c r="BB3" s="3"/>
      <c r="BC3" s="3"/>
    </row>
    <row r="4" spans="1:195" ht="18.75" customHeight="1" x14ac:dyDescent="0.2">
      <c r="A4" s="235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/>
      <c r="GE4" s="236"/>
      <c r="GF4" s="236"/>
      <c r="GG4" s="236"/>
      <c r="GH4" s="236"/>
      <c r="GI4" s="236"/>
      <c r="GJ4" s="236"/>
      <c r="GK4" s="237"/>
    </row>
    <row r="5" spans="1:195" ht="19.5" customHeight="1" x14ac:dyDescent="0.2">
      <c r="A5" s="229" t="s">
        <v>3</v>
      </c>
      <c r="B5" s="204" t="s">
        <v>4</v>
      </c>
      <c r="C5" s="205"/>
      <c r="D5" s="205"/>
      <c r="E5" s="227"/>
      <c r="F5" s="227"/>
      <c r="G5" s="227"/>
      <c r="H5" s="227"/>
      <c r="I5" s="226"/>
      <c r="J5" s="228"/>
      <c r="K5" s="204" t="s">
        <v>5</v>
      </c>
      <c r="L5" s="205"/>
      <c r="M5" s="205"/>
      <c r="N5" s="227"/>
      <c r="O5" s="227"/>
      <c r="P5" s="227"/>
      <c r="Q5" s="227"/>
      <c r="R5" s="226"/>
      <c r="S5" s="228"/>
      <c r="T5" s="204" t="s">
        <v>6</v>
      </c>
      <c r="U5" s="205"/>
      <c r="V5" s="205"/>
      <c r="W5" s="227"/>
      <c r="X5" s="227"/>
      <c r="Y5" s="227"/>
      <c r="Z5" s="227"/>
      <c r="AA5" s="233"/>
      <c r="AB5" s="234"/>
      <c r="AC5" s="201" t="s">
        <v>7</v>
      </c>
      <c r="AD5" s="202"/>
      <c r="AE5" s="202"/>
      <c r="AF5" s="225"/>
      <c r="AG5" s="225"/>
      <c r="AH5" s="225"/>
      <c r="AI5" s="225"/>
      <c r="AJ5" s="225"/>
      <c r="AK5" s="225"/>
      <c r="AL5" s="225"/>
      <c r="AM5" s="225"/>
      <c r="AN5" s="225"/>
      <c r="AO5" s="204" t="s">
        <v>8</v>
      </c>
      <c r="AP5" s="205"/>
      <c r="AQ5" s="205"/>
      <c r="AR5" s="227"/>
      <c r="AS5" s="227"/>
      <c r="AT5" s="227"/>
      <c r="AU5" s="227"/>
      <c r="AV5" s="233"/>
      <c r="AW5" s="234"/>
      <c r="AX5" s="204" t="s">
        <v>9</v>
      </c>
      <c r="AY5" s="205"/>
      <c r="AZ5" s="205"/>
      <c r="BA5" s="227"/>
      <c r="BB5" s="227"/>
      <c r="BC5" s="227"/>
      <c r="BD5" s="227"/>
      <c r="BE5" s="226"/>
      <c r="BF5" s="228"/>
      <c r="BG5" s="204" t="s">
        <v>10</v>
      </c>
      <c r="BH5" s="205"/>
      <c r="BI5" s="205"/>
      <c r="BJ5" s="227"/>
      <c r="BK5" s="227"/>
      <c r="BL5" s="227"/>
      <c r="BM5" s="227"/>
      <c r="BN5" s="226"/>
      <c r="BO5" s="228"/>
      <c r="BP5" s="201" t="s">
        <v>11</v>
      </c>
      <c r="BQ5" s="202"/>
      <c r="BR5" s="202"/>
      <c r="BS5" s="225"/>
      <c r="BT5" s="225"/>
      <c r="BU5" s="225"/>
      <c r="BV5" s="225"/>
      <c r="BW5" s="225"/>
      <c r="BX5" s="225"/>
      <c r="BY5" s="226"/>
      <c r="BZ5" s="226"/>
      <c r="CA5" s="226"/>
      <c r="CB5" s="201" t="s">
        <v>12</v>
      </c>
      <c r="CC5" s="202"/>
      <c r="CD5" s="202"/>
      <c r="CE5" s="225"/>
      <c r="CF5" s="225"/>
      <c r="CG5" s="225"/>
      <c r="CH5" s="225"/>
      <c r="CI5" s="225"/>
      <c r="CJ5" s="225"/>
      <c r="CK5" s="226"/>
      <c r="CL5" s="226"/>
      <c r="CM5" s="226"/>
      <c r="CN5" s="204" t="s">
        <v>13</v>
      </c>
      <c r="CO5" s="205"/>
      <c r="CP5" s="205"/>
      <c r="CQ5" s="227"/>
      <c r="CR5" s="227"/>
      <c r="CS5" s="227"/>
      <c r="CT5" s="227"/>
      <c r="CU5" s="226"/>
      <c r="CV5" s="228"/>
      <c r="CW5" s="204" t="s">
        <v>14</v>
      </c>
      <c r="CX5" s="205"/>
      <c r="CY5" s="205"/>
      <c r="CZ5" s="227"/>
      <c r="DA5" s="227"/>
      <c r="DB5" s="227"/>
      <c r="DC5" s="227"/>
      <c r="DD5" s="226"/>
      <c r="DE5" s="228"/>
      <c r="DF5" s="204" t="s">
        <v>15</v>
      </c>
      <c r="DG5" s="205"/>
      <c r="DH5" s="205"/>
      <c r="DI5" s="227"/>
      <c r="DJ5" s="227"/>
      <c r="DK5" s="227"/>
      <c r="DL5" s="227"/>
      <c r="DM5" s="226"/>
      <c r="DN5" s="228"/>
      <c r="DO5" s="201" t="s">
        <v>16</v>
      </c>
      <c r="DP5" s="202"/>
      <c r="DQ5" s="202"/>
      <c r="DR5" s="225"/>
      <c r="DS5" s="225"/>
      <c r="DT5" s="225"/>
      <c r="DU5" s="225"/>
      <c r="DV5" s="225"/>
      <c r="DW5" s="225"/>
      <c r="DX5" s="226"/>
      <c r="DY5" s="226"/>
      <c r="DZ5" s="226"/>
      <c r="EA5" s="201" t="s">
        <v>17</v>
      </c>
      <c r="EB5" s="202"/>
      <c r="EC5" s="202"/>
      <c r="ED5" s="225"/>
      <c r="EE5" s="225"/>
      <c r="EF5" s="225"/>
      <c r="EG5" s="225"/>
      <c r="EH5" s="225"/>
      <c r="EI5" s="225"/>
      <c r="EJ5" s="226"/>
      <c r="EK5" s="226"/>
      <c r="EL5" s="226"/>
      <c r="EM5" s="204" t="s">
        <v>18</v>
      </c>
      <c r="EN5" s="205"/>
      <c r="EO5" s="205"/>
      <c r="EP5" s="227"/>
      <c r="EQ5" s="227"/>
      <c r="ER5" s="227"/>
      <c r="ES5" s="227"/>
      <c r="ET5" s="226"/>
      <c r="EU5" s="228"/>
      <c r="EV5" s="204" t="s">
        <v>19</v>
      </c>
      <c r="EW5" s="205"/>
      <c r="EX5" s="205"/>
      <c r="EY5" s="227"/>
      <c r="EZ5" s="227"/>
      <c r="FA5" s="227"/>
      <c r="FB5" s="227"/>
      <c r="FC5" s="226"/>
      <c r="FD5" s="228"/>
      <c r="FE5" s="204" t="s">
        <v>20</v>
      </c>
      <c r="FF5" s="205"/>
      <c r="FG5" s="205"/>
      <c r="FH5" s="227"/>
      <c r="FI5" s="227"/>
      <c r="FJ5" s="227"/>
      <c r="FK5" s="227"/>
      <c r="FL5" s="226"/>
      <c r="FM5" s="228"/>
      <c r="FN5" s="201" t="s">
        <v>21</v>
      </c>
      <c r="FO5" s="202"/>
      <c r="FP5" s="202"/>
      <c r="FQ5" s="225"/>
      <c r="FR5" s="225"/>
      <c r="FS5" s="225"/>
      <c r="FT5" s="225"/>
      <c r="FU5" s="225"/>
      <c r="FV5" s="225"/>
      <c r="FW5" s="226"/>
      <c r="FX5" s="226"/>
      <c r="FY5" s="226"/>
      <c r="FZ5" s="201" t="s">
        <v>22</v>
      </c>
      <c r="GA5" s="202"/>
      <c r="GB5" s="202"/>
      <c r="GC5" s="225"/>
      <c r="GD5" s="225"/>
      <c r="GE5" s="225"/>
      <c r="GF5" s="225"/>
      <c r="GG5" s="225"/>
      <c r="GH5" s="225"/>
      <c r="GI5" s="226"/>
      <c r="GJ5" s="226"/>
      <c r="GK5" s="228"/>
    </row>
    <row r="6" spans="1:195" ht="19.5" customHeight="1" x14ac:dyDescent="0.2">
      <c r="A6" s="229"/>
      <c r="B6" s="222" t="s">
        <v>23</v>
      </c>
      <c r="C6" s="223"/>
      <c r="D6" s="224"/>
      <c r="E6" s="222" t="s">
        <v>24</v>
      </c>
      <c r="F6" s="223"/>
      <c r="G6" s="224"/>
      <c r="H6" s="222" t="s">
        <v>25</v>
      </c>
      <c r="I6" s="223"/>
      <c r="J6" s="224"/>
      <c r="K6" s="222" t="s">
        <v>23</v>
      </c>
      <c r="L6" s="223"/>
      <c r="M6" s="224"/>
      <c r="N6" s="222" t="s">
        <v>24</v>
      </c>
      <c r="O6" s="223"/>
      <c r="P6" s="224"/>
      <c r="Q6" s="222" t="s">
        <v>25</v>
      </c>
      <c r="R6" s="223"/>
      <c r="S6" s="224"/>
      <c r="T6" s="222" t="s">
        <v>23</v>
      </c>
      <c r="U6" s="223"/>
      <c r="V6" s="224"/>
      <c r="W6" s="222" t="s">
        <v>24</v>
      </c>
      <c r="X6" s="223"/>
      <c r="Y6" s="224"/>
      <c r="Z6" s="222" t="s">
        <v>25</v>
      </c>
      <c r="AA6" s="223"/>
      <c r="AB6" s="224"/>
      <c r="AC6" s="192" t="s">
        <v>23</v>
      </c>
      <c r="AD6" s="193"/>
      <c r="AE6" s="194"/>
      <c r="AF6" s="219" t="s">
        <v>24</v>
      </c>
      <c r="AG6" s="220"/>
      <c r="AH6" s="221"/>
      <c r="AI6" s="219" t="s">
        <v>25</v>
      </c>
      <c r="AJ6" s="220"/>
      <c r="AK6" s="221"/>
      <c r="AL6" s="192" t="s">
        <v>26</v>
      </c>
      <c r="AM6" s="193"/>
      <c r="AN6" s="194"/>
      <c r="AO6" s="222" t="s">
        <v>23</v>
      </c>
      <c r="AP6" s="223"/>
      <c r="AQ6" s="224"/>
      <c r="AR6" s="222" t="s">
        <v>24</v>
      </c>
      <c r="AS6" s="223"/>
      <c r="AT6" s="224"/>
      <c r="AU6" s="222" t="s">
        <v>25</v>
      </c>
      <c r="AV6" s="223"/>
      <c r="AW6" s="224"/>
      <c r="AX6" s="222" t="s">
        <v>23</v>
      </c>
      <c r="AY6" s="223"/>
      <c r="AZ6" s="224"/>
      <c r="BA6" s="222" t="s">
        <v>24</v>
      </c>
      <c r="BB6" s="223"/>
      <c r="BC6" s="224"/>
      <c r="BD6" s="222" t="s">
        <v>25</v>
      </c>
      <c r="BE6" s="223"/>
      <c r="BF6" s="224"/>
      <c r="BG6" s="222" t="s">
        <v>23</v>
      </c>
      <c r="BH6" s="223"/>
      <c r="BI6" s="224"/>
      <c r="BJ6" s="222" t="s">
        <v>24</v>
      </c>
      <c r="BK6" s="223"/>
      <c r="BL6" s="224"/>
      <c r="BM6" s="222" t="s">
        <v>25</v>
      </c>
      <c r="BN6" s="223"/>
      <c r="BO6" s="224"/>
      <c r="BP6" s="192" t="s">
        <v>23</v>
      </c>
      <c r="BQ6" s="193"/>
      <c r="BR6" s="194"/>
      <c r="BS6" s="219" t="s">
        <v>24</v>
      </c>
      <c r="BT6" s="220"/>
      <c r="BU6" s="221"/>
      <c r="BV6" s="219" t="s">
        <v>25</v>
      </c>
      <c r="BW6" s="220"/>
      <c r="BX6" s="221"/>
      <c r="BY6" s="192" t="s">
        <v>26</v>
      </c>
      <c r="BZ6" s="193"/>
      <c r="CA6" s="194"/>
      <c r="CB6" s="192" t="s">
        <v>23</v>
      </c>
      <c r="CC6" s="193"/>
      <c r="CD6" s="194"/>
      <c r="CE6" s="219" t="s">
        <v>24</v>
      </c>
      <c r="CF6" s="220"/>
      <c r="CG6" s="221"/>
      <c r="CH6" s="219" t="s">
        <v>25</v>
      </c>
      <c r="CI6" s="220"/>
      <c r="CJ6" s="221"/>
      <c r="CK6" s="192" t="s">
        <v>26</v>
      </c>
      <c r="CL6" s="193"/>
      <c r="CM6" s="194"/>
      <c r="CN6" s="222" t="s">
        <v>23</v>
      </c>
      <c r="CO6" s="223"/>
      <c r="CP6" s="224"/>
      <c r="CQ6" s="222" t="s">
        <v>24</v>
      </c>
      <c r="CR6" s="223"/>
      <c r="CS6" s="224"/>
      <c r="CT6" s="222" t="s">
        <v>25</v>
      </c>
      <c r="CU6" s="223"/>
      <c r="CV6" s="224"/>
      <c r="CW6" s="222" t="s">
        <v>23</v>
      </c>
      <c r="CX6" s="223"/>
      <c r="CY6" s="224"/>
      <c r="CZ6" s="222" t="s">
        <v>24</v>
      </c>
      <c r="DA6" s="223"/>
      <c r="DB6" s="224"/>
      <c r="DC6" s="222" t="s">
        <v>25</v>
      </c>
      <c r="DD6" s="223"/>
      <c r="DE6" s="224"/>
      <c r="DF6" s="222" t="s">
        <v>23</v>
      </c>
      <c r="DG6" s="223"/>
      <c r="DH6" s="224"/>
      <c r="DI6" s="222" t="s">
        <v>24</v>
      </c>
      <c r="DJ6" s="223"/>
      <c r="DK6" s="224"/>
      <c r="DL6" s="222" t="s">
        <v>25</v>
      </c>
      <c r="DM6" s="223"/>
      <c r="DN6" s="224"/>
      <c r="DO6" s="192" t="s">
        <v>23</v>
      </c>
      <c r="DP6" s="193"/>
      <c r="DQ6" s="194"/>
      <c r="DR6" s="219" t="s">
        <v>24</v>
      </c>
      <c r="DS6" s="220"/>
      <c r="DT6" s="221"/>
      <c r="DU6" s="219" t="s">
        <v>25</v>
      </c>
      <c r="DV6" s="220"/>
      <c r="DW6" s="221"/>
      <c r="DX6" s="192" t="s">
        <v>26</v>
      </c>
      <c r="DY6" s="193"/>
      <c r="DZ6" s="194"/>
      <c r="EA6" s="192" t="s">
        <v>23</v>
      </c>
      <c r="EB6" s="193"/>
      <c r="EC6" s="194"/>
      <c r="ED6" s="219" t="s">
        <v>24</v>
      </c>
      <c r="EE6" s="220"/>
      <c r="EF6" s="221"/>
      <c r="EG6" s="219" t="s">
        <v>25</v>
      </c>
      <c r="EH6" s="220"/>
      <c r="EI6" s="221"/>
      <c r="EJ6" s="192" t="s">
        <v>26</v>
      </c>
      <c r="EK6" s="193"/>
      <c r="EL6" s="194"/>
      <c r="EM6" s="222" t="s">
        <v>23</v>
      </c>
      <c r="EN6" s="223"/>
      <c r="EO6" s="224"/>
      <c r="EP6" s="222" t="s">
        <v>24</v>
      </c>
      <c r="EQ6" s="223"/>
      <c r="ER6" s="224"/>
      <c r="ES6" s="222" t="s">
        <v>25</v>
      </c>
      <c r="ET6" s="223"/>
      <c r="EU6" s="224"/>
      <c r="EV6" s="222" t="s">
        <v>23</v>
      </c>
      <c r="EW6" s="223"/>
      <c r="EX6" s="224"/>
      <c r="EY6" s="222" t="s">
        <v>24</v>
      </c>
      <c r="EZ6" s="223"/>
      <c r="FA6" s="224"/>
      <c r="FB6" s="222" t="s">
        <v>25</v>
      </c>
      <c r="FC6" s="223"/>
      <c r="FD6" s="224"/>
      <c r="FE6" s="222" t="s">
        <v>23</v>
      </c>
      <c r="FF6" s="223"/>
      <c r="FG6" s="224"/>
      <c r="FH6" s="222" t="s">
        <v>24</v>
      </c>
      <c r="FI6" s="223"/>
      <c r="FJ6" s="224"/>
      <c r="FK6" s="222" t="s">
        <v>25</v>
      </c>
      <c r="FL6" s="223"/>
      <c r="FM6" s="224"/>
      <c r="FN6" s="192" t="s">
        <v>23</v>
      </c>
      <c r="FO6" s="193"/>
      <c r="FP6" s="194"/>
      <c r="FQ6" s="219" t="s">
        <v>24</v>
      </c>
      <c r="FR6" s="220"/>
      <c r="FS6" s="221"/>
      <c r="FT6" s="219" t="s">
        <v>25</v>
      </c>
      <c r="FU6" s="220"/>
      <c r="FV6" s="221"/>
      <c r="FW6" s="192" t="s">
        <v>26</v>
      </c>
      <c r="FX6" s="193"/>
      <c r="FY6" s="194"/>
      <c r="FZ6" s="192" t="s">
        <v>23</v>
      </c>
      <c r="GA6" s="193"/>
      <c r="GB6" s="194"/>
      <c r="GC6" s="219" t="s">
        <v>24</v>
      </c>
      <c r="GD6" s="220"/>
      <c r="GE6" s="221"/>
      <c r="GF6" s="219" t="s">
        <v>25</v>
      </c>
      <c r="GG6" s="220"/>
      <c r="GH6" s="221"/>
      <c r="GI6" s="192" t="s">
        <v>26</v>
      </c>
      <c r="GJ6" s="193"/>
      <c r="GK6" s="194"/>
    </row>
    <row r="7" spans="1:195" ht="24.75" customHeight="1" x14ac:dyDescent="0.2">
      <c r="A7" s="229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  <c r="N7" s="4" t="s">
        <v>27</v>
      </c>
      <c r="O7" s="4" t="s">
        <v>28</v>
      </c>
      <c r="P7" s="4" t="s">
        <v>29</v>
      </c>
      <c r="Q7" s="4" t="s">
        <v>27</v>
      </c>
      <c r="R7" s="4" t="s">
        <v>28</v>
      </c>
      <c r="S7" s="4" t="s">
        <v>29</v>
      </c>
      <c r="T7" s="4" t="s">
        <v>27</v>
      </c>
      <c r="U7" s="4" t="s">
        <v>28</v>
      </c>
      <c r="V7" s="4" t="s">
        <v>29</v>
      </c>
      <c r="W7" s="4" t="s">
        <v>27</v>
      </c>
      <c r="X7" s="4" t="s">
        <v>28</v>
      </c>
      <c r="Y7" s="4" t="s">
        <v>29</v>
      </c>
      <c r="Z7" s="4" t="s">
        <v>27</v>
      </c>
      <c r="AA7" s="4" t="s">
        <v>28</v>
      </c>
      <c r="AB7" s="4" t="s">
        <v>29</v>
      </c>
      <c r="AC7" s="5" t="s">
        <v>27</v>
      </c>
      <c r="AD7" s="5" t="s">
        <v>28</v>
      </c>
      <c r="AE7" s="5" t="s">
        <v>29</v>
      </c>
      <c r="AF7" s="5" t="s">
        <v>27</v>
      </c>
      <c r="AG7" s="5" t="s">
        <v>28</v>
      </c>
      <c r="AH7" s="5" t="s">
        <v>29</v>
      </c>
      <c r="AI7" s="5" t="s">
        <v>27</v>
      </c>
      <c r="AJ7" s="5" t="s">
        <v>28</v>
      </c>
      <c r="AK7" s="5" t="s">
        <v>29</v>
      </c>
      <c r="AL7" s="5" t="s">
        <v>27</v>
      </c>
      <c r="AM7" s="5" t="s">
        <v>28</v>
      </c>
      <c r="AN7" s="5" t="s">
        <v>29</v>
      </c>
      <c r="AO7" s="4" t="s">
        <v>27</v>
      </c>
      <c r="AP7" s="4" t="s">
        <v>28</v>
      </c>
      <c r="AQ7" s="4" t="s">
        <v>29</v>
      </c>
      <c r="AR7" s="4" t="s">
        <v>27</v>
      </c>
      <c r="AS7" s="4" t="s">
        <v>28</v>
      </c>
      <c r="AT7" s="4" t="s">
        <v>29</v>
      </c>
      <c r="AU7" s="4" t="s">
        <v>27</v>
      </c>
      <c r="AV7" s="4" t="s">
        <v>28</v>
      </c>
      <c r="AW7" s="4" t="s">
        <v>29</v>
      </c>
      <c r="AX7" s="4" t="s">
        <v>27</v>
      </c>
      <c r="AY7" s="4" t="s">
        <v>28</v>
      </c>
      <c r="AZ7" s="4" t="s">
        <v>29</v>
      </c>
      <c r="BA7" s="4" t="s">
        <v>27</v>
      </c>
      <c r="BB7" s="4" t="s">
        <v>28</v>
      </c>
      <c r="BC7" s="4" t="s">
        <v>29</v>
      </c>
      <c r="BD7" s="4" t="s">
        <v>27</v>
      </c>
      <c r="BE7" s="4" t="s">
        <v>28</v>
      </c>
      <c r="BF7" s="4" t="s">
        <v>29</v>
      </c>
      <c r="BG7" s="4" t="s">
        <v>27</v>
      </c>
      <c r="BH7" s="4" t="s">
        <v>28</v>
      </c>
      <c r="BI7" s="4" t="s">
        <v>29</v>
      </c>
      <c r="BJ7" s="4" t="s">
        <v>27</v>
      </c>
      <c r="BK7" s="4" t="s">
        <v>28</v>
      </c>
      <c r="BL7" s="4" t="s">
        <v>29</v>
      </c>
      <c r="BM7" s="4" t="s">
        <v>27</v>
      </c>
      <c r="BN7" s="4" t="s">
        <v>28</v>
      </c>
      <c r="BO7" s="4" t="s">
        <v>29</v>
      </c>
      <c r="BP7" s="5" t="s">
        <v>27</v>
      </c>
      <c r="BQ7" s="5" t="s">
        <v>28</v>
      </c>
      <c r="BR7" s="5" t="s">
        <v>29</v>
      </c>
      <c r="BS7" s="5" t="s">
        <v>27</v>
      </c>
      <c r="BT7" s="5" t="s">
        <v>28</v>
      </c>
      <c r="BU7" s="5" t="s">
        <v>29</v>
      </c>
      <c r="BV7" s="5" t="s">
        <v>27</v>
      </c>
      <c r="BW7" s="5" t="s">
        <v>28</v>
      </c>
      <c r="BX7" s="5" t="s">
        <v>29</v>
      </c>
      <c r="BY7" s="5" t="s">
        <v>27</v>
      </c>
      <c r="BZ7" s="5" t="s">
        <v>28</v>
      </c>
      <c r="CA7" s="5" t="s">
        <v>29</v>
      </c>
      <c r="CB7" s="5" t="s">
        <v>27</v>
      </c>
      <c r="CC7" s="5" t="s">
        <v>28</v>
      </c>
      <c r="CD7" s="5" t="s">
        <v>29</v>
      </c>
      <c r="CE7" s="5" t="s">
        <v>27</v>
      </c>
      <c r="CF7" s="5" t="s">
        <v>28</v>
      </c>
      <c r="CG7" s="5" t="s">
        <v>29</v>
      </c>
      <c r="CH7" s="5" t="s">
        <v>27</v>
      </c>
      <c r="CI7" s="5" t="s">
        <v>28</v>
      </c>
      <c r="CJ7" s="5" t="s">
        <v>29</v>
      </c>
      <c r="CK7" s="5" t="s">
        <v>27</v>
      </c>
      <c r="CL7" s="5" t="s">
        <v>28</v>
      </c>
      <c r="CM7" s="5" t="s">
        <v>29</v>
      </c>
      <c r="CN7" s="4" t="s">
        <v>27</v>
      </c>
      <c r="CO7" s="4" t="s">
        <v>28</v>
      </c>
      <c r="CP7" s="4" t="s">
        <v>29</v>
      </c>
      <c r="CQ7" s="4" t="s">
        <v>27</v>
      </c>
      <c r="CR7" s="4" t="s">
        <v>28</v>
      </c>
      <c r="CS7" s="4" t="s">
        <v>29</v>
      </c>
      <c r="CT7" s="4" t="s">
        <v>27</v>
      </c>
      <c r="CU7" s="4" t="s">
        <v>28</v>
      </c>
      <c r="CV7" s="4" t="s">
        <v>29</v>
      </c>
      <c r="CW7" s="4" t="s">
        <v>27</v>
      </c>
      <c r="CX7" s="4" t="s">
        <v>28</v>
      </c>
      <c r="CY7" s="4" t="s">
        <v>29</v>
      </c>
      <c r="CZ7" s="4" t="s">
        <v>27</v>
      </c>
      <c r="DA7" s="4" t="s">
        <v>28</v>
      </c>
      <c r="DB7" s="4" t="s">
        <v>29</v>
      </c>
      <c r="DC7" s="4" t="s">
        <v>27</v>
      </c>
      <c r="DD7" s="4" t="s">
        <v>28</v>
      </c>
      <c r="DE7" s="4" t="s">
        <v>29</v>
      </c>
      <c r="DF7" s="4" t="s">
        <v>27</v>
      </c>
      <c r="DG7" s="4" t="s">
        <v>28</v>
      </c>
      <c r="DH7" s="4" t="s">
        <v>29</v>
      </c>
      <c r="DI7" s="4" t="s">
        <v>27</v>
      </c>
      <c r="DJ7" s="4" t="s">
        <v>28</v>
      </c>
      <c r="DK7" s="4" t="s">
        <v>29</v>
      </c>
      <c r="DL7" s="4" t="s">
        <v>27</v>
      </c>
      <c r="DM7" s="4" t="s">
        <v>28</v>
      </c>
      <c r="DN7" s="4" t="s">
        <v>29</v>
      </c>
      <c r="DO7" s="5" t="s">
        <v>27</v>
      </c>
      <c r="DP7" s="5" t="s">
        <v>28</v>
      </c>
      <c r="DQ7" s="5" t="s">
        <v>29</v>
      </c>
      <c r="DR7" s="5" t="s">
        <v>27</v>
      </c>
      <c r="DS7" s="5" t="s">
        <v>28</v>
      </c>
      <c r="DT7" s="5" t="s">
        <v>29</v>
      </c>
      <c r="DU7" s="5" t="s">
        <v>27</v>
      </c>
      <c r="DV7" s="5" t="s">
        <v>28</v>
      </c>
      <c r="DW7" s="5" t="s">
        <v>29</v>
      </c>
      <c r="DX7" s="5" t="s">
        <v>27</v>
      </c>
      <c r="DY7" s="5" t="s">
        <v>28</v>
      </c>
      <c r="DZ7" s="5" t="s">
        <v>29</v>
      </c>
      <c r="EA7" s="5" t="s">
        <v>27</v>
      </c>
      <c r="EB7" s="5" t="s">
        <v>28</v>
      </c>
      <c r="EC7" s="5" t="s">
        <v>29</v>
      </c>
      <c r="ED7" s="5" t="s">
        <v>27</v>
      </c>
      <c r="EE7" s="5" t="s">
        <v>28</v>
      </c>
      <c r="EF7" s="5" t="s">
        <v>29</v>
      </c>
      <c r="EG7" s="5" t="s">
        <v>27</v>
      </c>
      <c r="EH7" s="5" t="s">
        <v>28</v>
      </c>
      <c r="EI7" s="5" t="s">
        <v>29</v>
      </c>
      <c r="EJ7" s="5" t="s">
        <v>27</v>
      </c>
      <c r="EK7" s="5" t="s">
        <v>28</v>
      </c>
      <c r="EL7" s="5" t="s">
        <v>29</v>
      </c>
      <c r="EM7" s="4" t="s">
        <v>27</v>
      </c>
      <c r="EN7" s="4" t="s">
        <v>28</v>
      </c>
      <c r="EO7" s="4" t="s">
        <v>29</v>
      </c>
      <c r="EP7" s="4" t="s">
        <v>27</v>
      </c>
      <c r="EQ7" s="4" t="s">
        <v>28</v>
      </c>
      <c r="ER7" s="4" t="s">
        <v>29</v>
      </c>
      <c r="ES7" s="4" t="s">
        <v>27</v>
      </c>
      <c r="ET7" s="4" t="s">
        <v>28</v>
      </c>
      <c r="EU7" s="4" t="s">
        <v>29</v>
      </c>
      <c r="EV7" s="4" t="s">
        <v>27</v>
      </c>
      <c r="EW7" s="4" t="s">
        <v>28</v>
      </c>
      <c r="EX7" s="4" t="s">
        <v>29</v>
      </c>
      <c r="EY7" s="4" t="s">
        <v>27</v>
      </c>
      <c r="EZ7" s="4" t="s">
        <v>28</v>
      </c>
      <c r="FA7" s="4" t="s">
        <v>29</v>
      </c>
      <c r="FB7" s="4" t="s">
        <v>27</v>
      </c>
      <c r="FC7" s="4" t="s">
        <v>28</v>
      </c>
      <c r="FD7" s="4" t="s">
        <v>29</v>
      </c>
      <c r="FE7" s="4" t="s">
        <v>27</v>
      </c>
      <c r="FF7" s="4" t="s">
        <v>28</v>
      </c>
      <c r="FG7" s="4" t="s">
        <v>29</v>
      </c>
      <c r="FH7" s="4" t="s">
        <v>27</v>
      </c>
      <c r="FI7" s="4" t="s">
        <v>28</v>
      </c>
      <c r="FJ7" s="4" t="s">
        <v>29</v>
      </c>
      <c r="FK7" s="4" t="s">
        <v>27</v>
      </c>
      <c r="FL7" s="4" t="s">
        <v>28</v>
      </c>
      <c r="FM7" s="4" t="s">
        <v>29</v>
      </c>
      <c r="FN7" s="5" t="s">
        <v>27</v>
      </c>
      <c r="FO7" s="5" t="s">
        <v>28</v>
      </c>
      <c r="FP7" s="5" t="s">
        <v>29</v>
      </c>
      <c r="FQ7" s="5" t="s">
        <v>27</v>
      </c>
      <c r="FR7" s="5" t="s">
        <v>28</v>
      </c>
      <c r="FS7" s="5" t="s">
        <v>29</v>
      </c>
      <c r="FT7" s="5" t="s">
        <v>27</v>
      </c>
      <c r="FU7" s="5" t="s">
        <v>28</v>
      </c>
      <c r="FV7" s="5" t="s">
        <v>29</v>
      </c>
      <c r="FW7" s="5" t="s">
        <v>27</v>
      </c>
      <c r="FX7" s="5" t="s">
        <v>28</v>
      </c>
      <c r="FY7" s="5" t="s">
        <v>29</v>
      </c>
      <c r="FZ7" s="5" t="s">
        <v>27</v>
      </c>
      <c r="GA7" s="5" t="s">
        <v>28</v>
      </c>
      <c r="GB7" s="5" t="s">
        <v>29</v>
      </c>
      <c r="GC7" s="5" t="s">
        <v>27</v>
      </c>
      <c r="GD7" s="5" t="s">
        <v>28</v>
      </c>
      <c r="GE7" s="5" t="s">
        <v>29</v>
      </c>
      <c r="GF7" s="5" t="s">
        <v>27</v>
      </c>
      <c r="GG7" s="5" t="s">
        <v>28</v>
      </c>
      <c r="GH7" s="5" t="s">
        <v>29</v>
      </c>
      <c r="GI7" s="5" t="s">
        <v>27</v>
      </c>
      <c r="GJ7" s="5" t="s">
        <v>28</v>
      </c>
      <c r="GK7" s="5" t="s">
        <v>29</v>
      </c>
    </row>
    <row r="8" spans="1:195" ht="18.75" customHeight="1" x14ac:dyDescent="0.3">
      <c r="A8" s="6" t="s">
        <v>30</v>
      </c>
      <c r="B8" s="7">
        <f>SUM(C8:D8)</f>
        <v>256.18768737421806</v>
      </c>
      <c r="C8" s="7">
        <f>SUM(GA8/12)</f>
        <v>254.91908142882502</v>
      </c>
      <c r="D8" s="7">
        <f>SUM(GB8/12)</f>
        <v>1.2686059453930083</v>
      </c>
      <c r="E8" s="7">
        <f>SUM(F8:G8)</f>
        <v>421.51</v>
      </c>
      <c r="F8" s="8">
        <f>SUM('[20]ПОЛНАЯ СЕБЕСТОИМОСТЬ СТОКИ 2023'!F8)</f>
        <v>420.80874999999997</v>
      </c>
      <c r="G8" s="8">
        <f>SUM('[20]ПОЛНАЯ СЕБЕСТОИМОСТЬ СТОКИ 2023'!G8)</f>
        <v>0.70125000000000004</v>
      </c>
      <c r="H8" s="7">
        <f>SUM(I8:J8)</f>
        <v>406.15000000000003</v>
      </c>
      <c r="I8" s="9">
        <v>405.92500000000001</v>
      </c>
      <c r="J8" s="9">
        <v>0.22500000000000001</v>
      </c>
      <c r="K8" s="7">
        <f>SUM(L8:M8)</f>
        <v>256.18768737421806</v>
      </c>
      <c r="L8" s="7">
        <f t="shared" ref="L8:M12" si="0">SUM(GA8/12)</f>
        <v>254.91908142882502</v>
      </c>
      <c r="M8" s="7">
        <f t="shared" si="0"/>
        <v>1.2686059453930083</v>
      </c>
      <c r="N8" s="7">
        <f>SUM(O8:P8)</f>
        <v>376.33</v>
      </c>
      <c r="O8" s="8">
        <f>SUM('[20]ПОЛНАЯ СЕБЕСТОИМОСТЬ СТОКИ 2023'!I8)</f>
        <v>375.86975000000001</v>
      </c>
      <c r="P8" s="8">
        <f>SUM('[20]ПОЛНАЯ СЕБЕСТОИМОСТЬ СТОКИ 2023'!J8)</f>
        <v>0.46024999999999999</v>
      </c>
      <c r="Q8" s="7">
        <f>SUM(R8:S8)</f>
        <v>357.88000000000005</v>
      </c>
      <c r="R8" s="9">
        <v>357.62875000000003</v>
      </c>
      <c r="S8" s="9">
        <v>0.25124999999999997</v>
      </c>
      <c r="T8" s="7">
        <f>SUM(U8:V8)</f>
        <v>256.18768737421806</v>
      </c>
      <c r="U8" s="7">
        <f t="shared" ref="U8:V12" si="1">SUM(GA8/12)</f>
        <v>254.91908142882502</v>
      </c>
      <c r="V8" s="7">
        <f t="shared" si="1"/>
        <v>1.2686059453930083</v>
      </c>
      <c r="W8" s="7">
        <f>SUM(X8:Y8)</f>
        <v>477.91</v>
      </c>
      <c r="X8" s="8">
        <f>SUM('[20]ПОЛНАЯ СЕБЕСТОИМОСТЬ СТОКИ 2023'!L8)</f>
        <v>475.49250000000001</v>
      </c>
      <c r="Y8" s="8">
        <f>SUM('[20]ПОЛНАЯ СЕБЕСТОИМОСТЬ СТОКИ 2023'!M8)</f>
        <v>2.4175</v>
      </c>
      <c r="Z8" s="7">
        <f>SUM(AA8:AB8)</f>
        <v>435.73</v>
      </c>
      <c r="AA8" s="9">
        <v>433.32600000000002</v>
      </c>
      <c r="AB8" s="9">
        <v>2.4039999999999999</v>
      </c>
      <c r="AC8" s="10">
        <f>SUM(AD8:AE8)</f>
        <v>768.56306212265406</v>
      </c>
      <c r="AD8" s="10">
        <f>SUM(C8+L8+U8)</f>
        <v>764.75724428647504</v>
      </c>
      <c r="AE8" s="10">
        <f>SUM(D8+M8+V8)</f>
        <v>3.8058178361790249</v>
      </c>
      <c r="AF8" s="10">
        <f>SUM(AG8:AH8)</f>
        <v>1275.75</v>
      </c>
      <c r="AG8" s="10">
        <f>SUM(F8+O8+X8)</f>
        <v>1272.171</v>
      </c>
      <c r="AH8" s="10">
        <f>SUM(G8+P8+Y8)</f>
        <v>3.5789999999999997</v>
      </c>
      <c r="AI8" s="11">
        <f t="shared" ref="AI8:AK12" si="2">SUM(H8+Q8+Z8)</f>
        <v>1199.7600000000002</v>
      </c>
      <c r="AJ8" s="11">
        <f t="shared" si="2"/>
        <v>1196.8797500000001</v>
      </c>
      <c r="AK8" s="11">
        <f t="shared" si="2"/>
        <v>2.8802499999999998</v>
      </c>
      <c r="AL8" s="10">
        <f>SUM(AM8:AN8)</f>
        <v>507.186937877346</v>
      </c>
      <c r="AM8" s="10">
        <f>SUM(AG8-AD8)</f>
        <v>507.41375571352501</v>
      </c>
      <c r="AN8" s="10">
        <f>SUM(AH8-AE8)</f>
        <v>-0.22681783617902518</v>
      </c>
      <c r="AO8" s="7">
        <f>SUM(AP8:AQ8)</f>
        <v>256.18768737421806</v>
      </c>
      <c r="AP8" s="7">
        <f t="shared" ref="AP8:AQ16" si="3">SUM(GA8/12)</f>
        <v>254.91908142882502</v>
      </c>
      <c r="AQ8" s="7">
        <f t="shared" si="3"/>
        <v>1.2686059453930083</v>
      </c>
      <c r="AR8" s="7">
        <f>SUM(AS8:AT8)</f>
        <v>552.43000000000006</v>
      </c>
      <c r="AS8" s="8">
        <f>SUM('[20]ПОЛНАЯ СЕБЕСТОИМОСТЬ СТОКИ 2023'!U8)</f>
        <v>551.97</v>
      </c>
      <c r="AT8" s="8">
        <f>SUM('[20]ПОЛНАЯ СЕБЕСТОИМОСТЬ СТОКИ 2023'!V8)</f>
        <v>0.46</v>
      </c>
      <c r="AU8" s="7">
        <f>SUM(AV8:AW8)</f>
        <v>490.8</v>
      </c>
      <c r="AV8" s="9">
        <v>490.22750000000002</v>
      </c>
      <c r="AW8" s="9">
        <v>0.57250000000000001</v>
      </c>
      <c r="AX8" s="7">
        <f>SUM(AY8:AZ8)</f>
        <v>256.18768737421806</v>
      </c>
      <c r="AY8" s="7">
        <f t="shared" ref="AY8:AZ16" si="4">SUM(GA8/12)</f>
        <v>254.91908142882502</v>
      </c>
      <c r="AZ8" s="7">
        <f t="shared" si="4"/>
        <v>1.2686059453930083</v>
      </c>
      <c r="BA8" s="7">
        <f>SUM(BB8:BC8)</f>
        <v>525.72</v>
      </c>
      <c r="BB8" s="8">
        <f>SUM('[20]ПОЛНАЯ СЕБЕСТОИМОСТЬ СТОКИ 2023'!X8)</f>
        <v>524.97125000000005</v>
      </c>
      <c r="BC8" s="8">
        <f>SUM('[20]ПОЛНАЯ СЕБЕСТОИМОСТЬ СТОКИ 2023'!Y8)</f>
        <v>0.74875000000000003</v>
      </c>
      <c r="BD8" s="7">
        <f>SUM(BE8:BF8)</f>
        <v>482.98</v>
      </c>
      <c r="BE8" s="9">
        <v>482.42099999999999</v>
      </c>
      <c r="BF8" s="9">
        <v>0.55900000000000005</v>
      </c>
      <c r="BG8" s="7">
        <f>SUM(BH8:BI8)</f>
        <v>256.18768737421806</v>
      </c>
      <c r="BH8" s="7">
        <f t="shared" ref="BH8:BI16" si="5">SUM(GA8/12)</f>
        <v>254.91908142882502</v>
      </c>
      <c r="BI8" s="7">
        <f t="shared" si="5"/>
        <v>1.2686059453930083</v>
      </c>
      <c r="BJ8" s="7">
        <f>SUM(BK8:BL8)</f>
        <v>412.99</v>
      </c>
      <c r="BK8" s="8">
        <f>SUM('[20]ПОЛНАЯ СЕБЕСТОИМОСТЬ СТОКИ 2023'!AA8)</f>
        <v>410.39875000000001</v>
      </c>
      <c r="BL8" s="8">
        <f>SUM('[20]ПОЛНАЯ СЕБЕСТОИМОСТЬ СТОКИ 2023'!AB8)</f>
        <v>2.5912500000000001</v>
      </c>
      <c r="BM8" s="7">
        <f>SUM(BN8:BO8)</f>
        <v>438.44900000000001</v>
      </c>
      <c r="BN8" s="9">
        <v>435.56875000000002</v>
      </c>
      <c r="BO8" s="9">
        <v>2.8802500000000002</v>
      </c>
      <c r="BP8" s="10">
        <f>SUM(BQ8:BR8)</f>
        <v>768.56306212265406</v>
      </c>
      <c r="BQ8" s="10">
        <f>SUM(AP8+AY8+BH8)</f>
        <v>764.75724428647504</v>
      </c>
      <c r="BR8" s="10">
        <f>SUM(AQ8+AZ8+BI8)</f>
        <v>3.8058178361790249</v>
      </c>
      <c r="BS8" s="10">
        <f>SUM(BT8:BU8)</f>
        <v>1491.14</v>
      </c>
      <c r="BT8" s="10">
        <f>SUM(AS8+BB8+BK8)</f>
        <v>1487.3400000000001</v>
      </c>
      <c r="BU8" s="10">
        <f>SUM(AT8+BC8+BL8)</f>
        <v>3.8</v>
      </c>
      <c r="BV8" s="11">
        <f t="shared" ref="BV8:BX12" si="6">SUM(AU8+BD8+BM8)</f>
        <v>1412.229</v>
      </c>
      <c r="BW8" s="10">
        <f t="shared" si="6"/>
        <v>1408.2172500000001</v>
      </c>
      <c r="BX8" s="10">
        <f t="shared" si="6"/>
        <v>4.0117500000000001</v>
      </c>
      <c r="BY8" s="10">
        <f>SUM(BZ8:CA8)</f>
        <v>722.57693787734604</v>
      </c>
      <c r="BZ8" s="10">
        <f>SUM(BT8-BQ8)</f>
        <v>722.5827557135251</v>
      </c>
      <c r="CA8" s="10">
        <f>SUM(BU8-BR8)</f>
        <v>-5.8178361790250932E-3</v>
      </c>
      <c r="CB8" s="10">
        <f>SUM(CC8:CD8)</f>
        <v>1537.1261242453081</v>
      </c>
      <c r="CC8" s="10">
        <f>SUM(AD8+BQ8)</f>
        <v>1529.5144885729501</v>
      </c>
      <c r="CD8" s="10">
        <f>SUM(AE8+BR8)</f>
        <v>7.6116356723580498</v>
      </c>
      <c r="CE8" s="10">
        <f>SUM(CF8:CG8)</f>
        <v>2766.8900000000003</v>
      </c>
      <c r="CF8" s="10">
        <f t="shared" ref="CF8:CJ16" si="7">SUM(AG8+BT8)</f>
        <v>2759.5110000000004</v>
      </c>
      <c r="CG8" s="10">
        <f t="shared" si="7"/>
        <v>7.3789999999999996</v>
      </c>
      <c r="CH8" s="11">
        <f t="shared" si="7"/>
        <v>2611.9890000000005</v>
      </c>
      <c r="CI8" s="11">
        <f t="shared" si="7"/>
        <v>2605.0970000000002</v>
      </c>
      <c r="CJ8" s="11">
        <f t="shared" si="7"/>
        <v>6.8919999999999995</v>
      </c>
      <c r="CK8" s="10">
        <f>SUM(CL8:CM8)</f>
        <v>1229.7638757546922</v>
      </c>
      <c r="CL8" s="12">
        <f t="shared" ref="CL8:CM16" si="8">SUM(CF8-CC8)</f>
        <v>1229.9965114270503</v>
      </c>
      <c r="CM8" s="12">
        <f t="shared" si="8"/>
        <v>-0.23263567235805027</v>
      </c>
      <c r="CN8" s="7">
        <f>SUM(CO8:CP8)</f>
        <v>256.18768737421806</v>
      </c>
      <c r="CO8" s="7">
        <f t="shared" ref="CO8:CP16" si="9">SUM(GA8/12)</f>
        <v>254.91908142882502</v>
      </c>
      <c r="CP8" s="7">
        <f t="shared" si="9"/>
        <v>1.2686059453930083</v>
      </c>
      <c r="CQ8" s="7">
        <f>SUM(CR8:CS8)</f>
        <v>445.82</v>
      </c>
      <c r="CR8" s="8">
        <f>SUM('[20]ПОЛНАЯ СЕБЕСТОИМОСТЬ СТОКИ 2023'!AS8)</f>
        <v>445.27749999999997</v>
      </c>
      <c r="CS8" s="8">
        <f>SUM('[20]ПОЛНАЯ СЕБЕСТОИМОСТЬ СТОКИ 2023'!AT8)</f>
        <v>0.54249999999999998</v>
      </c>
      <c r="CT8" s="7">
        <f>SUM(CU8:CV8)</f>
        <v>449.21</v>
      </c>
      <c r="CU8" s="9">
        <v>448.87599999999998</v>
      </c>
      <c r="CV8" s="9">
        <v>0.33400000000000002</v>
      </c>
      <c r="CW8" s="7">
        <f>SUM(CX8:CY8)</f>
        <v>256.18768737421806</v>
      </c>
      <c r="CX8" s="7">
        <f t="shared" ref="CX8:CY16" si="10">SUM(GA8/12)</f>
        <v>254.91908142882502</v>
      </c>
      <c r="CY8" s="7">
        <f t="shared" si="10"/>
        <v>1.2686059453930083</v>
      </c>
      <c r="CZ8" s="7">
        <f>SUM(DA8:DB8)</f>
        <v>450.60999999999996</v>
      </c>
      <c r="DA8" s="8">
        <f>SUM('[20]ПОЛНАЯ СЕБЕСТОИМОСТЬ СТОКИ 2023'!AV8)</f>
        <v>449.96749999999997</v>
      </c>
      <c r="DB8" s="8">
        <f>SUM('[20]ПОЛНАЯ СЕБЕСТОИМОСТЬ СТОКИ 2023'!AW8)</f>
        <v>0.64249999999999996</v>
      </c>
      <c r="DC8" s="7">
        <f>SUM(DD8:DE8)</f>
        <v>429.08000000000004</v>
      </c>
      <c r="DD8" s="9">
        <v>428.68400000000003</v>
      </c>
      <c r="DE8" s="9">
        <v>0.39600000000000002</v>
      </c>
      <c r="DF8" s="7">
        <f>SUM(DG8:DH8)</f>
        <v>256.18768737421806</v>
      </c>
      <c r="DG8" s="7">
        <f t="shared" ref="DG8:DH16" si="11">SUM(GA8/12)</f>
        <v>254.91908142882502</v>
      </c>
      <c r="DH8" s="7">
        <f t="shared" si="11"/>
        <v>1.2686059453930083</v>
      </c>
      <c r="DI8" s="7">
        <f>SUM(DJ8:DK8)</f>
        <v>403.71999999999997</v>
      </c>
      <c r="DJ8" s="8">
        <f>SUM('[20]ПОЛНАЯ СЕБЕСТОИМОСТЬ СТОКИ 2023'!AY8)</f>
        <v>400.83249999999998</v>
      </c>
      <c r="DK8" s="8">
        <f>SUM('[20]ПОЛНАЯ СЕБЕСТОИМОСТЬ СТОКИ 2023'!AZ8)</f>
        <v>2.8875000000000002</v>
      </c>
      <c r="DL8" s="7">
        <f>SUM(DM8:DN8)</f>
        <v>448.34999999999997</v>
      </c>
      <c r="DM8" s="9">
        <v>445.49599999999998</v>
      </c>
      <c r="DN8" s="9">
        <v>2.8540000000000001</v>
      </c>
      <c r="DO8" s="10">
        <f>SUM(DP8:DQ8)</f>
        <v>768.56306212265406</v>
      </c>
      <c r="DP8" s="10">
        <f>SUM(CO8+CX8+DG8)</f>
        <v>764.75724428647504</v>
      </c>
      <c r="DQ8" s="10">
        <f>SUM(CP8+CY8+DH8)</f>
        <v>3.8058178361790249</v>
      </c>
      <c r="DR8" s="10">
        <f>SUM(DS8:DT8)</f>
        <v>1300.1499999999999</v>
      </c>
      <c r="DS8" s="10">
        <f>SUM(CR8+DA8+DJ8)</f>
        <v>1296.0774999999999</v>
      </c>
      <c r="DT8" s="10">
        <f>SUM(CS8+DB8+DK8)</f>
        <v>4.0724999999999998</v>
      </c>
      <c r="DU8" s="11">
        <f t="shared" ref="DU8:DW12" si="12">SUM(CT8+DC8+DL8)</f>
        <v>1326.6399999999999</v>
      </c>
      <c r="DV8" s="10">
        <f t="shared" si="12"/>
        <v>1323.056</v>
      </c>
      <c r="DW8" s="10">
        <f t="shared" si="12"/>
        <v>3.5840000000000001</v>
      </c>
      <c r="DX8" s="10">
        <f>SUM(DY8:DZ8)</f>
        <v>531.5869378773458</v>
      </c>
      <c r="DY8" s="12">
        <f t="shared" ref="DY8:DZ16" si="13">SUM(DS8-DP8)</f>
        <v>531.32025571352483</v>
      </c>
      <c r="DZ8" s="12">
        <f t="shared" si="13"/>
        <v>0.26668216382097487</v>
      </c>
      <c r="EA8" s="10">
        <f>SUM(EB8:EC8)</f>
        <v>2305.6891863679625</v>
      </c>
      <c r="EB8" s="10">
        <f>SUM(CC8+DP8)</f>
        <v>2294.2717328594254</v>
      </c>
      <c r="EC8" s="10">
        <f>SUM(CD8+DQ8)</f>
        <v>11.417453508537076</v>
      </c>
      <c r="ED8" s="10">
        <f>SUM(EE8:EF8)</f>
        <v>4067.0400000000004</v>
      </c>
      <c r="EE8" s="10">
        <f t="shared" ref="EE8:EI16" si="14">SUM(CF8+DS8)</f>
        <v>4055.5885000000003</v>
      </c>
      <c r="EF8" s="10">
        <f t="shared" si="14"/>
        <v>11.451499999999999</v>
      </c>
      <c r="EG8" s="10">
        <f t="shared" si="14"/>
        <v>3938.6290000000004</v>
      </c>
      <c r="EH8" s="10">
        <f t="shared" si="14"/>
        <v>3928.1530000000002</v>
      </c>
      <c r="EI8" s="10">
        <f t="shared" si="14"/>
        <v>10.475999999999999</v>
      </c>
      <c r="EJ8" s="10">
        <f>SUM(EK8:EL8)</f>
        <v>1761.3508136320379</v>
      </c>
      <c r="EK8" s="12">
        <f t="shared" ref="EK8:EL16" si="15">SUM(EE8-EB8)</f>
        <v>1761.3167671405749</v>
      </c>
      <c r="EL8" s="12">
        <f t="shared" si="15"/>
        <v>3.4046491462923711E-2</v>
      </c>
      <c r="EM8" s="7">
        <f>SUM(EN8:EO8)</f>
        <v>256.18768737421806</v>
      </c>
      <c r="EN8" s="7">
        <f t="shared" ref="EN8:EO16" si="16">SUM(GA8/12)</f>
        <v>254.91908142882502</v>
      </c>
      <c r="EO8" s="7">
        <f t="shared" si="16"/>
        <v>1.2686059453930083</v>
      </c>
      <c r="EP8" s="7">
        <f>SUM(EQ8:ER8)</f>
        <v>502.8</v>
      </c>
      <c r="EQ8" s="8">
        <f>SUM('[20]ПОЛНАЯ СЕБЕСТОИМОСТЬ СТОКИ 2023'!BQ8)</f>
        <v>501.29500000000002</v>
      </c>
      <c r="ER8" s="8">
        <f>SUM('[20]ПОЛНАЯ СЕБЕСТОИМОСТЬ СТОКИ 2023'!BR8)</f>
        <v>1.5049999999999999</v>
      </c>
      <c r="ES8" s="7">
        <f>SUM(ET8:EU8)</f>
        <v>468.07</v>
      </c>
      <c r="ET8" s="9">
        <v>467.42599999999999</v>
      </c>
      <c r="EU8" s="9">
        <v>0.64400000000000002</v>
      </c>
      <c r="EV8" s="7">
        <f>SUM(EW8:EX8)</f>
        <v>256.18768737421806</v>
      </c>
      <c r="EW8" s="7">
        <f t="shared" ref="EW8:EX16" si="17">SUM(GA8/12)</f>
        <v>254.91908142882502</v>
      </c>
      <c r="EX8" s="7">
        <f t="shared" si="17"/>
        <v>1.2686059453930083</v>
      </c>
      <c r="EY8" s="7">
        <f>SUM(EZ8:FA8)</f>
        <v>0</v>
      </c>
      <c r="EZ8" s="8">
        <f>SUM('[20]ПОЛНАЯ СЕБЕСТОИМОСТЬ СТОКИ 2023'!BT8)</f>
        <v>0</v>
      </c>
      <c r="FA8" s="8">
        <f>SUM('[20]ПОЛНАЯ СЕБЕСТОИМОСТЬ СТОКИ 2023'!BU8)</f>
        <v>0</v>
      </c>
      <c r="FB8" s="7">
        <f>SUM(FC8:FD8)</f>
        <v>445.88</v>
      </c>
      <c r="FC8" s="9">
        <v>445.29250000000002</v>
      </c>
      <c r="FD8" s="9">
        <v>0.58750000000000002</v>
      </c>
      <c r="FE8" s="7">
        <f>SUM(FF8:FG8)</f>
        <v>256.18768737421806</v>
      </c>
      <c r="FF8" s="7">
        <f t="shared" ref="FF8:FG16" si="18">SUM(GA8/12)</f>
        <v>254.91908142882502</v>
      </c>
      <c r="FG8" s="7">
        <f t="shared" si="18"/>
        <v>1.2686059453930083</v>
      </c>
      <c r="FH8" s="7">
        <f>SUM(FI8:FJ8)</f>
        <v>0</v>
      </c>
      <c r="FI8" s="8">
        <f>SUM('[20]ПОЛНАЯ СЕБЕСТОИМОСТЬ СТОКИ 2023'!BW8)</f>
        <v>0</v>
      </c>
      <c r="FJ8" s="8">
        <f>SUM('[20]ПОЛНАЯ СЕБЕСТОИМОСТЬ СТОКИ 2023'!BX8)</f>
        <v>0</v>
      </c>
      <c r="FK8" s="7">
        <f>SUM(FL8:FM8)</f>
        <v>435.62990000000002</v>
      </c>
      <c r="FL8" s="9">
        <v>432.51100000000002</v>
      </c>
      <c r="FM8" s="9">
        <v>3.1189</v>
      </c>
      <c r="FN8" s="10">
        <f>SUM(FO8:FP8)</f>
        <v>768.56306212265406</v>
      </c>
      <c r="FO8" s="10">
        <f>SUM(EN8+EW8+FF8)</f>
        <v>764.75724428647504</v>
      </c>
      <c r="FP8" s="10">
        <f>SUM(EO8+EX8+FG8)</f>
        <v>3.8058178361790249</v>
      </c>
      <c r="FQ8" s="10">
        <f>SUM(FR8:FS8)</f>
        <v>502.8</v>
      </c>
      <c r="FR8" s="10">
        <f>SUM(EQ8+EZ8+FI8)</f>
        <v>501.29500000000002</v>
      </c>
      <c r="FS8" s="10">
        <f>SUM(ER8+FA8+FJ8)</f>
        <v>1.5049999999999999</v>
      </c>
      <c r="FT8" s="11">
        <f t="shared" ref="FT8:FV12" si="19">SUM(ES8+FB8+FK8)</f>
        <v>1349.5799000000002</v>
      </c>
      <c r="FU8" s="11">
        <f t="shared" si="19"/>
        <v>1345.2294999999999</v>
      </c>
      <c r="FV8" s="11">
        <f t="shared" si="19"/>
        <v>4.3504000000000005</v>
      </c>
      <c r="FW8" s="10">
        <f>SUM(FX8:FY8)</f>
        <v>-265.76306212265405</v>
      </c>
      <c r="FX8" s="12">
        <f t="shared" ref="FX8:FY16" si="20">SUM(FR8-FO8)</f>
        <v>-263.46224428647503</v>
      </c>
      <c r="FY8" s="12">
        <f t="shared" si="20"/>
        <v>-2.300817836179025</v>
      </c>
      <c r="FZ8" s="10">
        <f>SUM(GA8:GB8)</f>
        <v>3074.2522484906162</v>
      </c>
      <c r="GA8" s="10">
        <f>SUM('[20]ПОЛНАЯ СЕБЕСТОИМОСТЬ СТОКИ 2023'!CC8)</f>
        <v>3059.0289771459002</v>
      </c>
      <c r="GB8" s="10">
        <f>SUM('[20]ПОЛНАЯ СЕБЕСТОИМОСТЬ СТОКИ 2023'!CD8)</f>
        <v>15.2232713447161</v>
      </c>
      <c r="GC8" s="10">
        <f>SUM(GD8:GE8)</f>
        <v>4569.84</v>
      </c>
      <c r="GD8" s="11">
        <f t="shared" ref="GD8:GF16" si="21">SUM(EE8+FR8)</f>
        <v>4556.8834999999999</v>
      </c>
      <c r="GE8" s="11">
        <f t="shared" si="21"/>
        <v>12.956499999999998</v>
      </c>
      <c r="GF8" s="11">
        <f>SUM(EG8+FT8)</f>
        <v>5288.2089000000005</v>
      </c>
      <c r="GG8" s="11">
        <f t="shared" ref="GG8:GH16" si="22">SUM(EH8+FU8)</f>
        <v>5273.3824999999997</v>
      </c>
      <c r="GH8" s="11">
        <f t="shared" si="22"/>
        <v>14.8264</v>
      </c>
      <c r="GI8" s="10">
        <f>SUM(GJ8:GK8)</f>
        <v>1495.5877515093837</v>
      </c>
      <c r="GJ8" s="12">
        <f t="shared" ref="GJ8:GK16" si="23">SUM(GD8-GA8)</f>
        <v>1497.8545228540997</v>
      </c>
      <c r="GK8" s="12">
        <f t="shared" si="23"/>
        <v>-2.2667713447161013</v>
      </c>
      <c r="GM8" s="13">
        <f>SUM(B8+K8+T8+AO8+AX8+BG8+CN8+CW8+DF8+EM8+EV8+FE8)</f>
        <v>3074.2522484906167</v>
      </c>
    </row>
    <row r="9" spans="1:195" ht="18.75" customHeight="1" x14ac:dyDescent="0.3">
      <c r="A9" s="14" t="s">
        <v>31</v>
      </c>
      <c r="B9" s="7">
        <f t="shared" ref="B9:B12" si="24">SUM(C9:D9)</f>
        <v>256.18768737421806</v>
      </c>
      <c r="C9" s="7">
        <f t="shared" ref="C9:D12" si="25">SUM(GA9/12)</f>
        <v>254.91908142882502</v>
      </c>
      <c r="D9" s="7">
        <f t="shared" si="25"/>
        <v>1.2686059453930083</v>
      </c>
      <c r="E9" s="7">
        <f t="shared" ref="E9:E16" si="26">SUM(F9:G9)</f>
        <v>257.414513</v>
      </c>
      <c r="F9" s="8">
        <f>SUM('[20]ПОЛНАЯ СЕБЕСТОИМОСТЬ СТОКИ 2023'!F9)</f>
        <v>256.71326299999998</v>
      </c>
      <c r="G9" s="8">
        <f>SUM('[20]ПОЛНАЯ СЕБЕСТОИМОСТЬ СТОКИ 2023'!G9)</f>
        <v>0.70125000000000004</v>
      </c>
      <c r="H9" s="7">
        <f t="shared" ref="H9:H16" si="27">SUM(I9:J9)</f>
        <v>276.91700000000003</v>
      </c>
      <c r="I9" s="7">
        <v>276.69200000000001</v>
      </c>
      <c r="J9" s="7">
        <v>0.22500000000000001</v>
      </c>
      <c r="K9" s="7">
        <f>SUM(L9:M9)</f>
        <v>256.18768737421806</v>
      </c>
      <c r="L9" s="7">
        <f t="shared" si="0"/>
        <v>254.91908142882502</v>
      </c>
      <c r="M9" s="7">
        <f t="shared" si="0"/>
        <v>1.2686059453930083</v>
      </c>
      <c r="N9" s="7">
        <f t="shared" ref="N9:N16" si="28">SUM(O9:P9)</f>
        <v>268.54267499999997</v>
      </c>
      <c r="O9" s="8">
        <f>SUM('[20]ПОЛНАЯ СЕБЕСТОИМОСТЬ СТОКИ 2023'!I9)</f>
        <v>268.082425</v>
      </c>
      <c r="P9" s="8">
        <f>SUM('[20]ПОЛНАЯ СЕБЕСТОИМОСТЬ СТОКИ 2023'!J9)</f>
        <v>0.46024999999999999</v>
      </c>
      <c r="Q9" s="7">
        <f t="shared" ref="Q9:Q16" si="29">SUM(R9:S9)</f>
        <v>278.30025000000001</v>
      </c>
      <c r="R9" s="7">
        <v>278.04899999999998</v>
      </c>
      <c r="S9" s="7">
        <v>0.25124999999999997</v>
      </c>
      <c r="T9" s="7">
        <f>SUM(U9:V9)</f>
        <v>256.18768737421806</v>
      </c>
      <c r="U9" s="7">
        <f t="shared" si="1"/>
        <v>254.91908142882502</v>
      </c>
      <c r="V9" s="7">
        <f t="shared" si="1"/>
        <v>1.2686059453930083</v>
      </c>
      <c r="W9" s="7">
        <f t="shared" ref="W9:W16" si="30">SUM(X9:Y9)</f>
        <v>259.48193000000003</v>
      </c>
      <c r="X9" s="8">
        <f>SUM('[20]ПОЛНАЯ СЕБЕСТОИМОСТЬ СТОКИ 2023'!L9)</f>
        <v>257.06443000000002</v>
      </c>
      <c r="Y9" s="8">
        <f>SUM('[20]ПОЛНАЯ СЕБЕСТОИМОСТЬ СТОКИ 2023'!M9)</f>
        <v>2.4175</v>
      </c>
      <c r="Z9" s="15">
        <f t="shared" ref="Z9:Z16" si="31">SUM(AA9:AB9)</f>
        <v>272.42900000000003</v>
      </c>
      <c r="AA9" s="7">
        <v>270.02500000000003</v>
      </c>
      <c r="AB9" s="7">
        <v>2.4039999999999999</v>
      </c>
      <c r="AC9" s="10">
        <f t="shared" ref="AC9:AC16" si="32">SUM(AD9:AE9)</f>
        <v>768.56306212265406</v>
      </c>
      <c r="AD9" s="10">
        <f t="shared" ref="AD9:AE16" si="33">SUM(C9+L9+U9)</f>
        <v>764.75724428647504</v>
      </c>
      <c r="AE9" s="10">
        <f t="shared" si="33"/>
        <v>3.8058178361790249</v>
      </c>
      <c r="AF9" s="10">
        <f t="shared" ref="AF9:AF16" si="34">SUM(AG9:AH9)</f>
        <v>785.43911799999989</v>
      </c>
      <c r="AG9" s="10">
        <f t="shared" ref="AG9:AK16" si="35">SUM(F9+O9+X9)</f>
        <v>781.86011799999994</v>
      </c>
      <c r="AH9" s="10">
        <f t="shared" si="35"/>
        <v>3.5789999999999997</v>
      </c>
      <c r="AI9" s="11">
        <f t="shared" si="2"/>
        <v>827.64625000000001</v>
      </c>
      <c r="AJ9" s="11">
        <f t="shared" si="2"/>
        <v>824.76600000000008</v>
      </c>
      <c r="AK9" s="11">
        <f t="shared" si="2"/>
        <v>2.8802499999999998</v>
      </c>
      <c r="AL9" s="10">
        <f t="shared" ref="AL9:AL16" si="36">SUM(AM9:AN9)</f>
        <v>16.876055877345877</v>
      </c>
      <c r="AM9" s="10">
        <f t="shared" ref="AM9:AN16" si="37">SUM(AG9-AD9)</f>
        <v>17.1028737135249</v>
      </c>
      <c r="AN9" s="10">
        <f t="shared" si="37"/>
        <v>-0.22681783617902518</v>
      </c>
      <c r="AO9" s="7">
        <f>SUM(AP9:AQ9)</f>
        <v>256.18768737421806</v>
      </c>
      <c r="AP9" s="7">
        <f t="shared" si="3"/>
        <v>254.91908142882502</v>
      </c>
      <c r="AQ9" s="7">
        <f t="shared" si="3"/>
        <v>1.2686059453930083</v>
      </c>
      <c r="AR9" s="7">
        <f t="shared" ref="AR9:AR16" si="38">SUM(AS9:AT9)</f>
        <v>263.32413399999996</v>
      </c>
      <c r="AS9" s="8">
        <f>SUM('[20]ПОЛНАЯ СЕБЕСТОИМОСТЬ СТОКИ 2023'!U9)</f>
        <v>262.86413399999998</v>
      </c>
      <c r="AT9" s="8">
        <f>SUM('[20]ПОЛНАЯ СЕБЕСТОИМОСТЬ СТОКИ 2023'!V9)</f>
        <v>0.46</v>
      </c>
      <c r="AU9" s="15">
        <f t="shared" ref="AU9:AU16" si="39">SUM(AV9:AW9)</f>
        <v>297.51749999999998</v>
      </c>
      <c r="AV9" s="7">
        <v>296.94499999999999</v>
      </c>
      <c r="AW9" s="7">
        <v>0.57250000000000001</v>
      </c>
      <c r="AX9" s="7">
        <f>SUM(AY9:AZ9)</f>
        <v>256.18768737421806</v>
      </c>
      <c r="AY9" s="7">
        <f t="shared" si="4"/>
        <v>254.91908142882502</v>
      </c>
      <c r="AZ9" s="7">
        <f t="shared" si="4"/>
        <v>1.2686059453930083</v>
      </c>
      <c r="BA9" s="7">
        <f t="shared" ref="BA9:BA16" si="40">SUM(BB9:BC9)</f>
        <v>263.52684599999998</v>
      </c>
      <c r="BB9" s="8">
        <f>SUM('[20]ПОЛНАЯ СЕБЕСТОИМОСТЬ СТОКИ 2023'!X9)</f>
        <v>262.77809600000001</v>
      </c>
      <c r="BC9" s="8">
        <f>SUM('[20]ПОЛНАЯ СЕБЕСТОИМОСТЬ СТОКИ 2023'!Y9)</f>
        <v>0.74875000000000003</v>
      </c>
      <c r="BD9" s="15">
        <f t="shared" ref="BD9:BD16" si="41">SUM(BE9:BF9)</f>
        <v>265.84300000000002</v>
      </c>
      <c r="BE9" s="7">
        <v>265.28399999999999</v>
      </c>
      <c r="BF9" s="7">
        <v>0.55900000000000005</v>
      </c>
      <c r="BG9" s="7">
        <f>SUM(BH9:BI9)</f>
        <v>256.18768737421806</v>
      </c>
      <c r="BH9" s="7">
        <f t="shared" si="5"/>
        <v>254.91908142882502</v>
      </c>
      <c r="BI9" s="7">
        <f t="shared" si="5"/>
        <v>1.2686059453930083</v>
      </c>
      <c r="BJ9" s="7">
        <f t="shared" ref="BJ9:BJ16" si="42">SUM(BK9:BL9)</f>
        <v>257.661947</v>
      </c>
      <c r="BK9" s="8">
        <f>SUM('[20]ПОЛНАЯ СЕБЕСТОИМОСТЬ СТОКИ 2023'!AA9)</f>
        <v>255.070697</v>
      </c>
      <c r="BL9" s="8">
        <f>SUM('[20]ПОЛНАЯ СЕБЕСТОИМОСТЬ СТОКИ 2023'!AB9)</f>
        <v>2.5912500000000001</v>
      </c>
      <c r="BM9" s="15">
        <f t="shared" ref="BM9:BM16" si="43">SUM(BN9:BO9)</f>
        <v>261.50725</v>
      </c>
      <c r="BN9" s="7">
        <v>258.62700000000001</v>
      </c>
      <c r="BO9" s="7">
        <v>2.8802500000000002</v>
      </c>
      <c r="BP9" s="10">
        <f t="shared" ref="BP9:BP16" si="44">SUM(BQ9:BR9)</f>
        <v>768.56306212265406</v>
      </c>
      <c r="BQ9" s="10">
        <f t="shared" ref="BQ9:BR16" si="45">SUM(AP9+AY9+BH9)</f>
        <v>764.75724428647504</v>
      </c>
      <c r="BR9" s="10">
        <f t="shared" si="45"/>
        <v>3.8058178361790249</v>
      </c>
      <c r="BS9" s="10">
        <f t="shared" ref="BS9:BS16" si="46">SUM(BT9:BU9)</f>
        <v>784.51292699999988</v>
      </c>
      <c r="BT9" s="10">
        <f t="shared" ref="BT9:BX16" si="47">SUM(AS9+BB9+BK9)</f>
        <v>780.71292699999992</v>
      </c>
      <c r="BU9" s="10">
        <f t="shared" si="47"/>
        <v>3.8</v>
      </c>
      <c r="BV9" s="11">
        <f t="shared" si="6"/>
        <v>824.86775</v>
      </c>
      <c r="BW9" s="10">
        <f t="shared" si="6"/>
        <v>820.85599999999999</v>
      </c>
      <c r="BX9" s="10">
        <f t="shared" si="6"/>
        <v>4.0117500000000001</v>
      </c>
      <c r="BY9" s="10">
        <f t="shared" ref="BY9:BY16" si="48">SUM(BZ9:CA9)</f>
        <v>15.949864877345854</v>
      </c>
      <c r="BZ9" s="10">
        <f t="shared" ref="BZ9:CA16" si="49">SUM(BT9-BQ9)</f>
        <v>15.95568271352488</v>
      </c>
      <c r="CA9" s="10">
        <f t="shared" si="49"/>
        <v>-5.8178361790250932E-3</v>
      </c>
      <c r="CB9" s="10">
        <f t="shared" ref="CB9:CB16" si="50">SUM(CC9:CD9)</f>
        <v>1537.1261242453081</v>
      </c>
      <c r="CC9" s="10">
        <f t="shared" ref="CC9:CD16" si="51">SUM(AD9+BQ9)</f>
        <v>1529.5144885729501</v>
      </c>
      <c r="CD9" s="10">
        <f t="shared" si="51"/>
        <v>7.6116356723580498</v>
      </c>
      <c r="CE9" s="10">
        <f>SUM(CF9:CG9)</f>
        <v>1569.9520449999998</v>
      </c>
      <c r="CF9" s="10">
        <f t="shared" si="7"/>
        <v>1562.5730449999999</v>
      </c>
      <c r="CG9" s="10">
        <f t="shared" si="7"/>
        <v>7.3789999999999996</v>
      </c>
      <c r="CH9" s="11">
        <f t="shared" si="7"/>
        <v>1652.5140000000001</v>
      </c>
      <c r="CI9" s="11">
        <f t="shared" si="7"/>
        <v>1645.6220000000001</v>
      </c>
      <c r="CJ9" s="11">
        <f t="shared" si="7"/>
        <v>6.8919999999999995</v>
      </c>
      <c r="CK9" s="10">
        <f t="shared" ref="CK9:CK12" si="52">SUM(CL9:CM9)</f>
        <v>32.82592075469173</v>
      </c>
      <c r="CL9" s="12">
        <f t="shared" si="8"/>
        <v>33.05855642704978</v>
      </c>
      <c r="CM9" s="12">
        <f t="shared" si="8"/>
        <v>-0.23263567235805027</v>
      </c>
      <c r="CN9" s="7">
        <f>SUM(CO9:CP9)</f>
        <v>256.18768737421806</v>
      </c>
      <c r="CO9" s="7">
        <f t="shared" si="9"/>
        <v>254.91908142882502</v>
      </c>
      <c r="CP9" s="7">
        <f t="shared" si="9"/>
        <v>1.2686059453930083</v>
      </c>
      <c r="CQ9" s="7">
        <f t="shared" ref="CQ9:CQ16" si="53">SUM(CR9:CS9)</f>
        <v>226.11733899999999</v>
      </c>
      <c r="CR9" s="8">
        <f>SUM('[20]ПОЛНАЯ СЕБЕСТОИМОСТЬ СТОКИ 2023'!AS9)</f>
        <v>225.574839</v>
      </c>
      <c r="CS9" s="8">
        <f>SUM('[20]ПОЛНАЯ СЕБЕСТОИМОСТЬ СТОКИ 2023'!AT9)</f>
        <v>0.54249999999999998</v>
      </c>
      <c r="CT9" s="7">
        <f t="shared" ref="CT9:CT16" si="54">SUM(CU9:CV9)</f>
        <v>247.98500000000001</v>
      </c>
      <c r="CU9" s="7">
        <v>247.65100000000001</v>
      </c>
      <c r="CV9" s="7">
        <v>0.33400000000000002</v>
      </c>
      <c r="CW9" s="7">
        <f>SUM(CX9:CY9)</f>
        <v>256.18768737421806</v>
      </c>
      <c r="CX9" s="7">
        <f t="shared" si="10"/>
        <v>254.91908142882502</v>
      </c>
      <c r="CY9" s="7">
        <f t="shared" si="10"/>
        <v>1.2686059453930083</v>
      </c>
      <c r="CZ9" s="7">
        <f t="shared" ref="CZ9:CZ16" si="55">SUM(DA9:DB9)</f>
        <v>244.49832500000002</v>
      </c>
      <c r="DA9" s="8">
        <f>SUM('[20]ПОЛНАЯ СЕБЕСТОИМОСТЬ СТОКИ 2023'!AV9)</f>
        <v>243.85582500000001</v>
      </c>
      <c r="DB9" s="8">
        <f>SUM('[20]ПОЛНАЯ СЕБЕСТОИМОСТЬ СТОКИ 2023'!AW9)</f>
        <v>0.64249999999999996</v>
      </c>
      <c r="DC9" s="15">
        <f t="shared" ref="DC9:DC16" si="56">SUM(DD9:DE9)</f>
        <v>254.21399999999997</v>
      </c>
      <c r="DD9" s="7">
        <v>253.81799999999998</v>
      </c>
      <c r="DE9" s="7">
        <v>0.39600000000000002</v>
      </c>
      <c r="DF9" s="7">
        <f>SUM(DG9:DH9)</f>
        <v>256.18768737421806</v>
      </c>
      <c r="DG9" s="7">
        <f t="shared" si="11"/>
        <v>254.91908142882502</v>
      </c>
      <c r="DH9" s="7">
        <f t="shared" si="11"/>
        <v>1.2686059453930083</v>
      </c>
      <c r="DI9" s="7">
        <f t="shared" ref="DI9:DI16" si="57">SUM(DJ9:DK9)</f>
        <v>251.45089299999998</v>
      </c>
      <c r="DJ9" s="8">
        <f>SUM('[20]ПОЛНАЯ СЕБЕСТОИМОСТЬ СТОКИ 2023'!AY9)</f>
        <v>248.56339299999999</v>
      </c>
      <c r="DK9" s="8">
        <f>SUM('[20]ПОЛНАЯ СЕБЕСТОИМОСТЬ СТОКИ 2023'!AZ9)</f>
        <v>2.8875000000000002</v>
      </c>
      <c r="DL9" s="15">
        <f t="shared" ref="DL9:DL16" si="58">SUM(DM9:DN9)</f>
        <v>267.44142799999997</v>
      </c>
      <c r="DM9" s="7">
        <v>264.58742799999999</v>
      </c>
      <c r="DN9" s="7">
        <v>2.8540000000000001</v>
      </c>
      <c r="DO9" s="10">
        <f t="shared" ref="DO9:DO16" si="59">SUM(DP9:DQ9)</f>
        <v>768.56306212265406</v>
      </c>
      <c r="DP9" s="10">
        <f t="shared" ref="DP9:DQ16" si="60">SUM(CO9+CX9+DG9)</f>
        <v>764.75724428647504</v>
      </c>
      <c r="DQ9" s="10">
        <f t="shared" si="60"/>
        <v>3.8058178361790249</v>
      </c>
      <c r="DR9" s="10">
        <f t="shared" ref="DR9:DR16" si="61">SUM(DS9:DT9)</f>
        <v>722.06655699999999</v>
      </c>
      <c r="DS9" s="10">
        <f t="shared" ref="DS9:DW16" si="62">SUM(CR9+DA9+DJ9)</f>
        <v>717.994057</v>
      </c>
      <c r="DT9" s="10">
        <f t="shared" si="62"/>
        <v>4.0724999999999998</v>
      </c>
      <c r="DU9" s="11">
        <f t="shared" si="12"/>
        <v>769.64042799999993</v>
      </c>
      <c r="DV9" s="10">
        <f t="shared" si="12"/>
        <v>766.05642799999998</v>
      </c>
      <c r="DW9" s="10">
        <f t="shared" si="12"/>
        <v>3.5840000000000001</v>
      </c>
      <c r="DX9" s="10">
        <f t="shared" ref="DX9:DX16" si="63">SUM(DY9:DZ9)</f>
        <v>-46.496505122654071</v>
      </c>
      <c r="DY9" s="12">
        <f t="shared" si="13"/>
        <v>-46.763187286475045</v>
      </c>
      <c r="DZ9" s="12">
        <f t="shared" si="13"/>
        <v>0.26668216382097487</v>
      </c>
      <c r="EA9" s="10">
        <f t="shared" ref="EA9:EA12" si="64">SUM(EB9:EC9)</f>
        <v>2305.6891863679625</v>
      </c>
      <c r="EB9" s="10">
        <f t="shared" ref="EB9:EC16" si="65">SUM(CC9+DP9)</f>
        <v>2294.2717328594254</v>
      </c>
      <c r="EC9" s="10">
        <f t="shared" si="65"/>
        <v>11.417453508537076</v>
      </c>
      <c r="ED9" s="10">
        <f t="shared" ref="ED9:ED16" si="66">SUM(EE9:EF9)</f>
        <v>2292.0186020000001</v>
      </c>
      <c r="EE9" s="10">
        <f t="shared" si="14"/>
        <v>2280.567102</v>
      </c>
      <c r="EF9" s="10">
        <f t="shared" si="14"/>
        <v>11.451499999999999</v>
      </c>
      <c r="EG9" s="10">
        <f t="shared" si="14"/>
        <v>2422.1544279999998</v>
      </c>
      <c r="EH9" s="10">
        <f t="shared" si="14"/>
        <v>2411.6784280000002</v>
      </c>
      <c r="EI9" s="10">
        <f t="shared" si="14"/>
        <v>10.475999999999999</v>
      </c>
      <c r="EJ9" s="10">
        <f t="shared" ref="EJ9:EJ12" si="67">SUM(EK9:EL9)</f>
        <v>-13.670584367962455</v>
      </c>
      <c r="EK9" s="12">
        <f t="shared" si="15"/>
        <v>-13.704630859425379</v>
      </c>
      <c r="EL9" s="12">
        <f t="shared" si="15"/>
        <v>3.4046491462923711E-2</v>
      </c>
      <c r="EM9" s="7">
        <f>SUM(EN9:EO9)</f>
        <v>256.18768737421806</v>
      </c>
      <c r="EN9" s="7">
        <f t="shared" si="16"/>
        <v>254.91908142882502</v>
      </c>
      <c r="EO9" s="7">
        <f t="shared" si="16"/>
        <v>1.2686059453930083</v>
      </c>
      <c r="EP9" s="7">
        <f t="shared" ref="EP9:EP16" si="68">SUM(EQ9:ER9)</f>
        <v>255.22729999999999</v>
      </c>
      <c r="EQ9" s="8">
        <f>SUM('[20]ПОЛНАЯ СЕБЕСТОИМОСТЬ СТОКИ 2023'!BQ9)</f>
        <v>253.72229999999999</v>
      </c>
      <c r="ER9" s="8">
        <f>SUM('[20]ПОЛНАЯ СЕБЕСТОИМОСТЬ СТОКИ 2023'!BR9)</f>
        <v>1.5049999999999999</v>
      </c>
      <c r="ES9" s="15">
        <f t="shared" ref="ES9:ES16" si="69">SUM(ET9:EU9)</f>
        <v>265.94100000000003</v>
      </c>
      <c r="ET9" s="7">
        <v>265.29700000000003</v>
      </c>
      <c r="EU9" s="7">
        <v>0.64400000000000002</v>
      </c>
      <c r="EV9" s="7">
        <f>SUM(EW9:EX9)</f>
        <v>256.18768737421806</v>
      </c>
      <c r="EW9" s="7">
        <f t="shared" si="17"/>
        <v>254.91908142882502</v>
      </c>
      <c r="EX9" s="7">
        <f t="shared" si="17"/>
        <v>1.2686059453930083</v>
      </c>
      <c r="EY9" s="7">
        <f t="shared" ref="EY9:EY16" si="70">SUM(EZ9:FA9)</f>
        <v>0</v>
      </c>
      <c r="EZ9" s="8">
        <f>SUM('[20]ПОЛНАЯ СЕБЕСТОИМОСТЬ СТОКИ 2023'!BT9)</f>
        <v>0</v>
      </c>
      <c r="FA9" s="8">
        <f>SUM('[20]ПОЛНАЯ СЕБЕСТОИМОСТЬ СТОКИ 2023'!BU9)</f>
        <v>0</v>
      </c>
      <c r="FB9" s="7">
        <f t="shared" ref="FB9:FB16" si="71">SUM(FC9:FD9)</f>
        <v>266.04975399999995</v>
      </c>
      <c r="FC9" s="7">
        <v>265.46225399999997</v>
      </c>
      <c r="FD9" s="7">
        <v>0.58750000000000002</v>
      </c>
      <c r="FE9" s="7">
        <f>SUM(FF9:FG9)</f>
        <v>256.18768737421806</v>
      </c>
      <c r="FF9" s="7">
        <f t="shared" si="18"/>
        <v>254.91908142882502</v>
      </c>
      <c r="FG9" s="7">
        <f t="shared" si="18"/>
        <v>1.2686059453930083</v>
      </c>
      <c r="FH9" s="7">
        <f t="shared" ref="FH9:FH16" si="72">SUM(FI9:FJ9)</f>
        <v>0</v>
      </c>
      <c r="FI9" s="8">
        <f>SUM('[20]ПОЛНАЯ СЕБЕСТОИМОСТЬ СТОКИ 2023'!BW9)</f>
        <v>0</v>
      </c>
      <c r="FJ9" s="8">
        <f>SUM('[20]ПОЛНАЯ СЕБЕСТОИМОСТЬ СТОКИ 2023'!BX9)</f>
        <v>0</v>
      </c>
      <c r="FK9" s="7">
        <f t="shared" ref="FK9:FK16" si="73">SUM(FL9:FM9)</f>
        <v>271.41572000000002</v>
      </c>
      <c r="FL9" s="7">
        <v>268.29682000000003</v>
      </c>
      <c r="FM9" s="7">
        <v>3.1189</v>
      </c>
      <c r="FN9" s="10">
        <f t="shared" ref="FN9:FN16" si="74">SUM(FO9:FP9)</f>
        <v>768.56306212265406</v>
      </c>
      <c r="FO9" s="10">
        <f t="shared" ref="FO9:FP16" si="75">SUM(EN9+EW9+FF9)</f>
        <v>764.75724428647504</v>
      </c>
      <c r="FP9" s="10">
        <f t="shared" si="75"/>
        <v>3.8058178361790249</v>
      </c>
      <c r="FQ9" s="10">
        <f t="shared" ref="FQ9:FQ16" si="76">SUM(FR9:FS9)</f>
        <v>255.22729999999999</v>
      </c>
      <c r="FR9" s="10">
        <f t="shared" ref="FR9:FV16" si="77">SUM(EQ9+EZ9+FI9)</f>
        <v>253.72229999999999</v>
      </c>
      <c r="FS9" s="10">
        <f t="shared" si="77"/>
        <v>1.5049999999999999</v>
      </c>
      <c r="FT9" s="11">
        <f t="shared" si="19"/>
        <v>803.40647399999989</v>
      </c>
      <c r="FU9" s="11">
        <f t="shared" si="19"/>
        <v>799.05607400000008</v>
      </c>
      <c r="FV9" s="11">
        <f t="shared" si="19"/>
        <v>4.3504000000000005</v>
      </c>
      <c r="FW9" s="10">
        <f t="shared" ref="FW9:FW16" si="78">SUM(FX9:FY9)</f>
        <v>-513.33576212265405</v>
      </c>
      <c r="FX9" s="12">
        <f t="shared" si="20"/>
        <v>-511.03494428647502</v>
      </c>
      <c r="FY9" s="12">
        <f t="shared" si="20"/>
        <v>-2.300817836179025</v>
      </c>
      <c r="FZ9" s="10">
        <f t="shared" ref="FZ9:FZ16" si="79">SUM(GA9:GB9)</f>
        <v>3074.2522484906162</v>
      </c>
      <c r="GA9" s="10">
        <f>SUM('[20]ПОЛНАЯ СЕБЕСТОИМОСТЬ СТОКИ 2023'!CC9)</f>
        <v>3059.0289771459002</v>
      </c>
      <c r="GB9" s="10">
        <f>SUM('[20]ПОЛНАЯ СЕБЕСТОИМОСТЬ СТОКИ 2023'!CD9)</f>
        <v>15.2232713447161</v>
      </c>
      <c r="GC9" s="10">
        <f t="shared" ref="GC9:GC12" si="80">SUM(GD9:GE9)</f>
        <v>2547.2459019999997</v>
      </c>
      <c r="GD9" s="11">
        <f t="shared" si="21"/>
        <v>2534.2894019999999</v>
      </c>
      <c r="GE9" s="11">
        <f t="shared" si="21"/>
        <v>12.956499999999998</v>
      </c>
      <c r="GF9" s="11">
        <f t="shared" si="21"/>
        <v>3225.5609019999997</v>
      </c>
      <c r="GG9" s="11">
        <f t="shared" si="22"/>
        <v>3210.7345020000002</v>
      </c>
      <c r="GH9" s="11">
        <f t="shared" si="22"/>
        <v>14.8264</v>
      </c>
      <c r="GI9" s="10">
        <f t="shared" ref="GI9:GI12" si="81">SUM(GJ9:GK9)</f>
        <v>-527.00634649061635</v>
      </c>
      <c r="GJ9" s="12">
        <f t="shared" si="23"/>
        <v>-524.73957514590029</v>
      </c>
      <c r="GK9" s="12">
        <f t="shared" si="23"/>
        <v>-2.2667713447161013</v>
      </c>
      <c r="GM9" s="13">
        <f t="shared" ref="GM9:GM16" si="82">SUM(B9+K9+T9+AO9+AX9+BG9+CN9+CW9+DF9+EM9+EV9+FE9)</f>
        <v>3074.2522484906167</v>
      </c>
    </row>
    <row r="10" spans="1:195" ht="18.75" customHeight="1" x14ac:dyDescent="0.3">
      <c r="A10" s="16" t="s">
        <v>32</v>
      </c>
      <c r="B10" s="17">
        <f t="shared" si="24"/>
        <v>197.39329347432499</v>
      </c>
      <c r="C10" s="17">
        <f t="shared" si="25"/>
        <v>197.39329347432499</v>
      </c>
      <c r="D10" s="17">
        <f t="shared" si="25"/>
        <v>0</v>
      </c>
      <c r="E10" s="17">
        <f t="shared" si="26"/>
        <v>203.136651</v>
      </c>
      <c r="F10" s="18">
        <f>SUM('[20]ПОЛНАЯ СЕБЕСТОИМОСТЬ СТОКИ 2023'!F10)</f>
        <v>203.136651</v>
      </c>
      <c r="G10" s="18">
        <f>SUM('[20]ПОЛНАЯ СЕБЕСТОИМОСТЬ СТОКИ 2023'!G10)</f>
        <v>0</v>
      </c>
      <c r="H10" s="19">
        <f t="shared" si="27"/>
        <v>207.261</v>
      </c>
      <c r="I10" s="20">
        <v>207.261</v>
      </c>
      <c r="J10" s="20">
        <v>0</v>
      </c>
      <c r="K10" s="17">
        <f>SUM(L10:M10)</f>
        <v>197.39329347432499</v>
      </c>
      <c r="L10" s="17">
        <f t="shared" si="0"/>
        <v>197.39329347432499</v>
      </c>
      <c r="M10" s="17">
        <f t="shared" si="0"/>
        <v>0</v>
      </c>
      <c r="N10" s="17">
        <f t="shared" si="28"/>
        <v>207.06859499999999</v>
      </c>
      <c r="O10" s="18">
        <f>SUM('[20]ПОЛНАЯ СЕБЕСТОИМОСТЬ СТОКИ 2023'!I10)</f>
        <v>207.06859499999999</v>
      </c>
      <c r="P10" s="18">
        <f>SUM('[20]ПОЛНАЯ СЕБЕСТОИМОСТЬ СТОКИ 2023'!J10)</f>
        <v>0</v>
      </c>
      <c r="Q10" s="19">
        <f t="shared" si="29"/>
        <v>204.084</v>
      </c>
      <c r="R10" s="20">
        <v>204.084</v>
      </c>
      <c r="S10" s="20">
        <v>0</v>
      </c>
      <c r="T10" s="17">
        <f>SUM(U10:V10)</f>
        <v>197.39329347432499</v>
      </c>
      <c r="U10" s="17">
        <f t="shared" si="1"/>
        <v>197.39329347432499</v>
      </c>
      <c r="V10" s="17">
        <f t="shared" si="1"/>
        <v>0</v>
      </c>
      <c r="W10" s="17">
        <f t="shared" si="30"/>
        <v>199.56375600000001</v>
      </c>
      <c r="X10" s="18">
        <f>SUM('[20]ПОЛНАЯ СЕБЕСТОИМОСТЬ СТОКИ 2023'!L10)</f>
        <v>199.56375600000001</v>
      </c>
      <c r="Y10" s="18">
        <f>SUM('[20]ПОЛНАЯ СЕБЕСТОИМОСТЬ СТОКИ 2023'!M10)</f>
        <v>0</v>
      </c>
      <c r="Z10" s="19">
        <f t="shared" si="31"/>
        <v>199.22900000000001</v>
      </c>
      <c r="AA10" s="20">
        <v>199.22900000000001</v>
      </c>
      <c r="AB10" s="20">
        <v>0</v>
      </c>
      <c r="AC10" s="21">
        <f t="shared" si="32"/>
        <v>592.17988042297497</v>
      </c>
      <c r="AD10" s="21">
        <f t="shared" si="33"/>
        <v>592.17988042297497</v>
      </c>
      <c r="AE10" s="21">
        <f t="shared" si="33"/>
        <v>0</v>
      </c>
      <c r="AF10" s="21">
        <f t="shared" si="34"/>
        <v>609.769002</v>
      </c>
      <c r="AG10" s="21">
        <f t="shared" si="35"/>
        <v>609.769002</v>
      </c>
      <c r="AH10" s="21">
        <f t="shared" si="35"/>
        <v>0</v>
      </c>
      <c r="AI10" s="22">
        <f t="shared" si="2"/>
        <v>610.57400000000007</v>
      </c>
      <c r="AJ10" s="22">
        <f t="shared" si="2"/>
        <v>610.57400000000007</v>
      </c>
      <c r="AK10" s="22">
        <f t="shared" si="2"/>
        <v>0</v>
      </c>
      <c r="AL10" s="21">
        <f t="shared" si="36"/>
        <v>17.589121577025026</v>
      </c>
      <c r="AM10" s="21">
        <f t="shared" si="37"/>
        <v>17.589121577025026</v>
      </c>
      <c r="AN10" s="21">
        <f t="shared" si="37"/>
        <v>0</v>
      </c>
      <c r="AO10" s="17">
        <f>SUM(AP10:AQ10)</f>
        <v>197.39329347432499</v>
      </c>
      <c r="AP10" s="17">
        <f t="shared" si="3"/>
        <v>197.39329347432499</v>
      </c>
      <c r="AQ10" s="17">
        <f t="shared" si="3"/>
        <v>0</v>
      </c>
      <c r="AR10" s="17">
        <f t="shared" si="38"/>
        <v>204.270996</v>
      </c>
      <c r="AS10" s="18">
        <f>SUM('[20]ПОЛНАЯ СЕБЕСТОИМОСТЬ СТОКИ 2023'!U10)</f>
        <v>204.270996</v>
      </c>
      <c r="AT10" s="18">
        <f>SUM('[20]ПОЛНАЯ СЕБЕСТОИМОСТЬ СТОКИ 2023'!V10)</f>
        <v>0</v>
      </c>
      <c r="AU10" s="19">
        <f t="shared" si="39"/>
        <v>240.98500000000001</v>
      </c>
      <c r="AV10" s="20">
        <v>240.98500000000001</v>
      </c>
      <c r="AW10" s="20">
        <v>0</v>
      </c>
      <c r="AX10" s="17">
        <f>SUM(AY10:AZ10)</f>
        <v>197.39329347432499</v>
      </c>
      <c r="AY10" s="17">
        <f t="shared" si="4"/>
        <v>197.39329347432499</v>
      </c>
      <c r="AZ10" s="17">
        <f t="shared" si="4"/>
        <v>0</v>
      </c>
      <c r="BA10" s="17">
        <f t="shared" si="40"/>
        <v>210.60340099999999</v>
      </c>
      <c r="BB10" s="18">
        <f>SUM('[20]ПОЛНАЯ СЕБЕСТОИМОСТЬ СТОКИ 2023'!X10)</f>
        <v>210.60340099999999</v>
      </c>
      <c r="BC10" s="18">
        <f>SUM('[20]ПОЛНАЯ СЕБЕСТОИМОСТЬ СТОКИ 2023'!Y10)</f>
        <v>0</v>
      </c>
      <c r="BD10" s="19">
        <f t="shared" si="41"/>
        <v>205.10599999999999</v>
      </c>
      <c r="BE10" s="20">
        <v>205.10599999999999</v>
      </c>
      <c r="BF10" s="20">
        <v>0</v>
      </c>
      <c r="BG10" s="17">
        <f>SUM(BH10:BI10)</f>
        <v>197.39329347432499</v>
      </c>
      <c r="BH10" s="17">
        <f t="shared" si="5"/>
        <v>197.39329347432499</v>
      </c>
      <c r="BI10" s="17">
        <f t="shared" si="5"/>
        <v>0</v>
      </c>
      <c r="BJ10" s="17">
        <f t="shared" si="42"/>
        <v>200.97697199999999</v>
      </c>
      <c r="BK10" s="18">
        <f>SUM('[20]ПОЛНАЯ СЕБЕСТОИМОСТЬ СТОКИ 2023'!AA10)</f>
        <v>200.97697199999999</v>
      </c>
      <c r="BL10" s="18">
        <f>SUM('[20]ПОЛНАЯ СЕБЕСТОИМОСТЬ СТОКИ 2023'!AB10)</f>
        <v>0</v>
      </c>
      <c r="BM10" s="19">
        <f t="shared" si="43"/>
        <v>193.73599999999999</v>
      </c>
      <c r="BN10" s="20">
        <v>193.73599999999999</v>
      </c>
      <c r="BO10" s="20">
        <v>0</v>
      </c>
      <c r="BP10" s="21">
        <f t="shared" si="44"/>
        <v>592.17988042297497</v>
      </c>
      <c r="BQ10" s="21">
        <f t="shared" si="45"/>
        <v>592.17988042297497</v>
      </c>
      <c r="BR10" s="21">
        <f t="shared" si="45"/>
        <v>0</v>
      </c>
      <c r="BS10" s="21">
        <f t="shared" si="46"/>
        <v>615.85136899999998</v>
      </c>
      <c r="BT10" s="21">
        <f t="shared" si="47"/>
        <v>615.85136899999998</v>
      </c>
      <c r="BU10" s="21">
        <f t="shared" si="47"/>
        <v>0</v>
      </c>
      <c r="BV10" s="22">
        <f t="shared" si="6"/>
        <v>639.827</v>
      </c>
      <c r="BW10" s="21">
        <f t="shared" si="6"/>
        <v>639.827</v>
      </c>
      <c r="BX10" s="21">
        <f t="shared" si="6"/>
        <v>0</v>
      </c>
      <c r="BY10" s="21">
        <f t="shared" si="48"/>
        <v>23.671488577025002</v>
      </c>
      <c r="BZ10" s="21">
        <f t="shared" si="49"/>
        <v>23.671488577025002</v>
      </c>
      <c r="CA10" s="21">
        <f t="shared" si="49"/>
        <v>0</v>
      </c>
      <c r="CB10" s="21">
        <f t="shared" si="50"/>
        <v>1184.3597608459499</v>
      </c>
      <c r="CC10" s="21">
        <f t="shared" si="51"/>
        <v>1184.3597608459499</v>
      </c>
      <c r="CD10" s="21">
        <f t="shared" si="51"/>
        <v>0</v>
      </c>
      <c r="CE10" s="21">
        <f t="shared" ref="CE10:CE12" si="83">SUM(CF10:CG10)</f>
        <v>1225.620371</v>
      </c>
      <c r="CF10" s="21">
        <f t="shared" si="7"/>
        <v>1225.620371</v>
      </c>
      <c r="CG10" s="21">
        <f t="shared" si="7"/>
        <v>0</v>
      </c>
      <c r="CH10" s="22">
        <f t="shared" si="7"/>
        <v>1250.4010000000001</v>
      </c>
      <c r="CI10" s="22">
        <f t="shared" si="7"/>
        <v>1250.4010000000001</v>
      </c>
      <c r="CJ10" s="22">
        <f t="shared" si="7"/>
        <v>0</v>
      </c>
      <c r="CK10" s="21">
        <f t="shared" si="52"/>
        <v>41.260610154050028</v>
      </c>
      <c r="CL10" s="23">
        <f t="shared" si="8"/>
        <v>41.260610154050028</v>
      </c>
      <c r="CM10" s="23">
        <f t="shared" si="8"/>
        <v>0</v>
      </c>
      <c r="CN10" s="17">
        <f>SUM(CO10:CP10)</f>
        <v>197.39329347432499</v>
      </c>
      <c r="CO10" s="17">
        <f t="shared" si="9"/>
        <v>197.39329347432499</v>
      </c>
      <c r="CP10" s="17">
        <f t="shared" si="9"/>
        <v>0</v>
      </c>
      <c r="CQ10" s="17">
        <f t="shared" si="53"/>
        <v>182.92413400000001</v>
      </c>
      <c r="CR10" s="18">
        <f>SUM('[20]ПОЛНАЯ СЕБЕСТОИМОСТЬ СТОКИ 2023'!AS10)</f>
        <v>182.92413400000001</v>
      </c>
      <c r="CS10" s="18">
        <f>SUM('[20]ПОЛНАЯ СЕБЕСТОИМОСТЬ СТОКИ 2023'!AT10)</f>
        <v>0</v>
      </c>
      <c r="CT10" s="19">
        <f t="shared" si="54"/>
        <v>188.94200000000001</v>
      </c>
      <c r="CU10" s="20">
        <v>188.94200000000001</v>
      </c>
      <c r="CV10" s="20">
        <v>0</v>
      </c>
      <c r="CW10" s="17">
        <f>SUM(CX10:CY10)</f>
        <v>197.39329347432499</v>
      </c>
      <c r="CX10" s="17">
        <f t="shared" si="10"/>
        <v>197.39329347432499</v>
      </c>
      <c r="CY10" s="17">
        <f t="shared" si="10"/>
        <v>0</v>
      </c>
      <c r="CZ10" s="17">
        <f t="shared" si="55"/>
        <v>193.55702400000001</v>
      </c>
      <c r="DA10" s="18">
        <f>SUM('[20]ПОЛНАЯ СЕБЕСТОИМОСТЬ СТОКИ 2023'!AV10)</f>
        <v>193.55702400000001</v>
      </c>
      <c r="DB10" s="18">
        <f>SUM('[20]ПОЛНАЯ СЕБЕСТОИМОСТЬ СТОКИ 2023'!AW10)</f>
        <v>0</v>
      </c>
      <c r="DC10" s="19">
        <f t="shared" si="56"/>
        <v>198.375</v>
      </c>
      <c r="DD10" s="20">
        <v>198.375</v>
      </c>
      <c r="DE10" s="20">
        <v>0</v>
      </c>
      <c r="DF10" s="17">
        <f>SUM(DG10:DH10)</f>
        <v>197.39329347432499</v>
      </c>
      <c r="DG10" s="17">
        <f t="shared" si="11"/>
        <v>197.39329347432499</v>
      </c>
      <c r="DH10" s="17">
        <f t="shared" si="11"/>
        <v>0</v>
      </c>
      <c r="DI10" s="17">
        <f t="shared" si="57"/>
        <v>191.389173</v>
      </c>
      <c r="DJ10" s="18">
        <f>SUM('[20]ПОЛНАЯ СЕБЕСТОИМОСТЬ СТОКИ 2023'!AY10)</f>
        <v>191.389173</v>
      </c>
      <c r="DK10" s="18">
        <f>SUM('[20]ПОЛНАЯ СЕБЕСТОИМОСТЬ СТОКИ 2023'!AZ10)</f>
        <v>0</v>
      </c>
      <c r="DL10" s="19">
        <f t="shared" si="58"/>
        <v>199.85042799999999</v>
      </c>
      <c r="DM10" s="20">
        <v>199.85042799999999</v>
      </c>
      <c r="DN10" s="20">
        <v>0</v>
      </c>
      <c r="DO10" s="21">
        <f t="shared" si="59"/>
        <v>592.17988042297497</v>
      </c>
      <c r="DP10" s="21">
        <f t="shared" si="60"/>
        <v>592.17988042297497</v>
      </c>
      <c r="DQ10" s="21">
        <f t="shared" si="60"/>
        <v>0</v>
      </c>
      <c r="DR10" s="21">
        <f t="shared" si="61"/>
        <v>567.87033100000008</v>
      </c>
      <c r="DS10" s="21">
        <f t="shared" si="62"/>
        <v>567.87033100000008</v>
      </c>
      <c r="DT10" s="21">
        <f t="shared" si="62"/>
        <v>0</v>
      </c>
      <c r="DU10" s="22">
        <f t="shared" si="12"/>
        <v>587.16742799999997</v>
      </c>
      <c r="DV10" s="21">
        <f t="shared" si="12"/>
        <v>587.16742799999997</v>
      </c>
      <c r="DW10" s="21">
        <f t="shared" si="12"/>
        <v>0</v>
      </c>
      <c r="DX10" s="21">
        <f t="shared" si="63"/>
        <v>-24.309549422974897</v>
      </c>
      <c r="DY10" s="23">
        <f t="shared" si="13"/>
        <v>-24.309549422974897</v>
      </c>
      <c r="DZ10" s="23">
        <f t="shared" si="13"/>
        <v>0</v>
      </c>
      <c r="EA10" s="21">
        <f t="shared" si="64"/>
        <v>1776.5396412689249</v>
      </c>
      <c r="EB10" s="21">
        <f t="shared" si="65"/>
        <v>1776.5396412689249</v>
      </c>
      <c r="EC10" s="21">
        <f t="shared" si="65"/>
        <v>0</v>
      </c>
      <c r="ED10" s="21">
        <f t="shared" si="66"/>
        <v>1793.4907020000001</v>
      </c>
      <c r="EE10" s="21">
        <f t="shared" si="14"/>
        <v>1793.4907020000001</v>
      </c>
      <c r="EF10" s="21">
        <f t="shared" si="14"/>
        <v>0</v>
      </c>
      <c r="EG10" s="21">
        <f t="shared" si="14"/>
        <v>1837.568428</v>
      </c>
      <c r="EH10" s="21">
        <f t="shared" si="14"/>
        <v>1837.568428</v>
      </c>
      <c r="EI10" s="21">
        <f t="shared" si="14"/>
        <v>0</v>
      </c>
      <c r="EJ10" s="21">
        <f t="shared" si="67"/>
        <v>16.951060731075131</v>
      </c>
      <c r="EK10" s="23">
        <f t="shared" si="15"/>
        <v>16.951060731075131</v>
      </c>
      <c r="EL10" s="23">
        <f t="shared" si="15"/>
        <v>0</v>
      </c>
      <c r="EM10" s="17">
        <f>SUM(EN10:EO10)</f>
        <v>197.39329347432499</v>
      </c>
      <c r="EN10" s="17">
        <f t="shared" si="16"/>
        <v>197.39329347432499</v>
      </c>
      <c r="EO10" s="17">
        <f t="shared" si="16"/>
        <v>0</v>
      </c>
      <c r="EP10" s="17">
        <f t="shared" si="68"/>
        <v>196.567983</v>
      </c>
      <c r="EQ10" s="18">
        <f>SUM('[20]ПОЛНАЯ СЕБЕСТОИМОСТЬ СТОКИ 2023'!BQ10)</f>
        <v>196.567983</v>
      </c>
      <c r="ER10" s="18">
        <f>SUM('[20]ПОЛНАЯ СЕБЕСТОИМОСТЬ СТОКИ 2023'!BR10)</f>
        <v>0</v>
      </c>
      <c r="ES10" s="19">
        <f t="shared" si="69"/>
        <v>199.12200000000001</v>
      </c>
      <c r="ET10" s="20">
        <v>199.12200000000001</v>
      </c>
      <c r="EU10" s="20">
        <v>0</v>
      </c>
      <c r="EV10" s="17">
        <f>SUM(EW10:EX10)</f>
        <v>197.39329347432499</v>
      </c>
      <c r="EW10" s="17">
        <f t="shared" si="17"/>
        <v>197.39329347432499</v>
      </c>
      <c r="EX10" s="17">
        <f t="shared" si="17"/>
        <v>0</v>
      </c>
      <c r="EY10" s="17">
        <f t="shared" si="70"/>
        <v>0</v>
      </c>
      <c r="EZ10" s="18">
        <f>SUM('[20]ПОЛНАЯ СЕБЕСТОИМОСТЬ СТОКИ 2023'!BT10)</f>
        <v>0</v>
      </c>
      <c r="FA10" s="18">
        <f>SUM('[20]ПОЛНАЯ СЕБЕСТОИМОСТЬ СТОКИ 2023'!BU10)</f>
        <v>0</v>
      </c>
      <c r="FB10" s="17">
        <f t="shared" si="71"/>
        <v>204.453847</v>
      </c>
      <c r="FC10" s="20">
        <v>204.453847</v>
      </c>
      <c r="FD10" s="20">
        <v>0</v>
      </c>
      <c r="FE10" s="17">
        <f>SUM(FF10:FG10)</f>
        <v>197.39329347432499</v>
      </c>
      <c r="FF10" s="17">
        <f t="shared" si="18"/>
        <v>197.39329347432499</v>
      </c>
      <c r="FG10" s="17">
        <f t="shared" si="18"/>
        <v>0</v>
      </c>
      <c r="FH10" s="17">
        <f t="shared" si="72"/>
        <v>0</v>
      </c>
      <c r="FI10" s="18">
        <f>SUM('[20]ПОЛНАЯ СЕБЕСТОИМОСТЬ СТОКИ 2023'!BW10)</f>
        <v>0</v>
      </c>
      <c r="FJ10" s="18">
        <f>SUM('[20]ПОЛНАЯ СЕБЕСТОИМОСТЬ СТОКИ 2023'!BX10)</f>
        <v>0</v>
      </c>
      <c r="FK10" s="17">
        <f t="shared" si="73"/>
        <v>203.58250000000001</v>
      </c>
      <c r="FL10" s="20">
        <v>203.58250000000001</v>
      </c>
      <c r="FM10" s="20">
        <v>0</v>
      </c>
      <c r="FN10" s="21">
        <f t="shared" si="74"/>
        <v>592.17988042297497</v>
      </c>
      <c r="FO10" s="21">
        <f t="shared" si="75"/>
        <v>592.17988042297497</v>
      </c>
      <c r="FP10" s="21">
        <f t="shared" si="75"/>
        <v>0</v>
      </c>
      <c r="FQ10" s="21">
        <f t="shared" si="76"/>
        <v>196.567983</v>
      </c>
      <c r="FR10" s="21">
        <f t="shared" si="77"/>
        <v>196.567983</v>
      </c>
      <c r="FS10" s="21">
        <f t="shared" si="77"/>
        <v>0</v>
      </c>
      <c r="FT10" s="22">
        <f t="shared" si="19"/>
        <v>607.15834700000005</v>
      </c>
      <c r="FU10" s="22">
        <f t="shared" si="19"/>
        <v>607.15834700000005</v>
      </c>
      <c r="FV10" s="22">
        <f t="shared" si="19"/>
        <v>0</v>
      </c>
      <c r="FW10" s="21">
        <f t="shared" si="78"/>
        <v>-395.61189742297495</v>
      </c>
      <c r="FX10" s="23">
        <f t="shared" si="20"/>
        <v>-395.61189742297495</v>
      </c>
      <c r="FY10" s="23">
        <f t="shared" si="20"/>
        <v>0</v>
      </c>
      <c r="FZ10" s="21">
        <f t="shared" si="79"/>
        <v>2368.7195216918999</v>
      </c>
      <c r="GA10" s="21">
        <f>SUM('[20]ПОЛНАЯ СЕБЕСТОИМОСТЬ СТОКИ 2023'!CC10)</f>
        <v>2368.7195216918999</v>
      </c>
      <c r="GB10" s="21">
        <v>0</v>
      </c>
      <c r="GC10" s="21">
        <f t="shared" si="80"/>
        <v>1990.058685</v>
      </c>
      <c r="GD10" s="22">
        <f t="shared" si="21"/>
        <v>1990.058685</v>
      </c>
      <c r="GE10" s="22">
        <f t="shared" si="21"/>
        <v>0</v>
      </c>
      <c r="GF10" s="22">
        <f t="shared" si="21"/>
        <v>2444.7267750000001</v>
      </c>
      <c r="GG10" s="22">
        <f t="shared" si="22"/>
        <v>2444.7267750000001</v>
      </c>
      <c r="GH10" s="22">
        <f t="shared" si="22"/>
        <v>0</v>
      </c>
      <c r="GI10" s="21">
        <f t="shared" si="81"/>
        <v>-378.66083669189993</v>
      </c>
      <c r="GJ10" s="23">
        <f t="shared" si="23"/>
        <v>-378.66083669189993</v>
      </c>
      <c r="GK10" s="23">
        <f t="shared" si="23"/>
        <v>0</v>
      </c>
      <c r="GM10" s="13">
        <f t="shared" si="82"/>
        <v>2368.7195216918999</v>
      </c>
    </row>
    <row r="11" spans="1:195" ht="18.75" customHeight="1" x14ac:dyDescent="0.3">
      <c r="A11" s="16" t="s">
        <v>33</v>
      </c>
      <c r="B11" s="17">
        <f t="shared" si="24"/>
        <v>1.2686059453930083</v>
      </c>
      <c r="C11" s="17">
        <f>SUM(GA11/12)</f>
        <v>0</v>
      </c>
      <c r="D11" s="17">
        <f t="shared" si="25"/>
        <v>1.2686059453930083</v>
      </c>
      <c r="E11" s="17">
        <f t="shared" si="26"/>
        <v>0.70125000000000004</v>
      </c>
      <c r="F11" s="18">
        <f>SUM('[20]ПОЛНАЯ СЕБЕСТОИМОСТЬ СТОКИ 2023'!F11)</f>
        <v>0</v>
      </c>
      <c r="G11" s="18">
        <f>SUM('[20]ПОЛНАЯ СЕБЕСТОИМОСТЬ СТОКИ 2023'!G11)</f>
        <v>0.70125000000000004</v>
      </c>
      <c r="H11" s="19">
        <f t="shared" si="27"/>
        <v>0.22500000000000001</v>
      </c>
      <c r="I11" s="17">
        <v>0</v>
      </c>
      <c r="J11" s="20">
        <v>0.22500000000000001</v>
      </c>
      <c r="K11" s="17">
        <f>SUM(L11:M11)</f>
        <v>1.2686059453930083</v>
      </c>
      <c r="L11" s="17">
        <f t="shared" si="0"/>
        <v>0</v>
      </c>
      <c r="M11" s="17">
        <f t="shared" si="0"/>
        <v>1.2686059453930083</v>
      </c>
      <c r="N11" s="17">
        <f t="shared" si="28"/>
        <v>0.46024999999999999</v>
      </c>
      <c r="O11" s="18">
        <f>SUM('[20]ПОЛНАЯ СЕБЕСТОИМОСТЬ СТОКИ 2023'!I11)</f>
        <v>0</v>
      </c>
      <c r="P11" s="18">
        <f>SUM('[20]ПОЛНАЯ СЕБЕСТОИМОСТЬ СТОКИ 2023'!J11)</f>
        <v>0.46024999999999999</v>
      </c>
      <c r="Q11" s="19">
        <f t="shared" si="29"/>
        <v>0.25124999999999997</v>
      </c>
      <c r="R11" s="17">
        <v>0</v>
      </c>
      <c r="S11" s="20">
        <v>0.25124999999999997</v>
      </c>
      <c r="T11" s="17">
        <f>SUM(U11:V11)</f>
        <v>1.2686059453930083</v>
      </c>
      <c r="U11" s="17">
        <f t="shared" si="1"/>
        <v>0</v>
      </c>
      <c r="V11" s="17">
        <f t="shared" si="1"/>
        <v>1.2686059453930083</v>
      </c>
      <c r="W11" s="17">
        <f t="shared" si="30"/>
        <v>2.4175</v>
      </c>
      <c r="X11" s="18">
        <f>SUM('[20]ПОЛНАЯ СЕБЕСТОИМОСТЬ СТОКИ 2023'!L11)</f>
        <v>0</v>
      </c>
      <c r="Y11" s="18">
        <f>SUM('[20]ПОЛНАЯ СЕБЕСТОИМОСТЬ СТОКИ 2023'!M11)</f>
        <v>2.4175</v>
      </c>
      <c r="Z11" s="19">
        <f t="shared" si="31"/>
        <v>2.4039999999999999</v>
      </c>
      <c r="AA11" s="17">
        <v>0</v>
      </c>
      <c r="AB11" s="20">
        <v>2.4039999999999999</v>
      </c>
      <c r="AC11" s="21">
        <f t="shared" si="32"/>
        <v>3.8058178361790249</v>
      </c>
      <c r="AD11" s="21">
        <f t="shared" si="33"/>
        <v>0</v>
      </c>
      <c r="AE11" s="21">
        <f t="shared" si="33"/>
        <v>3.8058178361790249</v>
      </c>
      <c r="AF11" s="21">
        <f t="shared" si="34"/>
        <v>3.5789999999999997</v>
      </c>
      <c r="AG11" s="21">
        <f t="shared" si="35"/>
        <v>0</v>
      </c>
      <c r="AH11" s="21">
        <f t="shared" si="35"/>
        <v>3.5789999999999997</v>
      </c>
      <c r="AI11" s="22">
        <f t="shared" si="2"/>
        <v>2.8802499999999998</v>
      </c>
      <c r="AJ11" s="22">
        <f t="shared" si="2"/>
        <v>0</v>
      </c>
      <c r="AK11" s="22">
        <f t="shared" si="2"/>
        <v>2.8802499999999998</v>
      </c>
      <c r="AL11" s="21">
        <f t="shared" si="36"/>
        <v>-0.22681783617902518</v>
      </c>
      <c r="AM11" s="21">
        <f t="shared" si="37"/>
        <v>0</v>
      </c>
      <c r="AN11" s="21">
        <f t="shared" si="37"/>
        <v>-0.22681783617902518</v>
      </c>
      <c r="AO11" s="17">
        <f>SUM(AP11:AQ11)</f>
        <v>1.2686059453930083</v>
      </c>
      <c r="AP11" s="17">
        <f t="shared" si="3"/>
        <v>0</v>
      </c>
      <c r="AQ11" s="17">
        <f t="shared" si="3"/>
        <v>1.2686059453930083</v>
      </c>
      <c r="AR11" s="17">
        <f t="shared" si="38"/>
        <v>0.46</v>
      </c>
      <c r="AS11" s="18">
        <f>SUM('[20]ПОЛНАЯ СЕБЕСТОИМОСТЬ СТОКИ 2023'!U11)</f>
        <v>0</v>
      </c>
      <c r="AT11" s="18">
        <f>SUM('[20]ПОЛНАЯ СЕБЕСТОИМОСТЬ СТОКИ 2023'!V11)</f>
        <v>0.46</v>
      </c>
      <c r="AU11" s="19">
        <f t="shared" si="39"/>
        <v>0.57250000000000001</v>
      </c>
      <c r="AV11" s="17">
        <v>0</v>
      </c>
      <c r="AW11" s="20">
        <v>0.57250000000000001</v>
      </c>
      <c r="AX11" s="17">
        <f>SUM(AY11:AZ11)</f>
        <v>1.2686059453930083</v>
      </c>
      <c r="AY11" s="17">
        <f t="shared" si="4"/>
        <v>0</v>
      </c>
      <c r="AZ11" s="17">
        <f t="shared" si="4"/>
        <v>1.2686059453930083</v>
      </c>
      <c r="BA11" s="17">
        <f t="shared" si="40"/>
        <v>0.74875000000000003</v>
      </c>
      <c r="BB11" s="18">
        <f>SUM('[20]ПОЛНАЯ СЕБЕСТОИМОСТЬ СТОКИ 2023'!X11)</f>
        <v>0</v>
      </c>
      <c r="BC11" s="18">
        <f>SUM('[20]ПОЛНАЯ СЕБЕСТОИМОСТЬ СТОКИ 2023'!Y11)</f>
        <v>0.74875000000000003</v>
      </c>
      <c r="BD11" s="19">
        <f t="shared" si="41"/>
        <v>0.55900000000000005</v>
      </c>
      <c r="BE11" s="17">
        <v>0</v>
      </c>
      <c r="BF11" s="20">
        <v>0.55900000000000005</v>
      </c>
      <c r="BG11" s="17">
        <f>SUM(BH11:BI11)</f>
        <v>1.2686059453930083</v>
      </c>
      <c r="BH11" s="17">
        <f t="shared" si="5"/>
        <v>0</v>
      </c>
      <c r="BI11" s="17">
        <f t="shared" si="5"/>
        <v>1.2686059453930083</v>
      </c>
      <c r="BJ11" s="17">
        <f t="shared" si="42"/>
        <v>2.5912500000000001</v>
      </c>
      <c r="BK11" s="18">
        <f>SUM('[20]ПОЛНАЯ СЕБЕСТОИМОСТЬ СТОКИ 2023'!AA11)</f>
        <v>0</v>
      </c>
      <c r="BL11" s="18">
        <f>SUM('[20]ПОЛНАЯ СЕБЕСТОИМОСТЬ СТОКИ 2023'!AB11)</f>
        <v>2.5912500000000001</v>
      </c>
      <c r="BM11" s="19">
        <f t="shared" si="43"/>
        <v>2.8802500000000002</v>
      </c>
      <c r="BN11" s="17">
        <v>0</v>
      </c>
      <c r="BO11" s="20">
        <v>2.8802500000000002</v>
      </c>
      <c r="BP11" s="21">
        <f t="shared" si="44"/>
        <v>3.8058178361790249</v>
      </c>
      <c r="BQ11" s="21">
        <f t="shared" si="45"/>
        <v>0</v>
      </c>
      <c r="BR11" s="21">
        <f t="shared" si="45"/>
        <v>3.8058178361790249</v>
      </c>
      <c r="BS11" s="21">
        <f t="shared" si="46"/>
        <v>3.8</v>
      </c>
      <c r="BT11" s="21">
        <f t="shared" si="47"/>
        <v>0</v>
      </c>
      <c r="BU11" s="21">
        <f t="shared" si="47"/>
        <v>3.8</v>
      </c>
      <c r="BV11" s="22">
        <f t="shared" si="6"/>
        <v>4.0117500000000001</v>
      </c>
      <c r="BW11" s="21">
        <f t="shared" si="6"/>
        <v>0</v>
      </c>
      <c r="BX11" s="21">
        <f t="shared" si="6"/>
        <v>4.0117500000000001</v>
      </c>
      <c r="BY11" s="21">
        <f t="shared" si="48"/>
        <v>-5.8178361790250932E-3</v>
      </c>
      <c r="BZ11" s="21">
        <f t="shared" si="49"/>
        <v>0</v>
      </c>
      <c r="CA11" s="21">
        <f t="shared" si="49"/>
        <v>-5.8178361790250932E-3</v>
      </c>
      <c r="CB11" s="21">
        <f t="shared" si="50"/>
        <v>7.6116356723580498</v>
      </c>
      <c r="CC11" s="21">
        <f t="shared" si="51"/>
        <v>0</v>
      </c>
      <c r="CD11" s="21">
        <f t="shared" si="51"/>
        <v>7.6116356723580498</v>
      </c>
      <c r="CE11" s="21">
        <f t="shared" si="83"/>
        <v>7.3789999999999996</v>
      </c>
      <c r="CF11" s="21">
        <f t="shared" si="7"/>
        <v>0</v>
      </c>
      <c r="CG11" s="21">
        <f t="shared" si="7"/>
        <v>7.3789999999999996</v>
      </c>
      <c r="CH11" s="22">
        <f t="shared" si="7"/>
        <v>6.8919999999999995</v>
      </c>
      <c r="CI11" s="22">
        <f t="shared" si="7"/>
        <v>0</v>
      </c>
      <c r="CJ11" s="22">
        <f t="shared" si="7"/>
        <v>6.8919999999999995</v>
      </c>
      <c r="CK11" s="21">
        <f t="shared" si="52"/>
        <v>-0.23263567235805027</v>
      </c>
      <c r="CL11" s="23">
        <f t="shared" si="8"/>
        <v>0</v>
      </c>
      <c r="CM11" s="23">
        <f t="shared" si="8"/>
        <v>-0.23263567235805027</v>
      </c>
      <c r="CN11" s="17">
        <f>SUM(CO11:CP11)</f>
        <v>1.2686059453930083</v>
      </c>
      <c r="CO11" s="17">
        <f t="shared" si="9"/>
        <v>0</v>
      </c>
      <c r="CP11" s="17">
        <f t="shared" si="9"/>
        <v>1.2686059453930083</v>
      </c>
      <c r="CQ11" s="17">
        <f t="shared" si="53"/>
        <v>0.54249999999999998</v>
      </c>
      <c r="CR11" s="18">
        <f>SUM('[20]ПОЛНАЯ СЕБЕСТОИМОСТЬ СТОКИ 2023'!AS11)</f>
        <v>0</v>
      </c>
      <c r="CS11" s="18">
        <f>SUM('[20]ПОЛНАЯ СЕБЕСТОИМОСТЬ СТОКИ 2023'!AT11)</f>
        <v>0.54249999999999998</v>
      </c>
      <c r="CT11" s="19">
        <f t="shared" si="54"/>
        <v>0.33400000000000002</v>
      </c>
      <c r="CU11" s="17">
        <v>0</v>
      </c>
      <c r="CV11" s="20">
        <v>0.33400000000000002</v>
      </c>
      <c r="CW11" s="17">
        <f>SUM(CX11:CY11)</f>
        <v>1.2686059453930083</v>
      </c>
      <c r="CX11" s="17">
        <f t="shared" si="10"/>
        <v>0</v>
      </c>
      <c r="CY11" s="17">
        <f t="shared" si="10"/>
        <v>1.2686059453930083</v>
      </c>
      <c r="CZ11" s="17">
        <f t="shared" si="55"/>
        <v>0.64249999999999996</v>
      </c>
      <c r="DA11" s="18">
        <f>SUM('[20]ПОЛНАЯ СЕБЕСТОИМОСТЬ СТОКИ 2023'!AV11)</f>
        <v>0</v>
      </c>
      <c r="DB11" s="18">
        <f>SUM('[20]ПОЛНАЯ СЕБЕСТОИМОСТЬ СТОКИ 2023'!AW11)</f>
        <v>0.64249999999999996</v>
      </c>
      <c r="DC11" s="19">
        <f t="shared" si="56"/>
        <v>0.39600000000000002</v>
      </c>
      <c r="DD11" s="17">
        <v>0</v>
      </c>
      <c r="DE11" s="20">
        <v>0.39600000000000002</v>
      </c>
      <c r="DF11" s="17">
        <f>SUM(DG11:DH11)</f>
        <v>1.2686059453930083</v>
      </c>
      <c r="DG11" s="17">
        <f t="shared" si="11"/>
        <v>0</v>
      </c>
      <c r="DH11" s="17">
        <f t="shared" si="11"/>
        <v>1.2686059453930083</v>
      </c>
      <c r="DI11" s="17">
        <f t="shared" si="57"/>
        <v>2.8875000000000002</v>
      </c>
      <c r="DJ11" s="18">
        <f>SUM('[20]ПОЛНАЯ СЕБЕСТОИМОСТЬ СТОКИ 2023'!AY11)</f>
        <v>0</v>
      </c>
      <c r="DK11" s="18">
        <f>SUM('[20]ПОЛНАЯ СЕБЕСТОИМОСТЬ СТОКИ 2023'!AZ11)</f>
        <v>2.8875000000000002</v>
      </c>
      <c r="DL11" s="19">
        <f t="shared" si="58"/>
        <v>2.8540000000000001</v>
      </c>
      <c r="DM11" s="17">
        <v>0</v>
      </c>
      <c r="DN11" s="20">
        <v>2.8540000000000001</v>
      </c>
      <c r="DO11" s="21">
        <f t="shared" si="59"/>
        <v>3.8058178361790249</v>
      </c>
      <c r="DP11" s="21">
        <f t="shared" si="60"/>
        <v>0</v>
      </c>
      <c r="DQ11" s="21">
        <f t="shared" si="60"/>
        <v>3.8058178361790249</v>
      </c>
      <c r="DR11" s="21">
        <f t="shared" si="61"/>
        <v>4.0724999999999998</v>
      </c>
      <c r="DS11" s="21">
        <f t="shared" si="62"/>
        <v>0</v>
      </c>
      <c r="DT11" s="21">
        <f t="shared" si="62"/>
        <v>4.0724999999999998</v>
      </c>
      <c r="DU11" s="22">
        <f t="shared" si="12"/>
        <v>3.5840000000000001</v>
      </c>
      <c r="DV11" s="21">
        <f t="shared" si="12"/>
        <v>0</v>
      </c>
      <c r="DW11" s="21">
        <f t="shared" si="12"/>
        <v>3.5840000000000001</v>
      </c>
      <c r="DX11" s="21">
        <f t="shared" si="63"/>
        <v>0.26668216382097487</v>
      </c>
      <c r="DY11" s="23">
        <f t="shared" si="13"/>
        <v>0</v>
      </c>
      <c r="DZ11" s="23">
        <f t="shared" si="13"/>
        <v>0.26668216382097487</v>
      </c>
      <c r="EA11" s="21">
        <f t="shared" si="64"/>
        <v>11.417453508537076</v>
      </c>
      <c r="EB11" s="21">
        <f t="shared" si="65"/>
        <v>0</v>
      </c>
      <c r="EC11" s="21">
        <f t="shared" si="65"/>
        <v>11.417453508537076</v>
      </c>
      <c r="ED11" s="21">
        <f t="shared" si="66"/>
        <v>11.451499999999999</v>
      </c>
      <c r="EE11" s="21">
        <f t="shared" si="14"/>
        <v>0</v>
      </c>
      <c r="EF11" s="21">
        <f t="shared" si="14"/>
        <v>11.451499999999999</v>
      </c>
      <c r="EG11" s="21">
        <f t="shared" si="14"/>
        <v>10.475999999999999</v>
      </c>
      <c r="EH11" s="21">
        <f t="shared" si="14"/>
        <v>0</v>
      </c>
      <c r="EI11" s="21">
        <f t="shared" si="14"/>
        <v>10.475999999999999</v>
      </c>
      <c r="EJ11" s="21">
        <f t="shared" si="67"/>
        <v>3.4046491462923711E-2</v>
      </c>
      <c r="EK11" s="23">
        <f t="shared" si="15"/>
        <v>0</v>
      </c>
      <c r="EL11" s="23">
        <f t="shared" si="15"/>
        <v>3.4046491462923711E-2</v>
      </c>
      <c r="EM11" s="17">
        <f>SUM(EN11:EO11)</f>
        <v>1.2686059453930083</v>
      </c>
      <c r="EN11" s="17">
        <f t="shared" si="16"/>
        <v>0</v>
      </c>
      <c r="EO11" s="17">
        <f t="shared" si="16"/>
        <v>1.2686059453930083</v>
      </c>
      <c r="EP11" s="17">
        <f t="shared" si="68"/>
        <v>1.5049999999999999</v>
      </c>
      <c r="EQ11" s="18">
        <f>SUM('[20]ПОЛНАЯ СЕБЕСТОИМОСТЬ СТОКИ 2023'!BQ11)</f>
        <v>0</v>
      </c>
      <c r="ER11" s="18">
        <f>SUM('[20]ПОЛНАЯ СЕБЕСТОИМОСТЬ СТОКИ 2023'!BR11)</f>
        <v>1.5049999999999999</v>
      </c>
      <c r="ES11" s="19">
        <f t="shared" si="69"/>
        <v>0.64400000000000002</v>
      </c>
      <c r="ET11" s="17">
        <v>0</v>
      </c>
      <c r="EU11" s="20">
        <v>0.64400000000000002</v>
      </c>
      <c r="EV11" s="17">
        <f>SUM(EW11:EX11)</f>
        <v>1.2686059453930083</v>
      </c>
      <c r="EW11" s="17">
        <f t="shared" si="17"/>
        <v>0</v>
      </c>
      <c r="EX11" s="17">
        <f t="shared" si="17"/>
        <v>1.2686059453930083</v>
      </c>
      <c r="EY11" s="17">
        <f t="shared" si="70"/>
        <v>0</v>
      </c>
      <c r="EZ11" s="18">
        <f>SUM('[20]ПОЛНАЯ СЕБЕСТОИМОСТЬ СТОКИ 2023'!BT11)</f>
        <v>0</v>
      </c>
      <c r="FA11" s="18">
        <f>SUM('[20]ПОЛНАЯ СЕБЕСТОИМОСТЬ СТОКИ 2023'!BU11)</f>
        <v>0</v>
      </c>
      <c r="FB11" s="17">
        <f t="shared" si="71"/>
        <v>0.58750000000000002</v>
      </c>
      <c r="FC11" s="17">
        <v>0</v>
      </c>
      <c r="FD11" s="20">
        <v>0.58750000000000002</v>
      </c>
      <c r="FE11" s="17">
        <f>SUM(FF11:FG11)</f>
        <v>1.2686059453930083</v>
      </c>
      <c r="FF11" s="17">
        <f t="shared" si="18"/>
        <v>0</v>
      </c>
      <c r="FG11" s="17">
        <f t="shared" si="18"/>
        <v>1.2686059453930083</v>
      </c>
      <c r="FH11" s="17">
        <f t="shared" si="72"/>
        <v>0</v>
      </c>
      <c r="FI11" s="18">
        <f>SUM('[20]ПОЛНАЯ СЕБЕСТОИМОСТЬ СТОКИ 2023'!BW11)</f>
        <v>0</v>
      </c>
      <c r="FJ11" s="18">
        <f>SUM('[20]ПОЛНАЯ СЕБЕСТОИМОСТЬ СТОКИ 2023'!BX11)</f>
        <v>0</v>
      </c>
      <c r="FK11" s="17">
        <f t="shared" si="73"/>
        <v>3.1189</v>
      </c>
      <c r="FL11" s="17">
        <v>0</v>
      </c>
      <c r="FM11" s="20">
        <v>3.1189</v>
      </c>
      <c r="FN11" s="21">
        <f t="shared" si="74"/>
        <v>3.8058178361790249</v>
      </c>
      <c r="FO11" s="21">
        <f t="shared" si="75"/>
        <v>0</v>
      </c>
      <c r="FP11" s="21">
        <f t="shared" si="75"/>
        <v>3.8058178361790249</v>
      </c>
      <c r="FQ11" s="21">
        <f t="shared" si="76"/>
        <v>1.5049999999999999</v>
      </c>
      <c r="FR11" s="21">
        <f t="shared" si="77"/>
        <v>0</v>
      </c>
      <c r="FS11" s="21">
        <f t="shared" si="77"/>
        <v>1.5049999999999999</v>
      </c>
      <c r="FT11" s="22">
        <f t="shared" si="19"/>
        <v>4.3504000000000005</v>
      </c>
      <c r="FU11" s="22">
        <f t="shared" si="19"/>
        <v>0</v>
      </c>
      <c r="FV11" s="22">
        <f t="shared" si="19"/>
        <v>4.3504000000000005</v>
      </c>
      <c r="FW11" s="21">
        <f t="shared" si="78"/>
        <v>-2.300817836179025</v>
      </c>
      <c r="FX11" s="23">
        <f t="shared" si="20"/>
        <v>0</v>
      </c>
      <c r="FY11" s="23">
        <f t="shared" si="20"/>
        <v>-2.300817836179025</v>
      </c>
      <c r="FZ11" s="21">
        <f t="shared" si="79"/>
        <v>15.2232713447161</v>
      </c>
      <c r="GA11" s="21">
        <v>0</v>
      </c>
      <c r="GB11" s="21">
        <f>SUM('[20]ПОЛНАЯ СЕБЕСТОИМОСТЬ СТОКИ 2023'!CD11)</f>
        <v>15.2232713447161</v>
      </c>
      <c r="GC11" s="21">
        <f t="shared" si="80"/>
        <v>12.956499999999998</v>
      </c>
      <c r="GD11" s="22">
        <f t="shared" si="21"/>
        <v>0</v>
      </c>
      <c r="GE11" s="22">
        <f t="shared" si="21"/>
        <v>12.956499999999998</v>
      </c>
      <c r="GF11" s="22">
        <f t="shared" si="21"/>
        <v>14.8264</v>
      </c>
      <c r="GG11" s="22">
        <f t="shared" si="22"/>
        <v>0</v>
      </c>
      <c r="GH11" s="22">
        <f t="shared" si="22"/>
        <v>14.8264</v>
      </c>
      <c r="GI11" s="21">
        <f t="shared" si="81"/>
        <v>-2.2667713447161013</v>
      </c>
      <c r="GJ11" s="23">
        <f t="shared" si="23"/>
        <v>0</v>
      </c>
      <c r="GK11" s="23">
        <f t="shared" si="23"/>
        <v>-2.2667713447161013</v>
      </c>
      <c r="GM11" s="13">
        <f t="shared" si="82"/>
        <v>15.223271344716103</v>
      </c>
    </row>
    <row r="12" spans="1:195" ht="18.75" customHeight="1" x14ac:dyDescent="0.3">
      <c r="A12" s="16" t="s">
        <v>34</v>
      </c>
      <c r="B12" s="17">
        <f t="shared" si="24"/>
        <v>57.525787954500004</v>
      </c>
      <c r="C12" s="17">
        <f t="shared" si="25"/>
        <v>57.525787954500004</v>
      </c>
      <c r="D12" s="17">
        <f t="shared" si="25"/>
        <v>0</v>
      </c>
      <c r="E12" s="17">
        <f t="shared" si="26"/>
        <v>53.576611999999997</v>
      </c>
      <c r="F12" s="18">
        <f>SUM('[20]ПОЛНАЯ СЕБЕСТОИМОСТЬ СТОКИ 2023'!F12)</f>
        <v>53.576611999999997</v>
      </c>
      <c r="G12" s="18">
        <f>SUM('[20]ПОЛНАЯ СЕБЕСТОИМОСТЬ СТОКИ 2023'!G12)</f>
        <v>0</v>
      </c>
      <c r="H12" s="19">
        <f t="shared" si="27"/>
        <v>69.430999999999997</v>
      </c>
      <c r="I12" s="20">
        <v>69.430999999999997</v>
      </c>
      <c r="J12" s="20">
        <v>0</v>
      </c>
      <c r="K12" s="17">
        <f>SUM(L12:M12)</f>
        <v>57.525787954500004</v>
      </c>
      <c r="L12" s="17">
        <f t="shared" si="0"/>
        <v>57.525787954500004</v>
      </c>
      <c r="M12" s="17">
        <f t="shared" si="0"/>
        <v>0</v>
      </c>
      <c r="N12" s="17">
        <f t="shared" si="28"/>
        <v>61.013829999999999</v>
      </c>
      <c r="O12" s="18">
        <f>SUM('[20]ПОЛНАЯ СЕБЕСТОИМОСТЬ СТОКИ 2023'!I12)</f>
        <v>61.013829999999999</v>
      </c>
      <c r="P12" s="18">
        <f>SUM('[20]ПОЛНАЯ СЕБЕСТОИМОСТЬ СТОКИ 2023'!J12)</f>
        <v>0</v>
      </c>
      <c r="Q12" s="19">
        <f t="shared" si="29"/>
        <v>73.965000000000003</v>
      </c>
      <c r="R12" s="20">
        <v>73.965000000000003</v>
      </c>
      <c r="S12" s="20">
        <v>0</v>
      </c>
      <c r="T12" s="17">
        <f>SUM(U12:V12)</f>
        <v>57.525787954500004</v>
      </c>
      <c r="U12" s="17">
        <f t="shared" si="1"/>
        <v>57.525787954500004</v>
      </c>
      <c r="V12" s="17">
        <f t="shared" si="1"/>
        <v>0</v>
      </c>
      <c r="W12" s="17">
        <f t="shared" si="30"/>
        <v>57.500673999999997</v>
      </c>
      <c r="X12" s="18">
        <f>SUM('[20]ПОЛНАЯ СЕБЕСТОИМОСТЬ СТОКИ 2023'!L12)</f>
        <v>57.500673999999997</v>
      </c>
      <c r="Y12" s="18">
        <f>SUM('[20]ПОЛНАЯ СЕБЕСТОИМОСТЬ СТОКИ 2023'!M12)</f>
        <v>0</v>
      </c>
      <c r="Z12" s="19">
        <f t="shared" si="31"/>
        <v>70.796000000000006</v>
      </c>
      <c r="AA12" s="20">
        <v>70.796000000000006</v>
      </c>
      <c r="AB12" s="20">
        <v>0</v>
      </c>
      <c r="AC12" s="21">
        <f t="shared" si="32"/>
        <v>172.57736386350001</v>
      </c>
      <c r="AD12" s="21">
        <f t="shared" si="33"/>
        <v>172.57736386350001</v>
      </c>
      <c r="AE12" s="21">
        <f t="shared" si="33"/>
        <v>0</v>
      </c>
      <c r="AF12" s="21">
        <f t="shared" si="34"/>
        <v>172.091116</v>
      </c>
      <c r="AG12" s="21">
        <f t="shared" si="35"/>
        <v>172.091116</v>
      </c>
      <c r="AH12" s="21">
        <f t="shared" si="35"/>
        <v>0</v>
      </c>
      <c r="AI12" s="22">
        <f t="shared" si="2"/>
        <v>214.19200000000001</v>
      </c>
      <c r="AJ12" s="22">
        <f t="shared" si="2"/>
        <v>214.19200000000001</v>
      </c>
      <c r="AK12" s="22">
        <f t="shared" si="2"/>
        <v>0</v>
      </c>
      <c r="AL12" s="21">
        <f t="shared" si="36"/>
        <v>-0.48624786350001159</v>
      </c>
      <c r="AM12" s="21">
        <f t="shared" si="37"/>
        <v>-0.48624786350001159</v>
      </c>
      <c r="AN12" s="21">
        <f t="shared" si="37"/>
        <v>0</v>
      </c>
      <c r="AO12" s="17">
        <f>SUM(AP12:AQ12)</f>
        <v>57.525787954500004</v>
      </c>
      <c r="AP12" s="17">
        <f t="shared" si="3"/>
        <v>57.525787954500004</v>
      </c>
      <c r="AQ12" s="17">
        <f t="shared" si="3"/>
        <v>0</v>
      </c>
      <c r="AR12" s="17">
        <f t="shared" si="38"/>
        <v>58.593138000000003</v>
      </c>
      <c r="AS12" s="18">
        <f>SUM('[20]ПОЛНАЯ СЕБЕСТОИМОСТЬ СТОКИ 2023'!U12)</f>
        <v>58.593138000000003</v>
      </c>
      <c r="AT12" s="18">
        <f>SUM('[20]ПОЛНАЯ СЕБЕСТОИМОСТЬ СТОКИ 2023'!V12)</f>
        <v>0</v>
      </c>
      <c r="AU12" s="19">
        <f t="shared" si="39"/>
        <v>55.96</v>
      </c>
      <c r="AV12" s="20">
        <v>55.96</v>
      </c>
      <c r="AW12" s="20">
        <v>0</v>
      </c>
      <c r="AX12" s="17">
        <f>SUM(AY12:AZ12)</f>
        <v>57.525787954500004</v>
      </c>
      <c r="AY12" s="17">
        <f t="shared" si="4"/>
        <v>57.525787954500004</v>
      </c>
      <c r="AZ12" s="17">
        <f t="shared" si="4"/>
        <v>0</v>
      </c>
      <c r="BA12" s="17">
        <f t="shared" si="40"/>
        <v>52.174695</v>
      </c>
      <c r="BB12" s="18">
        <f>SUM('[20]ПОЛНАЯ СЕБЕСТОИМОСТЬ СТОКИ 2023'!X12)</f>
        <v>52.174695</v>
      </c>
      <c r="BC12" s="18">
        <f>SUM('[20]ПОЛНАЯ СЕБЕСТОИМОСТЬ СТОКИ 2023'!Y12)</f>
        <v>0</v>
      </c>
      <c r="BD12" s="19">
        <f t="shared" si="41"/>
        <v>60.177999999999997</v>
      </c>
      <c r="BE12" s="20">
        <v>60.177999999999997</v>
      </c>
      <c r="BF12" s="20">
        <v>0</v>
      </c>
      <c r="BG12" s="17">
        <f>SUM(BH12:BI12)</f>
        <v>57.525787954500004</v>
      </c>
      <c r="BH12" s="17">
        <f t="shared" si="5"/>
        <v>57.525787954500004</v>
      </c>
      <c r="BI12" s="17">
        <f t="shared" si="5"/>
        <v>0</v>
      </c>
      <c r="BJ12" s="17">
        <f t="shared" si="42"/>
        <v>54.093724999999999</v>
      </c>
      <c r="BK12" s="18">
        <f>SUM('[20]ПОЛНАЯ СЕБЕСТОИМОСТЬ СТОКИ 2023'!AA12)</f>
        <v>54.093724999999999</v>
      </c>
      <c r="BL12" s="18">
        <f>SUM('[20]ПОЛНАЯ СЕБЕСТОИМОСТЬ СТОКИ 2023'!AB12)</f>
        <v>0</v>
      </c>
      <c r="BM12" s="19">
        <f t="shared" si="43"/>
        <v>64.891000000000005</v>
      </c>
      <c r="BN12" s="20">
        <v>64.891000000000005</v>
      </c>
      <c r="BO12" s="20">
        <v>0</v>
      </c>
      <c r="BP12" s="21">
        <f t="shared" si="44"/>
        <v>172.57736386350001</v>
      </c>
      <c r="BQ12" s="21">
        <f t="shared" si="45"/>
        <v>172.57736386350001</v>
      </c>
      <c r="BR12" s="21">
        <f t="shared" si="45"/>
        <v>0</v>
      </c>
      <c r="BS12" s="21">
        <f t="shared" si="46"/>
        <v>164.861558</v>
      </c>
      <c r="BT12" s="21">
        <f t="shared" si="47"/>
        <v>164.861558</v>
      </c>
      <c r="BU12" s="21">
        <f t="shared" si="47"/>
        <v>0</v>
      </c>
      <c r="BV12" s="22">
        <f t="shared" si="6"/>
        <v>181.029</v>
      </c>
      <c r="BW12" s="21">
        <f t="shared" si="6"/>
        <v>181.029</v>
      </c>
      <c r="BX12" s="21">
        <f t="shared" si="6"/>
        <v>0</v>
      </c>
      <c r="BY12" s="21">
        <f t="shared" si="48"/>
        <v>-7.7158058635000089</v>
      </c>
      <c r="BZ12" s="21">
        <f t="shared" si="49"/>
        <v>-7.7158058635000089</v>
      </c>
      <c r="CA12" s="21">
        <f t="shared" si="49"/>
        <v>0</v>
      </c>
      <c r="CB12" s="21">
        <f t="shared" si="50"/>
        <v>345.15472772700002</v>
      </c>
      <c r="CC12" s="21">
        <f t="shared" si="51"/>
        <v>345.15472772700002</v>
      </c>
      <c r="CD12" s="21">
        <f t="shared" si="51"/>
        <v>0</v>
      </c>
      <c r="CE12" s="21">
        <f t="shared" si="83"/>
        <v>336.952674</v>
      </c>
      <c r="CF12" s="21">
        <f t="shared" si="7"/>
        <v>336.952674</v>
      </c>
      <c r="CG12" s="21">
        <f t="shared" si="7"/>
        <v>0</v>
      </c>
      <c r="CH12" s="22">
        <f t="shared" si="7"/>
        <v>395.221</v>
      </c>
      <c r="CI12" s="22">
        <f t="shared" si="7"/>
        <v>395.221</v>
      </c>
      <c r="CJ12" s="22">
        <f t="shared" si="7"/>
        <v>0</v>
      </c>
      <c r="CK12" s="21">
        <f t="shared" si="52"/>
        <v>-8.2020537270000204</v>
      </c>
      <c r="CL12" s="23">
        <f t="shared" si="8"/>
        <v>-8.2020537270000204</v>
      </c>
      <c r="CM12" s="23">
        <f t="shared" si="8"/>
        <v>0</v>
      </c>
      <c r="CN12" s="17">
        <f>SUM(CO12:CP12)</f>
        <v>57.525787954500004</v>
      </c>
      <c r="CO12" s="17">
        <f t="shared" si="9"/>
        <v>57.525787954500004</v>
      </c>
      <c r="CP12" s="17">
        <f t="shared" si="9"/>
        <v>0</v>
      </c>
      <c r="CQ12" s="17">
        <f t="shared" si="53"/>
        <v>42.650705000000002</v>
      </c>
      <c r="CR12" s="18">
        <f>SUM('[20]ПОЛНАЯ СЕБЕСТОИМОСТЬ СТОКИ 2023'!AS12)</f>
        <v>42.650705000000002</v>
      </c>
      <c r="CS12" s="18">
        <f>SUM('[20]ПОЛНАЯ СЕБЕСТОИМОСТЬ СТОКИ 2023'!AT12)</f>
        <v>0</v>
      </c>
      <c r="CT12" s="19">
        <f t="shared" si="54"/>
        <v>58.709000000000003</v>
      </c>
      <c r="CU12" s="20">
        <v>58.709000000000003</v>
      </c>
      <c r="CV12" s="20">
        <v>0</v>
      </c>
      <c r="CW12" s="17">
        <f>SUM(CX12:CY12)</f>
        <v>57.525787954500004</v>
      </c>
      <c r="CX12" s="17">
        <f t="shared" si="10"/>
        <v>57.525787954500004</v>
      </c>
      <c r="CY12" s="17">
        <f t="shared" si="10"/>
        <v>0</v>
      </c>
      <c r="CZ12" s="17">
        <f t="shared" si="55"/>
        <v>50.298800999999997</v>
      </c>
      <c r="DA12" s="18">
        <f>SUM('[20]ПОЛНАЯ СЕБЕСТОИМОСТЬ СТОКИ 2023'!AV12)</f>
        <v>50.298800999999997</v>
      </c>
      <c r="DB12" s="18">
        <f>SUM('[20]ПОЛНАЯ СЕБЕСТОИМОСТЬ СТОКИ 2023'!AW12)</f>
        <v>0</v>
      </c>
      <c r="DC12" s="19">
        <f t="shared" si="56"/>
        <v>55.442999999999998</v>
      </c>
      <c r="DD12" s="20">
        <v>55.442999999999998</v>
      </c>
      <c r="DE12" s="20">
        <v>0</v>
      </c>
      <c r="DF12" s="17">
        <f>SUM(DG12:DH12)</f>
        <v>57.525787954500004</v>
      </c>
      <c r="DG12" s="17">
        <f t="shared" si="11"/>
        <v>57.525787954500004</v>
      </c>
      <c r="DH12" s="17">
        <f t="shared" si="11"/>
        <v>0</v>
      </c>
      <c r="DI12" s="17">
        <f t="shared" si="57"/>
        <v>57.174219999999998</v>
      </c>
      <c r="DJ12" s="18">
        <f>SUM('[20]ПОЛНАЯ СЕБЕСТОИМОСТЬ СТОКИ 2023'!AY12)</f>
        <v>57.174219999999998</v>
      </c>
      <c r="DK12" s="18">
        <f>SUM('[20]ПОЛНАЯ СЕБЕСТОИМОСТЬ СТОКИ 2023'!AZ12)</f>
        <v>0</v>
      </c>
      <c r="DL12" s="19">
        <f t="shared" si="58"/>
        <v>64.736999999999995</v>
      </c>
      <c r="DM12" s="20">
        <v>64.736999999999995</v>
      </c>
      <c r="DN12" s="20">
        <v>0</v>
      </c>
      <c r="DO12" s="21">
        <f t="shared" si="59"/>
        <v>172.57736386350001</v>
      </c>
      <c r="DP12" s="21">
        <f t="shared" si="60"/>
        <v>172.57736386350001</v>
      </c>
      <c r="DQ12" s="21">
        <f t="shared" si="60"/>
        <v>0</v>
      </c>
      <c r="DR12" s="21">
        <f t="shared" si="61"/>
        <v>150.123726</v>
      </c>
      <c r="DS12" s="21">
        <f t="shared" si="62"/>
        <v>150.123726</v>
      </c>
      <c r="DT12" s="21">
        <f t="shared" si="62"/>
        <v>0</v>
      </c>
      <c r="DU12" s="22">
        <f t="shared" si="12"/>
        <v>178.88900000000001</v>
      </c>
      <c r="DV12" s="21">
        <f t="shared" si="12"/>
        <v>178.88900000000001</v>
      </c>
      <c r="DW12" s="21">
        <f t="shared" si="12"/>
        <v>0</v>
      </c>
      <c r="DX12" s="21">
        <f t="shared" si="63"/>
        <v>-22.453637863500006</v>
      </c>
      <c r="DY12" s="23">
        <f t="shared" si="13"/>
        <v>-22.453637863500006</v>
      </c>
      <c r="DZ12" s="23">
        <f t="shared" si="13"/>
        <v>0</v>
      </c>
      <c r="EA12" s="21">
        <f t="shared" si="64"/>
        <v>517.73209159049998</v>
      </c>
      <c r="EB12" s="21">
        <f t="shared" si="65"/>
        <v>517.73209159049998</v>
      </c>
      <c r="EC12" s="21">
        <f t="shared" si="65"/>
        <v>0</v>
      </c>
      <c r="ED12" s="21">
        <f t="shared" si="66"/>
        <v>487.07640000000004</v>
      </c>
      <c r="EE12" s="21">
        <f t="shared" si="14"/>
        <v>487.07640000000004</v>
      </c>
      <c r="EF12" s="21">
        <f t="shared" si="14"/>
        <v>0</v>
      </c>
      <c r="EG12" s="21">
        <f t="shared" si="14"/>
        <v>574.11</v>
      </c>
      <c r="EH12" s="21">
        <f t="shared" si="14"/>
        <v>574.11</v>
      </c>
      <c r="EI12" s="21">
        <f t="shared" si="14"/>
        <v>0</v>
      </c>
      <c r="EJ12" s="21">
        <f t="shared" si="67"/>
        <v>-30.655691590499941</v>
      </c>
      <c r="EK12" s="23">
        <f t="shared" si="15"/>
        <v>-30.655691590499941</v>
      </c>
      <c r="EL12" s="23">
        <f t="shared" si="15"/>
        <v>0</v>
      </c>
      <c r="EM12" s="17">
        <f>SUM(EN12:EO12)</f>
        <v>57.525787954500004</v>
      </c>
      <c r="EN12" s="17">
        <f t="shared" si="16"/>
        <v>57.525787954500004</v>
      </c>
      <c r="EO12" s="17">
        <f t="shared" si="16"/>
        <v>0</v>
      </c>
      <c r="EP12" s="17">
        <f t="shared" si="68"/>
        <v>57.154316999999999</v>
      </c>
      <c r="EQ12" s="18">
        <f>SUM('[20]ПОЛНАЯ СЕБЕСТОИМОСТЬ СТОКИ 2023'!BQ12)</f>
        <v>57.154316999999999</v>
      </c>
      <c r="ER12" s="18">
        <f>SUM('[20]ПОЛНАЯ СЕБЕСТОИМОСТЬ СТОКИ 2023'!BR12)</f>
        <v>0</v>
      </c>
      <c r="ES12" s="19">
        <f t="shared" si="69"/>
        <v>66.174999999999997</v>
      </c>
      <c r="ET12" s="20">
        <v>66.174999999999997</v>
      </c>
      <c r="EU12" s="20">
        <v>0</v>
      </c>
      <c r="EV12" s="17">
        <f>SUM(EW12:EX12)</f>
        <v>57.525787954500004</v>
      </c>
      <c r="EW12" s="17">
        <f t="shared" si="17"/>
        <v>57.525787954500004</v>
      </c>
      <c r="EX12" s="17">
        <f t="shared" si="17"/>
        <v>0</v>
      </c>
      <c r="EY12" s="17">
        <f t="shared" si="70"/>
        <v>0</v>
      </c>
      <c r="EZ12" s="18">
        <f>SUM('[20]ПОЛНАЯ СЕБЕСТОИМОСТЬ СТОКИ 2023'!BT12)</f>
        <v>0</v>
      </c>
      <c r="FA12" s="18">
        <f>SUM('[20]ПОЛНАЯ СЕБЕСТОИМОСТЬ СТОКИ 2023'!BU12)</f>
        <v>0</v>
      </c>
      <c r="FB12" s="17">
        <f t="shared" si="71"/>
        <v>61.008406999999998</v>
      </c>
      <c r="FC12" s="20">
        <v>61.008406999999998</v>
      </c>
      <c r="FD12" s="20">
        <v>0</v>
      </c>
      <c r="FE12" s="17">
        <f>SUM(FF12:FG12)</f>
        <v>57.525787954500004</v>
      </c>
      <c r="FF12" s="17">
        <f t="shared" si="18"/>
        <v>57.525787954500004</v>
      </c>
      <c r="FG12" s="17">
        <f t="shared" si="18"/>
        <v>0</v>
      </c>
      <c r="FH12" s="17">
        <f t="shared" si="72"/>
        <v>0</v>
      </c>
      <c r="FI12" s="18">
        <f>SUM('[20]ПОЛНАЯ СЕБЕСТОИМОСТЬ СТОКИ 2023'!BW12)</f>
        <v>0</v>
      </c>
      <c r="FJ12" s="18">
        <f>SUM('[20]ПОЛНАЯ СЕБЕСТОИМОСТЬ СТОКИ 2023'!BX12)</f>
        <v>0</v>
      </c>
      <c r="FK12" s="17">
        <f t="shared" si="73"/>
        <v>64.714320000000001</v>
      </c>
      <c r="FL12" s="20">
        <v>64.714320000000001</v>
      </c>
      <c r="FM12" s="20">
        <v>0</v>
      </c>
      <c r="FN12" s="21">
        <f t="shared" si="74"/>
        <v>172.57736386350001</v>
      </c>
      <c r="FO12" s="21">
        <f t="shared" si="75"/>
        <v>172.57736386350001</v>
      </c>
      <c r="FP12" s="21">
        <f t="shared" si="75"/>
        <v>0</v>
      </c>
      <c r="FQ12" s="21">
        <f t="shared" si="76"/>
        <v>57.154316999999999</v>
      </c>
      <c r="FR12" s="21">
        <f t="shared" si="77"/>
        <v>57.154316999999999</v>
      </c>
      <c r="FS12" s="21">
        <f t="shared" si="77"/>
        <v>0</v>
      </c>
      <c r="FT12" s="22">
        <f t="shared" si="19"/>
        <v>191.89772699999997</v>
      </c>
      <c r="FU12" s="22">
        <f t="shared" si="19"/>
        <v>191.89772699999997</v>
      </c>
      <c r="FV12" s="22">
        <f t="shared" si="19"/>
        <v>0</v>
      </c>
      <c r="FW12" s="21">
        <f t="shared" si="78"/>
        <v>-115.42304686350002</v>
      </c>
      <c r="FX12" s="23">
        <f t="shared" si="20"/>
        <v>-115.42304686350002</v>
      </c>
      <c r="FY12" s="23">
        <f t="shared" si="20"/>
        <v>0</v>
      </c>
      <c r="FZ12" s="21">
        <f t="shared" si="79"/>
        <v>690.30945545400004</v>
      </c>
      <c r="GA12" s="21">
        <f>SUM('[20]ПОЛНАЯ СЕБЕСТОИМОСТЬ СТОКИ 2023'!CC12)</f>
        <v>690.30945545400004</v>
      </c>
      <c r="GB12" s="21">
        <v>0</v>
      </c>
      <c r="GC12" s="21">
        <f t="shared" si="80"/>
        <v>544.23071700000003</v>
      </c>
      <c r="GD12" s="22">
        <f t="shared" si="21"/>
        <v>544.23071700000003</v>
      </c>
      <c r="GE12" s="22">
        <f t="shared" si="21"/>
        <v>0</v>
      </c>
      <c r="GF12" s="22">
        <f t="shared" si="21"/>
        <v>766.00772699999993</v>
      </c>
      <c r="GG12" s="22">
        <f t="shared" si="22"/>
        <v>766.00772699999993</v>
      </c>
      <c r="GH12" s="22">
        <f t="shared" si="22"/>
        <v>0</v>
      </c>
      <c r="GI12" s="21">
        <f t="shared" si="81"/>
        <v>-146.07873845400002</v>
      </c>
      <c r="GJ12" s="23">
        <f t="shared" si="23"/>
        <v>-146.07873845400002</v>
      </c>
      <c r="GK12" s="23">
        <f t="shared" si="23"/>
        <v>0</v>
      </c>
      <c r="GM12" s="13">
        <f t="shared" si="82"/>
        <v>690.30945545399982</v>
      </c>
    </row>
    <row r="13" spans="1:195" ht="18.75" customHeight="1" x14ac:dyDescent="0.3">
      <c r="A13" s="24" t="s">
        <v>35</v>
      </c>
      <c r="B13" s="25">
        <f t="shared" ref="B13" si="84">SUM(C13:D13)</f>
        <v>24.786870178362165</v>
      </c>
      <c r="C13" s="25">
        <f t="shared" ref="C13" si="85">SUM(GA13/12)</f>
        <v>24.786870178362165</v>
      </c>
      <c r="D13" s="25">
        <f t="shared" ref="D13" si="86">SUM(GB13/12)</f>
        <v>0</v>
      </c>
      <c r="E13" s="25">
        <f t="shared" si="26"/>
        <v>24.507874000000001</v>
      </c>
      <c r="F13" s="26">
        <f>SUM('[20]ПОЛНАЯ СЕБЕСТОИМОСТЬ СТОКИ 2023'!F13)</f>
        <v>24.507874000000001</v>
      </c>
      <c r="G13" s="26">
        <f>SUM('[20]ПОЛНАЯ СЕБЕСТОИМОСТЬ СТОКИ 2023'!G13)</f>
        <v>0</v>
      </c>
      <c r="H13" s="27">
        <f t="shared" si="27"/>
        <v>27.997599999999998</v>
      </c>
      <c r="I13" s="25">
        <v>27.997599999999998</v>
      </c>
      <c r="J13" s="28">
        <v>0</v>
      </c>
      <c r="K13" s="25">
        <f t="shared" ref="K13:K16" si="87">SUM(L13:M13)</f>
        <v>24.786870178362165</v>
      </c>
      <c r="L13" s="25">
        <f t="shared" ref="L13:L16" si="88">SUM(GA13/12)</f>
        <v>24.786870178362165</v>
      </c>
      <c r="M13" s="25">
        <f t="shared" ref="M13:M16" si="89">SUM(GB13/12)</f>
        <v>0</v>
      </c>
      <c r="N13" s="25">
        <f t="shared" si="28"/>
        <v>28.501264999999997</v>
      </c>
      <c r="O13" s="26">
        <f>SUM('[20]ПОЛНАЯ СЕБЕСТОИМОСТЬ СТОКИ 2023'!I13)</f>
        <v>28.501264999999997</v>
      </c>
      <c r="P13" s="26">
        <f>SUM('[20]ПОЛНАЯ СЕБЕСТОИМОСТЬ СТОКИ 2023'!J13)</f>
        <v>0</v>
      </c>
      <c r="Q13" s="27">
        <f t="shared" si="29"/>
        <v>27.696600000000004</v>
      </c>
      <c r="R13" s="25">
        <v>27.696600000000004</v>
      </c>
      <c r="S13" s="28">
        <v>0</v>
      </c>
      <c r="T13" s="25">
        <f t="shared" ref="T13:T16" si="90">SUM(U13:V13)</f>
        <v>24.786870178362165</v>
      </c>
      <c r="U13" s="25">
        <f t="shared" ref="U13:U16" si="91">SUM(GA13/12)</f>
        <v>24.786870178362165</v>
      </c>
      <c r="V13" s="25">
        <f t="shared" ref="V13:V16" si="92">SUM(GB13/12)</f>
        <v>0</v>
      </c>
      <c r="W13" s="25">
        <f t="shared" si="30"/>
        <v>24.637121</v>
      </c>
      <c r="X13" s="26">
        <f>SUM('[20]ПОЛНАЯ СЕБЕСТОИМОСТЬ СТОКИ 2023'!L13)</f>
        <v>24.637121</v>
      </c>
      <c r="Y13" s="26">
        <f>SUM('[20]ПОЛНАЯ СЕБЕСТОИМОСТЬ СТОКИ 2023'!M13)</f>
        <v>0</v>
      </c>
      <c r="Z13" s="27">
        <f t="shared" si="31"/>
        <v>26.448499999999999</v>
      </c>
      <c r="AA13" s="25">
        <v>26.448499999999999</v>
      </c>
      <c r="AB13" s="28">
        <v>0</v>
      </c>
      <c r="AC13" s="29">
        <f t="shared" si="32"/>
        <v>74.360610535086494</v>
      </c>
      <c r="AD13" s="29">
        <f t="shared" si="33"/>
        <v>74.360610535086494</v>
      </c>
      <c r="AE13" s="29">
        <f t="shared" si="33"/>
        <v>0</v>
      </c>
      <c r="AF13" s="29">
        <f t="shared" si="34"/>
        <v>77.646259999999998</v>
      </c>
      <c r="AG13" s="29">
        <f t="shared" si="35"/>
        <v>77.646259999999998</v>
      </c>
      <c r="AH13" s="29">
        <f t="shared" si="35"/>
        <v>0</v>
      </c>
      <c r="AI13" s="30">
        <f t="shared" si="35"/>
        <v>82.142700000000005</v>
      </c>
      <c r="AJ13" s="30">
        <f t="shared" si="35"/>
        <v>82.142700000000005</v>
      </c>
      <c r="AK13" s="30">
        <f t="shared" si="35"/>
        <v>0</v>
      </c>
      <c r="AL13" s="29">
        <f t="shared" si="36"/>
        <v>3.2856494649135044</v>
      </c>
      <c r="AM13" s="29">
        <f t="shared" si="37"/>
        <v>3.2856494649135044</v>
      </c>
      <c r="AN13" s="29">
        <f t="shared" si="37"/>
        <v>0</v>
      </c>
      <c r="AO13" s="25">
        <f t="shared" ref="AO13:AO16" si="93">SUM(AP13:AQ13)</f>
        <v>24.786870178362165</v>
      </c>
      <c r="AP13" s="25">
        <f t="shared" si="3"/>
        <v>24.786870178362165</v>
      </c>
      <c r="AQ13" s="25">
        <f t="shared" si="3"/>
        <v>0</v>
      </c>
      <c r="AR13" s="25">
        <f t="shared" si="38"/>
        <v>26.101188999999998</v>
      </c>
      <c r="AS13" s="26">
        <f>SUM('[20]ПОЛНАЯ СЕБЕСТОИМОСТЬ СТОКИ 2023'!U13)</f>
        <v>26.101188999999998</v>
      </c>
      <c r="AT13" s="26">
        <f>SUM('[20]ПОЛНАЯ СЕБЕСТОИМОСТЬ СТОКИ 2023'!V13)</f>
        <v>0</v>
      </c>
      <c r="AU13" s="27">
        <f t="shared" si="39"/>
        <v>27.267200000000003</v>
      </c>
      <c r="AV13" s="25">
        <v>27.267200000000003</v>
      </c>
      <c r="AW13" s="28">
        <v>0</v>
      </c>
      <c r="AX13" s="25">
        <f t="shared" ref="AX13:AX16" si="94">SUM(AY13:AZ13)</f>
        <v>24.786870178362165</v>
      </c>
      <c r="AY13" s="25">
        <f t="shared" si="4"/>
        <v>24.786870178362165</v>
      </c>
      <c r="AZ13" s="25">
        <f t="shared" ref="AZ13:AZ16" si="95">SUM(GB13/12)</f>
        <v>0</v>
      </c>
      <c r="BA13" s="25">
        <f t="shared" si="40"/>
        <v>22.193646000000001</v>
      </c>
      <c r="BB13" s="26">
        <f>SUM('[20]ПОЛНАЯ СЕБЕСТОИМОСТЬ СТОКИ 2023'!X13)</f>
        <v>22.193646000000001</v>
      </c>
      <c r="BC13" s="26">
        <f>SUM('[20]ПОЛНАЯ СЕБЕСТОИМОСТЬ СТОКИ 2023'!Y13)</f>
        <v>0</v>
      </c>
      <c r="BD13" s="27">
        <f t="shared" si="41"/>
        <v>24.469000000000001</v>
      </c>
      <c r="BE13" s="25">
        <v>24.469000000000001</v>
      </c>
      <c r="BF13" s="28">
        <v>0</v>
      </c>
      <c r="BG13" s="25">
        <f t="shared" ref="BG13:BG16" si="96">SUM(BH13:BI13)</f>
        <v>24.786870178362165</v>
      </c>
      <c r="BH13" s="25">
        <f t="shared" si="5"/>
        <v>24.786870178362165</v>
      </c>
      <c r="BI13" s="25">
        <f t="shared" ref="BI13:BI16" si="97">SUM(GB13/12)</f>
        <v>0</v>
      </c>
      <c r="BJ13" s="25">
        <f t="shared" si="42"/>
        <v>21.841826000000001</v>
      </c>
      <c r="BK13" s="26">
        <f>SUM('[20]ПОЛНАЯ СЕБЕСТОИМОСТЬ СТОКИ 2023'!AA13)</f>
        <v>21.841826000000001</v>
      </c>
      <c r="BL13" s="26">
        <f>SUM('[20]ПОЛНАЯ СЕБЕСТОИМОСТЬ СТОКИ 2023'!AB13)</f>
        <v>0</v>
      </c>
      <c r="BM13" s="27">
        <f t="shared" si="43"/>
        <v>23.113</v>
      </c>
      <c r="BN13" s="25">
        <v>23.113</v>
      </c>
      <c r="BO13" s="28">
        <v>0</v>
      </c>
      <c r="BP13" s="29">
        <f t="shared" si="44"/>
        <v>74.360610535086494</v>
      </c>
      <c r="BQ13" s="29">
        <f t="shared" si="45"/>
        <v>74.360610535086494</v>
      </c>
      <c r="BR13" s="29">
        <f t="shared" si="45"/>
        <v>0</v>
      </c>
      <c r="BS13" s="29">
        <f t="shared" si="46"/>
        <v>70.136661000000004</v>
      </c>
      <c r="BT13" s="29">
        <f t="shared" si="47"/>
        <v>70.136661000000004</v>
      </c>
      <c r="BU13" s="29">
        <f t="shared" si="47"/>
        <v>0</v>
      </c>
      <c r="BV13" s="30">
        <f t="shared" si="47"/>
        <v>74.849199999999996</v>
      </c>
      <c r="BW13" s="29">
        <f t="shared" si="47"/>
        <v>74.849199999999996</v>
      </c>
      <c r="BX13" s="29">
        <f t="shared" si="47"/>
        <v>0</v>
      </c>
      <c r="BY13" s="29">
        <f t="shared" si="48"/>
        <v>-4.22394953508649</v>
      </c>
      <c r="BZ13" s="29">
        <f t="shared" si="49"/>
        <v>-4.22394953508649</v>
      </c>
      <c r="CA13" s="29">
        <f t="shared" si="49"/>
        <v>0</v>
      </c>
      <c r="CB13" s="29">
        <f t="shared" si="50"/>
        <v>148.72122107017299</v>
      </c>
      <c r="CC13" s="29">
        <f t="shared" si="51"/>
        <v>148.72122107017299</v>
      </c>
      <c r="CD13" s="29">
        <f t="shared" si="51"/>
        <v>0</v>
      </c>
      <c r="CE13" s="29">
        <f t="shared" ref="CE13:CE16" si="98">SUM(CF13:CG13)</f>
        <v>147.78292099999999</v>
      </c>
      <c r="CF13" s="29">
        <f t="shared" si="7"/>
        <v>147.78292099999999</v>
      </c>
      <c r="CG13" s="29">
        <f t="shared" si="7"/>
        <v>0</v>
      </c>
      <c r="CH13" s="30">
        <f t="shared" si="7"/>
        <v>156.99189999999999</v>
      </c>
      <c r="CI13" s="30">
        <f t="shared" si="7"/>
        <v>156.99189999999999</v>
      </c>
      <c r="CJ13" s="30">
        <f t="shared" si="7"/>
        <v>0</v>
      </c>
      <c r="CK13" s="29">
        <f t="shared" ref="CK13:CK16" si="99">SUM(CL13:CM13)</f>
        <v>-0.93830007017299977</v>
      </c>
      <c r="CL13" s="31">
        <f t="shared" si="8"/>
        <v>-0.93830007017299977</v>
      </c>
      <c r="CM13" s="31">
        <f t="shared" si="8"/>
        <v>0</v>
      </c>
      <c r="CN13" s="25">
        <f t="shared" ref="CN13:CN16" si="100">SUM(CO13:CP13)</f>
        <v>24.786870178362165</v>
      </c>
      <c r="CO13" s="25">
        <f t="shared" si="9"/>
        <v>24.786870178362165</v>
      </c>
      <c r="CP13" s="25">
        <f t="shared" si="9"/>
        <v>0</v>
      </c>
      <c r="CQ13" s="25">
        <f t="shared" si="53"/>
        <v>16.222892000000002</v>
      </c>
      <c r="CR13" s="26">
        <f>SUM('[20]ПОЛНАЯ СЕБЕСТОИМОСТЬ СТОКИ 2023'!AS13)</f>
        <v>16.222892000000002</v>
      </c>
      <c r="CS13" s="26">
        <f>SUM('[20]ПОЛНАЯ СЕБЕСТОИМОСТЬ СТОКИ 2023'!AT13)</f>
        <v>0</v>
      </c>
      <c r="CT13" s="27">
        <f t="shared" si="54"/>
        <v>20.143000000000001</v>
      </c>
      <c r="CU13" s="25">
        <v>20.143000000000001</v>
      </c>
      <c r="CV13" s="28">
        <v>0</v>
      </c>
      <c r="CW13" s="25">
        <f t="shared" ref="CW13:CW16" si="101">SUM(CX13:CY13)</f>
        <v>24.786870178362165</v>
      </c>
      <c r="CX13" s="25">
        <f t="shared" si="10"/>
        <v>24.786870178362165</v>
      </c>
      <c r="CY13" s="25">
        <f t="shared" ref="CY13:CY16" si="102">SUM(GB13/12)</f>
        <v>0</v>
      </c>
      <c r="CZ13" s="25">
        <f t="shared" si="55"/>
        <v>14.102270000000001</v>
      </c>
      <c r="DA13" s="26">
        <f>SUM('[20]ПОЛНАЯ СЕБЕСТОИМОСТЬ СТОКИ 2023'!AV13)</f>
        <v>14.102270000000001</v>
      </c>
      <c r="DB13" s="26">
        <f>SUM('[20]ПОЛНАЯ СЕБЕСТОИМОСТЬ СТОКИ 2023'!AW13)</f>
        <v>0</v>
      </c>
      <c r="DC13" s="27">
        <f t="shared" si="56"/>
        <v>19.702999999999999</v>
      </c>
      <c r="DD13" s="25">
        <v>19.702999999999999</v>
      </c>
      <c r="DE13" s="28">
        <v>0</v>
      </c>
      <c r="DF13" s="25">
        <f t="shared" ref="DF13:DF16" si="103">SUM(DG13:DH13)</f>
        <v>24.786870178362165</v>
      </c>
      <c r="DG13" s="25">
        <f t="shared" si="11"/>
        <v>24.786870178362165</v>
      </c>
      <c r="DH13" s="25">
        <f t="shared" ref="DH13:DH16" si="104">SUM(GB13/12)</f>
        <v>0</v>
      </c>
      <c r="DI13" s="25">
        <f t="shared" si="57"/>
        <v>19.198843</v>
      </c>
      <c r="DJ13" s="26">
        <f>SUM('[20]ПОЛНАЯ СЕБЕСТОИМОСТЬ СТОКИ 2023'!AY13)</f>
        <v>19.198843</v>
      </c>
      <c r="DK13" s="26">
        <f>SUM('[20]ПОЛНАЯ СЕБЕСТОИМОСТЬ СТОКИ 2023'!AZ13)</f>
        <v>0</v>
      </c>
      <c r="DL13" s="27">
        <f t="shared" si="58"/>
        <v>26.105947999999998</v>
      </c>
      <c r="DM13" s="25">
        <v>26.105947999999998</v>
      </c>
      <c r="DN13" s="28">
        <v>0</v>
      </c>
      <c r="DO13" s="29">
        <f t="shared" si="59"/>
        <v>74.360610535086494</v>
      </c>
      <c r="DP13" s="29">
        <f t="shared" si="60"/>
        <v>74.360610535086494</v>
      </c>
      <c r="DQ13" s="29">
        <f t="shared" si="60"/>
        <v>0</v>
      </c>
      <c r="DR13" s="29">
        <f t="shared" si="61"/>
        <v>49.524005000000002</v>
      </c>
      <c r="DS13" s="29">
        <f t="shared" si="62"/>
        <v>49.524005000000002</v>
      </c>
      <c r="DT13" s="29">
        <f t="shared" si="62"/>
        <v>0</v>
      </c>
      <c r="DU13" s="30">
        <f t="shared" si="62"/>
        <v>65.951948000000002</v>
      </c>
      <c r="DV13" s="29">
        <f t="shared" si="62"/>
        <v>65.951948000000002</v>
      </c>
      <c r="DW13" s="29">
        <f t="shared" si="62"/>
        <v>0</v>
      </c>
      <c r="DX13" s="29">
        <f t="shared" si="63"/>
        <v>-24.836605535086491</v>
      </c>
      <c r="DY13" s="31">
        <f t="shared" si="13"/>
        <v>-24.836605535086491</v>
      </c>
      <c r="DZ13" s="31">
        <f t="shared" si="13"/>
        <v>0</v>
      </c>
      <c r="EA13" s="29">
        <f t="shared" ref="EA13:EA16" si="105">SUM(EB13:EC13)</f>
        <v>223.08183160525948</v>
      </c>
      <c r="EB13" s="29">
        <f t="shared" si="65"/>
        <v>223.08183160525948</v>
      </c>
      <c r="EC13" s="29">
        <f t="shared" si="65"/>
        <v>0</v>
      </c>
      <c r="ED13" s="29">
        <f t="shared" si="66"/>
        <v>197.30692599999998</v>
      </c>
      <c r="EE13" s="29">
        <f t="shared" si="14"/>
        <v>197.30692599999998</v>
      </c>
      <c r="EF13" s="29">
        <f t="shared" si="14"/>
        <v>0</v>
      </c>
      <c r="EG13" s="29">
        <f t="shared" si="14"/>
        <v>222.943848</v>
      </c>
      <c r="EH13" s="29">
        <f t="shared" si="14"/>
        <v>222.943848</v>
      </c>
      <c r="EI13" s="29">
        <f t="shared" si="14"/>
        <v>0</v>
      </c>
      <c r="EJ13" s="29">
        <f t="shared" ref="EJ13:EJ16" si="106">SUM(EK13:EL13)</f>
        <v>-25.774905605259505</v>
      </c>
      <c r="EK13" s="31">
        <f t="shared" si="15"/>
        <v>-25.774905605259505</v>
      </c>
      <c r="EL13" s="31">
        <f t="shared" si="15"/>
        <v>0</v>
      </c>
      <c r="EM13" s="25">
        <f t="shared" ref="EM13:EM16" si="107">SUM(EN13:EO13)</f>
        <v>24.786870178362165</v>
      </c>
      <c r="EN13" s="25">
        <f t="shared" si="16"/>
        <v>24.786870178362165</v>
      </c>
      <c r="EO13" s="25">
        <f t="shared" si="16"/>
        <v>0</v>
      </c>
      <c r="EP13" s="25">
        <f t="shared" si="68"/>
        <v>24.429724</v>
      </c>
      <c r="EQ13" s="26">
        <f>SUM('[20]ПОЛНАЯ СЕБЕСТОИМОСТЬ СТОКИ 2023'!BQ13)</f>
        <v>24.429724</v>
      </c>
      <c r="ER13" s="26">
        <f>SUM('[20]ПОЛНАЯ СЕБЕСТОИМОСТЬ СТОКИ 2023'!BR13)</f>
        <v>0</v>
      </c>
      <c r="ES13" s="27">
        <f t="shared" si="69"/>
        <v>28.935000000000002</v>
      </c>
      <c r="ET13" s="25">
        <v>28.935000000000002</v>
      </c>
      <c r="EU13" s="28">
        <v>0</v>
      </c>
      <c r="EV13" s="25">
        <f t="shared" ref="EV13:EV16" si="108">SUM(EW13:EX13)</f>
        <v>24.786870178362165</v>
      </c>
      <c r="EW13" s="25">
        <f t="shared" si="17"/>
        <v>24.786870178362165</v>
      </c>
      <c r="EX13" s="25">
        <f t="shared" ref="EX13:EX16" si="109">SUM(GB13/12)</f>
        <v>0</v>
      </c>
      <c r="EY13" s="25">
        <f t="shared" si="70"/>
        <v>0</v>
      </c>
      <c r="EZ13" s="26">
        <f>SUM('[20]ПОЛНАЯ СЕБЕСТОИМОСТЬ СТОКИ 2023'!BT13)</f>
        <v>0</v>
      </c>
      <c r="FA13" s="26">
        <f>SUM('[20]ПОЛНАЯ СЕБЕСТОИМОСТЬ СТОКИ 2023'!BU13)</f>
        <v>0</v>
      </c>
      <c r="FB13" s="25">
        <f t="shared" si="71"/>
        <v>29.144311999999999</v>
      </c>
      <c r="FC13" s="25">
        <v>29.144311999999999</v>
      </c>
      <c r="FD13" s="28">
        <v>0</v>
      </c>
      <c r="FE13" s="25">
        <f t="shared" ref="FE13:FE16" si="110">SUM(FF13:FG13)</f>
        <v>24.786870178362165</v>
      </c>
      <c r="FF13" s="25">
        <f t="shared" si="18"/>
        <v>24.786870178362165</v>
      </c>
      <c r="FG13" s="25">
        <f t="shared" ref="FG13:FG16" si="111">SUM(GB13/12)</f>
        <v>0</v>
      </c>
      <c r="FH13" s="25">
        <f t="shared" si="72"/>
        <v>0</v>
      </c>
      <c r="FI13" s="26">
        <f>SUM('[20]ПОЛНАЯ СЕБЕСТОИМОСТЬ СТОКИ 2023'!BW13)</f>
        <v>0</v>
      </c>
      <c r="FJ13" s="26">
        <f>SUM('[20]ПОЛНАЯ СЕБЕСТОИМОСТЬ СТОКИ 2023'!BX13)</f>
        <v>0</v>
      </c>
      <c r="FK13" s="25">
        <f t="shared" si="73"/>
        <v>30.702731999999997</v>
      </c>
      <c r="FL13" s="25">
        <v>30.702731999999997</v>
      </c>
      <c r="FM13" s="28">
        <v>0</v>
      </c>
      <c r="FN13" s="29">
        <f t="shared" si="74"/>
        <v>74.360610535086494</v>
      </c>
      <c r="FO13" s="29">
        <f t="shared" si="75"/>
        <v>74.360610535086494</v>
      </c>
      <c r="FP13" s="29">
        <f t="shared" si="75"/>
        <v>0</v>
      </c>
      <c r="FQ13" s="29">
        <f t="shared" si="76"/>
        <v>24.429724</v>
      </c>
      <c r="FR13" s="29">
        <f t="shared" si="77"/>
        <v>24.429724</v>
      </c>
      <c r="FS13" s="29">
        <f t="shared" si="77"/>
        <v>0</v>
      </c>
      <c r="FT13" s="30">
        <f t="shared" si="77"/>
        <v>88.782043999999999</v>
      </c>
      <c r="FU13" s="30">
        <f t="shared" si="77"/>
        <v>88.782043999999999</v>
      </c>
      <c r="FV13" s="30">
        <f t="shared" si="77"/>
        <v>0</v>
      </c>
      <c r="FW13" s="29">
        <f t="shared" si="78"/>
        <v>-49.930886535086493</v>
      </c>
      <c r="FX13" s="31">
        <f t="shared" si="20"/>
        <v>-49.930886535086493</v>
      </c>
      <c r="FY13" s="31">
        <f t="shared" si="20"/>
        <v>0</v>
      </c>
      <c r="FZ13" s="29">
        <f t="shared" si="79"/>
        <v>297.44244214034597</v>
      </c>
      <c r="GA13" s="29">
        <f>SUM('[20]ПОЛНАЯ СЕБЕСТОИМОСТЬ СТОКИ 2023'!CC13)</f>
        <v>297.44244214034597</v>
      </c>
      <c r="GB13" s="29">
        <v>0</v>
      </c>
      <c r="GC13" s="29">
        <f t="shared" ref="GC13:GC16" si="112">SUM(GD13:GE13)</f>
        <v>221.73664999999997</v>
      </c>
      <c r="GD13" s="30">
        <f t="shared" si="21"/>
        <v>221.73664999999997</v>
      </c>
      <c r="GE13" s="30">
        <f t="shared" si="21"/>
        <v>0</v>
      </c>
      <c r="GF13" s="30">
        <f t="shared" si="21"/>
        <v>311.72589199999999</v>
      </c>
      <c r="GG13" s="30">
        <f t="shared" si="22"/>
        <v>311.72589199999999</v>
      </c>
      <c r="GH13" s="30">
        <f t="shared" si="22"/>
        <v>0</v>
      </c>
      <c r="GI13" s="29">
        <f t="shared" ref="GI13:GI16" si="113">SUM(GJ13:GK13)</f>
        <v>-75.705792140346006</v>
      </c>
      <c r="GJ13" s="31">
        <f t="shared" si="23"/>
        <v>-75.705792140346006</v>
      </c>
      <c r="GK13" s="31">
        <f t="shared" si="23"/>
        <v>0</v>
      </c>
      <c r="GM13" s="13">
        <f t="shared" si="82"/>
        <v>297.44244214034597</v>
      </c>
    </row>
    <row r="14" spans="1:195" ht="18.75" customHeight="1" x14ac:dyDescent="0.3">
      <c r="A14" s="32" t="s">
        <v>36</v>
      </c>
      <c r="B14" s="25">
        <f t="shared" ref="B14:B16" si="114">SUM(C14:D14)</f>
        <v>9.0967813554589156</v>
      </c>
      <c r="C14" s="25">
        <f t="shared" ref="C14:D16" si="115">SUM(GA14/12)</f>
        <v>9.0967813554589156</v>
      </c>
      <c r="D14" s="25">
        <f t="shared" si="115"/>
        <v>0</v>
      </c>
      <c r="E14" s="25">
        <f t="shared" si="26"/>
        <v>8.0636550000000007</v>
      </c>
      <c r="F14" s="26">
        <f>SUM('[20]ПОЛНАЯ СЕБЕСТОИМОСТЬ СТОКИ 2023'!F14)</f>
        <v>8.0636550000000007</v>
      </c>
      <c r="G14" s="26">
        <f>SUM('[20]ПОЛНАЯ СЕБЕСТОИМОСТЬ СТОКИ 2023'!G14)</f>
        <v>0</v>
      </c>
      <c r="H14" s="27">
        <f t="shared" si="27"/>
        <v>8.5679999999999996</v>
      </c>
      <c r="I14" s="28">
        <v>8.5679999999999996</v>
      </c>
      <c r="J14" s="28">
        <v>0</v>
      </c>
      <c r="K14" s="25">
        <f t="shared" si="87"/>
        <v>9.0967813554589156</v>
      </c>
      <c r="L14" s="25">
        <f t="shared" si="88"/>
        <v>9.0967813554589156</v>
      </c>
      <c r="M14" s="25">
        <f t="shared" si="89"/>
        <v>0</v>
      </c>
      <c r="N14" s="25">
        <f t="shared" si="28"/>
        <v>10.427747</v>
      </c>
      <c r="O14" s="26">
        <f>SUM('[20]ПОЛНАЯ СЕБЕСТОИМОСТЬ СТОКИ 2023'!I14)</f>
        <v>10.427747</v>
      </c>
      <c r="P14" s="26">
        <f>SUM('[20]ПОЛНАЯ СЕБЕСТОИМОСТЬ СТОКИ 2023'!J14)</f>
        <v>0</v>
      </c>
      <c r="Q14" s="27">
        <f t="shared" si="29"/>
        <v>8.1820000000000004</v>
      </c>
      <c r="R14" s="28">
        <v>8.1820000000000004</v>
      </c>
      <c r="S14" s="28">
        <v>0</v>
      </c>
      <c r="T14" s="25">
        <f t="shared" si="90"/>
        <v>9.0967813554589156</v>
      </c>
      <c r="U14" s="25">
        <f t="shared" si="91"/>
        <v>9.0967813554589156</v>
      </c>
      <c r="V14" s="25">
        <f t="shared" si="92"/>
        <v>0</v>
      </c>
      <c r="W14" s="25">
        <f t="shared" si="30"/>
        <v>8.6376749999999998</v>
      </c>
      <c r="X14" s="26">
        <f>SUM('[20]ПОЛНАЯ СЕБЕСТОИМОСТЬ СТОКИ 2023'!L14)</f>
        <v>8.6376749999999998</v>
      </c>
      <c r="Y14" s="26">
        <f>SUM('[20]ПОЛНАЯ СЕБЕСТОИМОСТЬ СТОКИ 2023'!M14)</f>
        <v>0</v>
      </c>
      <c r="Z14" s="27">
        <f t="shared" si="31"/>
        <v>8.5434999999999999</v>
      </c>
      <c r="AA14" s="28">
        <v>8.5434999999999999</v>
      </c>
      <c r="AB14" s="28">
        <v>0</v>
      </c>
      <c r="AC14" s="29">
        <f t="shared" si="32"/>
        <v>27.290344066376747</v>
      </c>
      <c r="AD14" s="29">
        <f t="shared" si="33"/>
        <v>27.290344066376747</v>
      </c>
      <c r="AE14" s="29">
        <f t="shared" si="33"/>
        <v>0</v>
      </c>
      <c r="AF14" s="29">
        <f t="shared" si="34"/>
        <v>27.129077000000002</v>
      </c>
      <c r="AG14" s="29">
        <f t="shared" si="35"/>
        <v>27.129077000000002</v>
      </c>
      <c r="AH14" s="29">
        <f t="shared" si="35"/>
        <v>0</v>
      </c>
      <c r="AI14" s="30">
        <f t="shared" si="35"/>
        <v>25.293500000000002</v>
      </c>
      <c r="AJ14" s="30">
        <f t="shared" si="35"/>
        <v>25.293500000000002</v>
      </c>
      <c r="AK14" s="30">
        <f t="shared" si="35"/>
        <v>0</v>
      </c>
      <c r="AL14" s="29">
        <f t="shared" si="36"/>
        <v>-0.16126706637674459</v>
      </c>
      <c r="AM14" s="29">
        <f t="shared" si="37"/>
        <v>-0.16126706637674459</v>
      </c>
      <c r="AN14" s="29">
        <f t="shared" si="37"/>
        <v>0</v>
      </c>
      <c r="AO14" s="25">
        <f t="shared" si="93"/>
        <v>9.0967813554589156</v>
      </c>
      <c r="AP14" s="25">
        <f t="shared" si="3"/>
        <v>9.0967813554589156</v>
      </c>
      <c r="AQ14" s="25">
        <f t="shared" si="3"/>
        <v>0</v>
      </c>
      <c r="AR14" s="25">
        <f t="shared" si="38"/>
        <v>7.4618869999999999</v>
      </c>
      <c r="AS14" s="26">
        <f>SUM('[20]ПОЛНАЯ СЕБЕСТОИМОСТЬ СТОКИ 2023'!U14)</f>
        <v>7.4618869999999999</v>
      </c>
      <c r="AT14" s="26">
        <f>SUM('[20]ПОЛНАЯ СЕБЕСТОИМОСТЬ СТОКИ 2023'!V14)</f>
        <v>0</v>
      </c>
      <c r="AU14" s="27">
        <f t="shared" si="39"/>
        <v>7.2422000000000004</v>
      </c>
      <c r="AV14" s="28">
        <v>7.2422000000000004</v>
      </c>
      <c r="AW14" s="28">
        <v>0</v>
      </c>
      <c r="AX14" s="25">
        <f t="shared" si="94"/>
        <v>9.0967813554589156</v>
      </c>
      <c r="AY14" s="25">
        <f t="shared" si="4"/>
        <v>9.0967813554589156</v>
      </c>
      <c r="AZ14" s="25">
        <f t="shared" si="95"/>
        <v>0</v>
      </c>
      <c r="BA14" s="25">
        <f t="shared" si="40"/>
        <v>6.4517470000000001</v>
      </c>
      <c r="BB14" s="26">
        <f>SUM('[20]ПОЛНАЯ СЕБЕСТОИМОСТЬ СТОКИ 2023'!X14)</f>
        <v>6.4517470000000001</v>
      </c>
      <c r="BC14" s="26">
        <f>SUM('[20]ПОЛНАЯ СЕБЕСТОИМОСТЬ СТОКИ 2023'!Y14)</f>
        <v>0</v>
      </c>
      <c r="BD14" s="27">
        <f t="shared" si="41"/>
        <v>6.9569999999999999</v>
      </c>
      <c r="BE14" s="28">
        <v>6.9569999999999999</v>
      </c>
      <c r="BF14" s="28">
        <v>0</v>
      </c>
      <c r="BG14" s="25">
        <f t="shared" si="96"/>
        <v>9.0967813554589156</v>
      </c>
      <c r="BH14" s="25">
        <f t="shared" si="5"/>
        <v>9.0967813554589156</v>
      </c>
      <c r="BI14" s="25">
        <f t="shared" si="97"/>
        <v>0</v>
      </c>
      <c r="BJ14" s="25">
        <f t="shared" si="42"/>
        <v>7.5663410000000004</v>
      </c>
      <c r="BK14" s="26">
        <f>SUM('[20]ПОЛНАЯ СЕБЕСТОИМОСТЬ СТОКИ 2023'!AA14)</f>
        <v>7.5663410000000004</v>
      </c>
      <c r="BL14" s="26">
        <f>SUM('[20]ПОЛНАЯ СЕБЕСТОИМОСТЬ СТОКИ 2023'!AB14)</f>
        <v>0</v>
      </c>
      <c r="BM14" s="27">
        <f t="shared" si="43"/>
        <v>6.8979999999999997</v>
      </c>
      <c r="BN14" s="28">
        <v>6.8979999999999997</v>
      </c>
      <c r="BO14" s="28">
        <v>0</v>
      </c>
      <c r="BP14" s="29">
        <f t="shared" si="44"/>
        <v>27.290344066376747</v>
      </c>
      <c r="BQ14" s="29">
        <f t="shared" si="45"/>
        <v>27.290344066376747</v>
      </c>
      <c r="BR14" s="29">
        <f t="shared" si="45"/>
        <v>0</v>
      </c>
      <c r="BS14" s="29">
        <f t="shared" si="46"/>
        <v>21.479975</v>
      </c>
      <c r="BT14" s="29">
        <f t="shared" si="47"/>
        <v>21.479975</v>
      </c>
      <c r="BU14" s="29">
        <f t="shared" si="47"/>
        <v>0</v>
      </c>
      <c r="BV14" s="30">
        <f t="shared" si="47"/>
        <v>21.097200000000001</v>
      </c>
      <c r="BW14" s="29">
        <f t="shared" si="47"/>
        <v>21.097200000000001</v>
      </c>
      <c r="BX14" s="29">
        <f t="shared" si="47"/>
        <v>0</v>
      </c>
      <c r="BY14" s="29">
        <f t="shared" si="48"/>
        <v>-5.8103690663767473</v>
      </c>
      <c r="BZ14" s="29">
        <f t="shared" si="49"/>
        <v>-5.8103690663767473</v>
      </c>
      <c r="CA14" s="29">
        <f t="shared" si="49"/>
        <v>0</v>
      </c>
      <c r="CB14" s="29">
        <f t="shared" si="50"/>
        <v>54.580688132753494</v>
      </c>
      <c r="CC14" s="29">
        <f t="shared" si="51"/>
        <v>54.580688132753494</v>
      </c>
      <c r="CD14" s="29">
        <f t="shared" si="51"/>
        <v>0</v>
      </c>
      <c r="CE14" s="29">
        <f t="shared" si="98"/>
        <v>48.609052000000005</v>
      </c>
      <c r="CF14" s="29">
        <f t="shared" si="7"/>
        <v>48.609052000000005</v>
      </c>
      <c r="CG14" s="29">
        <f t="shared" si="7"/>
        <v>0</v>
      </c>
      <c r="CH14" s="30">
        <f t="shared" si="7"/>
        <v>46.390700000000002</v>
      </c>
      <c r="CI14" s="30">
        <f t="shared" si="7"/>
        <v>46.390700000000002</v>
      </c>
      <c r="CJ14" s="30">
        <f t="shared" si="7"/>
        <v>0</v>
      </c>
      <c r="CK14" s="29">
        <f t="shared" si="99"/>
        <v>-5.9716361327534884</v>
      </c>
      <c r="CL14" s="31">
        <f t="shared" si="8"/>
        <v>-5.9716361327534884</v>
      </c>
      <c r="CM14" s="31">
        <f t="shared" si="8"/>
        <v>0</v>
      </c>
      <c r="CN14" s="25">
        <f t="shared" si="100"/>
        <v>9.0967813554589156</v>
      </c>
      <c r="CO14" s="25">
        <f t="shared" si="9"/>
        <v>9.0967813554589156</v>
      </c>
      <c r="CP14" s="25">
        <f t="shared" si="9"/>
        <v>0</v>
      </c>
      <c r="CQ14" s="25">
        <f t="shared" si="53"/>
        <v>7.3152470000000003</v>
      </c>
      <c r="CR14" s="26">
        <f>SUM('[20]ПОЛНАЯ СЕБЕСТОИМОСТЬ СТОКИ 2023'!AS14)</f>
        <v>7.3152470000000003</v>
      </c>
      <c r="CS14" s="26">
        <f>SUM('[20]ПОЛНАЯ СЕБЕСТОИМОСТЬ СТОКИ 2023'!AT14)</f>
        <v>0</v>
      </c>
      <c r="CT14" s="27">
        <f t="shared" si="54"/>
        <v>6.7370000000000001</v>
      </c>
      <c r="CU14" s="28">
        <v>6.7370000000000001</v>
      </c>
      <c r="CV14" s="28">
        <v>0</v>
      </c>
      <c r="CW14" s="25">
        <f t="shared" si="101"/>
        <v>9.0967813554589156</v>
      </c>
      <c r="CX14" s="25">
        <f t="shared" si="10"/>
        <v>9.0967813554589156</v>
      </c>
      <c r="CY14" s="25">
        <f t="shared" si="102"/>
        <v>0</v>
      </c>
      <c r="CZ14" s="25">
        <f t="shared" si="55"/>
        <v>5.6612470000000004</v>
      </c>
      <c r="DA14" s="26">
        <f>SUM('[20]ПОЛНАЯ СЕБЕСТОИМОСТЬ СТОКИ 2023'!AV14)</f>
        <v>5.6612470000000004</v>
      </c>
      <c r="DB14" s="26">
        <f>SUM('[20]ПОЛНАЯ СЕБЕСТОИМОСТЬ СТОКИ 2023'!AW14)</f>
        <v>0</v>
      </c>
      <c r="DC14" s="27">
        <f t="shared" si="56"/>
        <v>5.81</v>
      </c>
      <c r="DD14" s="28">
        <v>5.81</v>
      </c>
      <c r="DE14" s="28">
        <v>0</v>
      </c>
      <c r="DF14" s="25">
        <f t="shared" si="103"/>
        <v>9.0967813554589156</v>
      </c>
      <c r="DG14" s="25">
        <f t="shared" si="11"/>
        <v>9.0967813554589156</v>
      </c>
      <c r="DH14" s="25">
        <f t="shared" si="104"/>
        <v>0</v>
      </c>
      <c r="DI14" s="25">
        <f t="shared" si="57"/>
        <v>7.3752050000000002</v>
      </c>
      <c r="DJ14" s="26">
        <f>SUM('[20]ПОЛНАЯ СЕБЕСТОИМОСТЬ СТОКИ 2023'!AY14)</f>
        <v>7.3752050000000002</v>
      </c>
      <c r="DK14" s="26">
        <f>SUM('[20]ПОЛНАЯ СЕБЕСТОИМОСТЬ СТОКИ 2023'!AZ14)</f>
        <v>0</v>
      </c>
      <c r="DL14" s="27">
        <f t="shared" si="58"/>
        <v>9.128266</v>
      </c>
      <c r="DM14" s="28">
        <v>9.128266</v>
      </c>
      <c r="DN14" s="28">
        <v>0</v>
      </c>
      <c r="DO14" s="29">
        <f t="shared" si="59"/>
        <v>27.290344066376747</v>
      </c>
      <c r="DP14" s="29">
        <f t="shared" si="60"/>
        <v>27.290344066376747</v>
      </c>
      <c r="DQ14" s="29">
        <f t="shared" si="60"/>
        <v>0</v>
      </c>
      <c r="DR14" s="29">
        <f t="shared" si="61"/>
        <v>20.351699</v>
      </c>
      <c r="DS14" s="29">
        <f t="shared" si="62"/>
        <v>20.351699</v>
      </c>
      <c r="DT14" s="29">
        <f t="shared" si="62"/>
        <v>0</v>
      </c>
      <c r="DU14" s="30">
        <f t="shared" si="62"/>
        <v>21.675266000000001</v>
      </c>
      <c r="DV14" s="29">
        <f t="shared" si="62"/>
        <v>21.675266000000001</v>
      </c>
      <c r="DW14" s="29">
        <f t="shared" si="62"/>
        <v>0</v>
      </c>
      <c r="DX14" s="29">
        <f t="shared" si="63"/>
        <v>-6.9386450663767469</v>
      </c>
      <c r="DY14" s="31">
        <f t="shared" si="13"/>
        <v>-6.9386450663767469</v>
      </c>
      <c r="DZ14" s="31">
        <f t="shared" si="13"/>
        <v>0</v>
      </c>
      <c r="EA14" s="29">
        <f t="shared" si="105"/>
        <v>81.871032199130241</v>
      </c>
      <c r="EB14" s="29">
        <f t="shared" si="65"/>
        <v>81.871032199130241</v>
      </c>
      <c r="EC14" s="29">
        <f t="shared" si="65"/>
        <v>0</v>
      </c>
      <c r="ED14" s="29">
        <f t="shared" si="66"/>
        <v>68.960751000000002</v>
      </c>
      <c r="EE14" s="29">
        <f t="shared" si="14"/>
        <v>68.960751000000002</v>
      </c>
      <c r="EF14" s="29">
        <f t="shared" si="14"/>
        <v>0</v>
      </c>
      <c r="EG14" s="29">
        <f t="shared" si="14"/>
        <v>68.065966000000003</v>
      </c>
      <c r="EH14" s="29">
        <f t="shared" si="14"/>
        <v>68.065966000000003</v>
      </c>
      <c r="EI14" s="29">
        <f t="shared" si="14"/>
        <v>0</v>
      </c>
      <c r="EJ14" s="29">
        <f t="shared" si="106"/>
        <v>-12.910281199130239</v>
      </c>
      <c r="EK14" s="31">
        <f t="shared" si="15"/>
        <v>-12.910281199130239</v>
      </c>
      <c r="EL14" s="31">
        <f t="shared" si="15"/>
        <v>0</v>
      </c>
      <c r="EM14" s="25">
        <f t="shared" si="107"/>
        <v>9.0967813554589156</v>
      </c>
      <c r="EN14" s="25">
        <f t="shared" si="16"/>
        <v>9.0967813554589156</v>
      </c>
      <c r="EO14" s="25">
        <f t="shared" si="16"/>
        <v>0</v>
      </c>
      <c r="EP14" s="25">
        <f t="shared" si="68"/>
        <v>9.2137770000000003</v>
      </c>
      <c r="EQ14" s="26">
        <f>SUM('[20]ПОЛНАЯ СЕБЕСТОИМОСТЬ СТОКИ 2023'!BQ14)</f>
        <v>9.2137770000000003</v>
      </c>
      <c r="ER14" s="26">
        <f>SUM('[20]ПОЛНАЯ СЕБЕСТОИМОСТЬ СТОКИ 2023'!BR14)</f>
        <v>0</v>
      </c>
      <c r="ES14" s="27">
        <f t="shared" si="69"/>
        <v>10.327999999999999</v>
      </c>
      <c r="ET14" s="28">
        <v>10.327999999999999</v>
      </c>
      <c r="EU14" s="28">
        <v>0</v>
      </c>
      <c r="EV14" s="25">
        <f t="shared" si="108"/>
        <v>9.0967813554589156</v>
      </c>
      <c r="EW14" s="25">
        <f t="shared" si="17"/>
        <v>9.0967813554589156</v>
      </c>
      <c r="EX14" s="25">
        <f t="shared" si="109"/>
        <v>0</v>
      </c>
      <c r="EY14" s="25">
        <f t="shared" si="70"/>
        <v>0</v>
      </c>
      <c r="EZ14" s="26">
        <f>SUM('[20]ПОЛНАЯ СЕБЕСТОИМОСТЬ СТОКИ 2023'!BT14)</f>
        <v>0</v>
      </c>
      <c r="FA14" s="26">
        <f>SUM('[20]ПОЛНАЯ СЕБЕСТОИМОСТЬ СТОКИ 2023'!BU14)</f>
        <v>0</v>
      </c>
      <c r="FB14" s="25">
        <f t="shared" si="71"/>
        <v>10.195747000000001</v>
      </c>
      <c r="FC14" s="28">
        <v>10.195747000000001</v>
      </c>
      <c r="FD14" s="28">
        <v>0</v>
      </c>
      <c r="FE14" s="25">
        <f t="shared" si="110"/>
        <v>9.0967813554589156</v>
      </c>
      <c r="FF14" s="25">
        <f t="shared" si="18"/>
        <v>9.0967813554589156</v>
      </c>
      <c r="FG14" s="25">
        <f t="shared" si="111"/>
        <v>0</v>
      </c>
      <c r="FH14" s="25">
        <f t="shared" si="72"/>
        <v>0</v>
      </c>
      <c r="FI14" s="26">
        <f>SUM('[20]ПОЛНАЯ СЕБЕСТОИМОСТЬ СТОКИ 2023'!BW14)</f>
        <v>0</v>
      </c>
      <c r="FJ14" s="26">
        <f>SUM('[20]ПОЛНАЯ СЕБЕСТОИМОСТЬ СТОКИ 2023'!BX14)</f>
        <v>0</v>
      </c>
      <c r="FK14" s="25">
        <f t="shared" si="73"/>
        <v>9.8559999999999999</v>
      </c>
      <c r="FL14" s="28">
        <v>9.8559999999999999</v>
      </c>
      <c r="FM14" s="28">
        <v>0</v>
      </c>
      <c r="FN14" s="29">
        <f t="shared" si="74"/>
        <v>27.290344066376747</v>
      </c>
      <c r="FO14" s="29">
        <f t="shared" si="75"/>
        <v>27.290344066376747</v>
      </c>
      <c r="FP14" s="29">
        <f t="shared" si="75"/>
        <v>0</v>
      </c>
      <c r="FQ14" s="29">
        <f t="shared" si="76"/>
        <v>9.2137770000000003</v>
      </c>
      <c r="FR14" s="29">
        <f t="shared" si="77"/>
        <v>9.2137770000000003</v>
      </c>
      <c r="FS14" s="29">
        <f t="shared" si="77"/>
        <v>0</v>
      </c>
      <c r="FT14" s="30">
        <f t="shared" si="77"/>
        <v>30.379747000000002</v>
      </c>
      <c r="FU14" s="30">
        <f t="shared" si="77"/>
        <v>30.379747000000002</v>
      </c>
      <c r="FV14" s="30">
        <f t="shared" si="77"/>
        <v>0</v>
      </c>
      <c r="FW14" s="29">
        <f t="shared" si="78"/>
        <v>-18.076567066376747</v>
      </c>
      <c r="FX14" s="31">
        <f t="shared" si="20"/>
        <v>-18.076567066376747</v>
      </c>
      <c r="FY14" s="31">
        <f t="shared" si="20"/>
        <v>0</v>
      </c>
      <c r="FZ14" s="29">
        <f t="shared" si="79"/>
        <v>109.16137626550699</v>
      </c>
      <c r="GA14" s="29">
        <f>SUM('[20]ПОЛНАЯ СЕБЕСТОИМОСТЬ СТОКИ 2023'!CC14)</f>
        <v>109.16137626550699</v>
      </c>
      <c r="GB14" s="29">
        <v>0</v>
      </c>
      <c r="GC14" s="29">
        <f t="shared" si="112"/>
        <v>78.174528000000009</v>
      </c>
      <c r="GD14" s="30">
        <f t="shared" si="21"/>
        <v>78.174528000000009</v>
      </c>
      <c r="GE14" s="30">
        <f t="shared" si="21"/>
        <v>0</v>
      </c>
      <c r="GF14" s="30">
        <f t="shared" si="21"/>
        <v>98.445713000000012</v>
      </c>
      <c r="GG14" s="30">
        <f t="shared" si="22"/>
        <v>98.445713000000012</v>
      </c>
      <c r="GH14" s="30">
        <f t="shared" si="22"/>
        <v>0</v>
      </c>
      <c r="GI14" s="29">
        <f t="shared" si="113"/>
        <v>-30.986848265506978</v>
      </c>
      <c r="GJ14" s="31">
        <f t="shared" si="23"/>
        <v>-30.986848265506978</v>
      </c>
      <c r="GK14" s="31">
        <f t="shared" si="23"/>
        <v>0</v>
      </c>
      <c r="GM14" s="13">
        <f t="shared" si="82"/>
        <v>109.16137626550699</v>
      </c>
    </row>
    <row r="15" spans="1:195" ht="18.75" customHeight="1" x14ac:dyDescent="0.3">
      <c r="A15" s="32" t="s">
        <v>37</v>
      </c>
      <c r="B15" s="25">
        <f t="shared" si="114"/>
        <v>7.0642580008332168</v>
      </c>
      <c r="C15" s="25">
        <f t="shared" si="115"/>
        <v>7.0642580008332168</v>
      </c>
      <c r="D15" s="25">
        <f t="shared" si="115"/>
        <v>0</v>
      </c>
      <c r="E15" s="25">
        <f t="shared" si="26"/>
        <v>7.6390000000000002</v>
      </c>
      <c r="F15" s="26">
        <f>SUM('[20]ПОЛНАЯ СЕБЕСТОИМОСТЬ СТОКИ 2023'!F15)</f>
        <v>7.6390000000000002</v>
      </c>
      <c r="G15" s="26">
        <f>SUM('[20]ПОЛНАЯ СЕБЕСТОИМОСТЬ СТОКИ 2023'!G15)</f>
        <v>0</v>
      </c>
      <c r="H15" s="27">
        <f t="shared" si="27"/>
        <v>8.9429999999999996</v>
      </c>
      <c r="I15" s="28">
        <v>8.9429999999999996</v>
      </c>
      <c r="J15" s="28">
        <v>0</v>
      </c>
      <c r="K15" s="25">
        <f t="shared" si="87"/>
        <v>7.0642580008332168</v>
      </c>
      <c r="L15" s="25">
        <f t="shared" si="88"/>
        <v>7.0642580008332168</v>
      </c>
      <c r="M15" s="25">
        <f t="shared" si="89"/>
        <v>0</v>
      </c>
      <c r="N15" s="25">
        <f t="shared" si="28"/>
        <v>7.2450799999999997</v>
      </c>
      <c r="O15" s="26">
        <f>SUM('[20]ПОЛНАЯ СЕБЕСТОИМОСТЬ СТОКИ 2023'!I15)</f>
        <v>7.2450799999999997</v>
      </c>
      <c r="P15" s="26">
        <f>SUM('[20]ПОЛНАЯ СЕБЕСТОИМОСТЬ СТОКИ 2023'!J15)</f>
        <v>0</v>
      </c>
      <c r="Q15" s="27">
        <f t="shared" si="29"/>
        <v>9.0640000000000001</v>
      </c>
      <c r="R15" s="28">
        <v>9.0640000000000001</v>
      </c>
      <c r="S15" s="28">
        <v>0</v>
      </c>
      <c r="T15" s="25">
        <f t="shared" si="90"/>
        <v>7.0642580008332168</v>
      </c>
      <c r="U15" s="25">
        <f t="shared" si="91"/>
        <v>7.0642580008332168</v>
      </c>
      <c r="V15" s="25">
        <f t="shared" si="92"/>
        <v>0</v>
      </c>
      <c r="W15" s="25">
        <f t="shared" si="30"/>
        <v>6.821091</v>
      </c>
      <c r="X15" s="26">
        <f>SUM('[20]ПОЛНАЯ СЕБЕСТОИМОСТЬ СТОКИ 2023'!L15)</f>
        <v>6.821091</v>
      </c>
      <c r="Y15" s="26">
        <f>SUM('[20]ПОЛНАЯ СЕБЕСТОИМОСТЬ СТОКИ 2023'!M15)</f>
        <v>0</v>
      </c>
      <c r="Z15" s="27">
        <f t="shared" si="31"/>
        <v>8.6229999999999993</v>
      </c>
      <c r="AA15" s="28">
        <v>8.6229999999999993</v>
      </c>
      <c r="AB15" s="28">
        <v>0</v>
      </c>
      <c r="AC15" s="29">
        <f t="shared" si="32"/>
        <v>21.19277400249965</v>
      </c>
      <c r="AD15" s="29">
        <f t="shared" si="33"/>
        <v>21.19277400249965</v>
      </c>
      <c r="AE15" s="29">
        <f t="shared" si="33"/>
        <v>0</v>
      </c>
      <c r="AF15" s="29">
        <f t="shared" si="34"/>
        <v>21.705171</v>
      </c>
      <c r="AG15" s="29">
        <f t="shared" si="35"/>
        <v>21.705171</v>
      </c>
      <c r="AH15" s="29">
        <f t="shared" si="35"/>
        <v>0</v>
      </c>
      <c r="AI15" s="30">
        <f t="shared" si="35"/>
        <v>26.629999999999995</v>
      </c>
      <c r="AJ15" s="30">
        <f t="shared" si="35"/>
        <v>26.629999999999995</v>
      </c>
      <c r="AK15" s="30">
        <f t="shared" si="35"/>
        <v>0</v>
      </c>
      <c r="AL15" s="29">
        <f t="shared" si="36"/>
        <v>0.51239699750034973</v>
      </c>
      <c r="AM15" s="29">
        <f t="shared" si="37"/>
        <v>0.51239699750034973</v>
      </c>
      <c r="AN15" s="29">
        <f t="shared" si="37"/>
        <v>0</v>
      </c>
      <c r="AO15" s="25">
        <f t="shared" si="93"/>
        <v>7.0642580008332168</v>
      </c>
      <c r="AP15" s="25">
        <f t="shared" si="3"/>
        <v>7.0642580008332168</v>
      </c>
      <c r="AQ15" s="25">
        <f t="shared" si="3"/>
        <v>0</v>
      </c>
      <c r="AR15" s="25">
        <f t="shared" si="38"/>
        <v>7.8571350000000004</v>
      </c>
      <c r="AS15" s="26">
        <f>SUM('[20]ПОЛНАЯ СЕБЕСТОИМОСТЬ СТОКИ 2023'!U15)</f>
        <v>7.8571350000000004</v>
      </c>
      <c r="AT15" s="26">
        <f>SUM('[20]ПОЛНАЯ СЕБЕСТОИМОСТЬ СТОКИ 2023'!V15)</f>
        <v>0</v>
      </c>
      <c r="AU15" s="27">
        <f t="shared" si="39"/>
        <v>8.5980000000000008</v>
      </c>
      <c r="AV15" s="28">
        <v>8.5980000000000008</v>
      </c>
      <c r="AW15" s="28">
        <v>0</v>
      </c>
      <c r="AX15" s="25">
        <f t="shared" si="94"/>
        <v>7.0642580008332168</v>
      </c>
      <c r="AY15" s="25">
        <f t="shared" si="4"/>
        <v>7.0642580008332168</v>
      </c>
      <c r="AZ15" s="25">
        <f t="shared" si="95"/>
        <v>0</v>
      </c>
      <c r="BA15" s="25">
        <f t="shared" si="40"/>
        <v>7.3830030000000004</v>
      </c>
      <c r="BB15" s="26">
        <f>SUM('[20]ПОЛНАЯ СЕБЕСТОИМОСТЬ СТОКИ 2023'!X15)</f>
        <v>7.3830030000000004</v>
      </c>
      <c r="BC15" s="26">
        <f>SUM('[20]ПОЛНАЯ СЕБЕСТОИМОСТЬ СТОКИ 2023'!Y15)</f>
        <v>0</v>
      </c>
      <c r="BD15" s="27">
        <f t="shared" si="41"/>
        <v>8.6140000000000008</v>
      </c>
      <c r="BE15" s="28">
        <v>8.6140000000000008</v>
      </c>
      <c r="BF15" s="28">
        <v>0</v>
      </c>
      <c r="BG15" s="25">
        <f t="shared" si="96"/>
        <v>7.0642580008332168</v>
      </c>
      <c r="BH15" s="25">
        <f t="shared" si="5"/>
        <v>7.0642580008332168</v>
      </c>
      <c r="BI15" s="25">
        <f t="shared" si="97"/>
        <v>0</v>
      </c>
      <c r="BJ15" s="25">
        <f t="shared" si="42"/>
        <v>7.4423180000000002</v>
      </c>
      <c r="BK15" s="26">
        <f>SUM('[20]ПОЛНАЯ СЕБЕСТОИМОСТЬ СТОКИ 2023'!AA15)</f>
        <v>7.4423180000000002</v>
      </c>
      <c r="BL15" s="26">
        <f>SUM('[20]ПОЛНАЯ СЕБЕСТОИМОСТЬ СТОКИ 2023'!AB15)</f>
        <v>0</v>
      </c>
      <c r="BM15" s="27">
        <f t="shared" si="43"/>
        <v>9.0630000000000006</v>
      </c>
      <c r="BN15" s="28">
        <v>9.0630000000000006</v>
      </c>
      <c r="BO15" s="28">
        <v>0</v>
      </c>
      <c r="BP15" s="29">
        <f t="shared" si="44"/>
        <v>21.19277400249965</v>
      </c>
      <c r="BQ15" s="29">
        <f t="shared" si="45"/>
        <v>21.19277400249965</v>
      </c>
      <c r="BR15" s="29">
        <f t="shared" si="45"/>
        <v>0</v>
      </c>
      <c r="BS15" s="29">
        <f t="shared" si="46"/>
        <v>22.682456000000002</v>
      </c>
      <c r="BT15" s="29">
        <f t="shared" si="47"/>
        <v>22.682456000000002</v>
      </c>
      <c r="BU15" s="29">
        <f t="shared" si="47"/>
        <v>0</v>
      </c>
      <c r="BV15" s="30">
        <f t="shared" si="47"/>
        <v>26.275000000000006</v>
      </c>
      <c r="BW15" s="29">
        <f t="shared" si="47"/>
        <v>26.275000000000006</v>
      </c>
      <c r="BX15" s="29">
        <f t="shared" si="47"/>
        <v>0</v>
      </c>
      <c r="BY15" s="29">
        <f t="shared" si="48"/>
        <v>1.4896819975003517</v>
      </c>
      <c r="BZ15" s="29">
        <f t="shared" si="49"/>
        <v>1.4896819975003517</v>
      </c>
      <c r="CA15" s="29">
        <f t="shared" si="49"/>
        <v>0</v>
      </c>
      <c r="CB15" s="29">
        <f t="shared" si="50"/>
        <v>42.385548004999301</v>
      </c>
      <c r="CC15" s="29">
        <f t="shared" si="51"/>
        <v>42.385548004999301</v>
      </c>
      <c r="CD15" s="29">
        <f t="shared" si="51"/>
        <v>0</v>
      </c>
      <c r="CE15" s="29">
        <f t="shared" si="98"/>
        <v>44.387627000000002</v>
      </c>
      <c r="CF15" s="29">
        <f t="shared" si="7"/>
        <v>44.387627000000002</v>
      </c>
      <c r="CG15" s="29">
        <f t="shared" si="7"/>
        <v>0</v>
      </c>
      <c r="CH15" s="30">
        <f t="shared" si="7"/>
        <v>52.905000000000001</v>
      </c>
      <c r="CI15" s="30">
        <f t="shared" si="7"/>
        <v>52.905000000000001</v>
      </c>
      <c r="CJ15" s="30">
        <f t="shared" si="7"/>
        <v>0</v>
      </c>
      <c r="CK15" s="29">
        <f t="shared" si="99"/>
        <v>2.0020789950007014</v>
      </c>
      <c r="CL15" s="31">
        <f t="shared" si="8"/>
        <v>2.0020789950007014</v>
      </c>
      <c r="CM15" s="31">
        <f t="shared" si="8"/>
        <v>0</v>
      </c>
      <c r="CN15" s="25">
        <f t="shared" si="100"/>
        <v>7.0642580008332168</v>
      </c>
      <c r="CO15" s="25">
        <f t="shared" si="9"/>
        <v>7.0642580008332168</v>
      </c>
      <c r="CP15" s="25">
        <f t="shared" si="9"/>
        <v>0</v>
      </c>
      <c r="CQ15" s="25">
        <f t="shared" si="53"/>
        <v>5.26938</v>
      </c>
      <c r="CR15" s="26">
        <f>SUM('[20]ПОЛНАЯ СЕБЕСТОИМОСТЬ СТОКИ 2023'!AS15)</f>
        <v>5.26938</v>
      </c>
      <c r="CS15" s="26">
        <f>SUM('[20]ПОЛНАЯ СЕБЕСТОИМОСТЬ СТОКИ 2023'!AT15)</f>
        <v>0</v>
      </c>
      <c r="CT15" s="27">
        <f t="shared" si="54"/>
        <v>8.7949999999999999</v>
      </c>
      <c r="CU15" s="28">
        <v>8.7949999999999999</v>
      </c>
      <c r="CV15" s="28">
        <v>0</v>
      </c>
      <c r="CW15" s="25">
        <f t="shared" si="101"/>
        <v>7.0642580008332168</v>
      </c>
      <c r="CX15" s="25">
        <f t="shared" si="10"/>
        <v>7.0642580008332168</v>
      </c>
      <c r="CY15" s="25">
        <f t="shared" si="102"/>
        <v>0</v>
      </c>
      <c r="CZ15" s="25">
        <f t="shared" si="55"/>
        <v>4.8848919999999998</v>
      </c>
      <c r="DA15" s="26">
        <f>SUM('[20]ПОЛНАЯ СЕБЕСТОИМОСТЬ СТОКИ 2023'!AV15)</f>
        <v>4.8848919999999998</v>
      </c>
      <c r="DB15" s="26">
        <f>SUM('[20]ПОЛНАЯ СЕБЕСТОИМОСТЬ СТОКИ 2023'!AW15)</f>
        <v>0</v>
      </c>
      <c r="DC15" s="27">
        <f t="shared" si="56"/>
        <v>9.8879999999999999</v>
      </c>
      <c r="DD15" s="28">
        <v>9.8879999999999999</v>
      </c>
      <c r="DE15" s="28">
        <v>0</v>
      </c>
      <c r="DF15" s="25">
        <f t="shared" si="103"/>
        <v>7.0642580008332168</v>
      </c>
      <c r="DG15" s="25">
        <f t="shared" si="11"/>
        <v>7.0642580008332168</v>
      </c>
      <c r="DH15" s="25">
        <f t="shared" si="104"/>
        <v>0</v>
      </c>
      <c r="DI15" s="25">
        <f t="shared" si="57"/>
        <v>5.434742</v>
      </c>
      <c r="DJ15" s="26">
        <f>SUM('[20]ПОЛНАЯ СЕБЕСТОИМОСТЬ СТОКИ 2023'!AY15)</f>
        <v>5.434742</v>
      </c>
      <c r="DK15" s="26">
        <f>SUM('[20]ПОЛНАЯ СЕБЕСТОИМОСТЬ СТОКИ 2023'!AZ15)</f>
        <v>0</v>
      </c>
      <c r="DL15" s="27">
        <f t="shared" si="58"/>
        <v>9.1778919999999999</v>
      </c>
      <c r="DM15" s="28">
        <v>9.1778919999999999</v>
      </c>
      <c r="DN15" s="28">
        <v>0</v>
      </c>
      <c r="DO15" s="29">
        <f t="shared" si="59"/>
        <v>21.19277400249965</v>
      </c>
      <c r="DP15" s="29">
        <f t="shared" si="60"/>
        <v>21.19277400249965</v>
      </c>
      <c r="DQ15" s="29">
        <f t="shared" si="60"/>
        <v>0</v>
      </c>
      <c r="DR15" s="29">
        <f t="shared" si="61"/>
        <v>15.589013999999999</v>
      </c>
      <c r="DS15" s="29">
        <f t="shared" si="62"/>
        <v>15.589013999999999</v>
      </c>
      <c r="DT15" s="29">
        <f t="shared" si="62"/>
        <v>0</v>
      </c>
      <c r="DU15" s="30">
        <f t="shared" si="62"/>
        <v>27.860892</v>
      </c>
      <c r="DV15" s="29">
        <f t="shared" si="62"/>
        <v>27.860892</v>
      </c>
      <c r="DW15" s="29">
        <f t="shared" si="62"/>
        <v>0</v>
      </c>
      <c r="DX15" s="29">
        <f t="shared" si="63"/>
        <v>-5.6037600024996514</v>
      </c>
      <c r="DY15" s="31">
        <f t="shared" si="13"/>
        <v>-5.6037600024996514</v>
      </c>
      <c r="DZ15" s="31">
        <f t="shared" si="13"/>
        <v>0</v>
      </c>
      <c r="EA15" s="29">
        <f t="shared" si="105"/>
        <v>63.578322007498954</v>
      </c>
      <c r="EB15" s="29">
        <f t="shared" si="65"/>
        <v>63.578322007498954</v>
      </c>
      <c r="EC15" s="29">
        <f t="shared" si="65"/>
        <v>0</v>
      </c>
      <c r="ED15" s="29">
        <f t="shared" si="66"/>
        <v>59.976641000000001</v>
      </c>
      <c r="EE15" s="29">
        <f t="shared" si="14"/>
        <v>59.976641000000001</v>
      </c>
      <c r="EF15" s="29">
        <f t="shared" si="14"/>
        <v>0</v>
      </c>
      <c r="EG15" s="29">
        <f t="shared" si="14"/>
        <v>80.765892000000008</v>
      </c>
      <c r="EH15" s="29">
        <f t="shared" si="14"/>
        <v>80.765892000000008</v>
      </c>
      <c r="EI15" s="29">
        <f t="shared" si="14"/>
        <v>0</v>
      </c>
      <c r="EJ15" s="29">
        <f t="shared" si="106"/>
        <v>-3.6016810074989536</v>
      </c>
      <c r="EK15" s="31">
        <f t="shared" si="15"/>
        <v>-3.6016810074989536</v>
      </c>
      <c r="EL15" s="31">
        <f t="shared" si="15"/>
        <v>0</v>
      </c>
      <c r="EM15" s="25">
        <f t="shared" si="107"/>
        <v>7.0642580008332168</v>
      </c>
      <c r="EN15" s="25">
        <f t="shared" si="16"/>
        <v>7.0642580008332168</v>
      </c>
      <c r="EO15" s="25">
        <f t="shared" si="16"/>
        <v>0</v>
      </c>
      <c r="EP15" s="25">
        <f t="shared" si="68"/>
        <v>5.4016820000000001</v>
      </c>
      <c r="EQ15" s="26">
        <f>SUM('[20]ПОЛНАЯ СЕБЕСТОИМОСТЬ СТОКИ 2023'!BQ15)</f>
        <v>5.4016820000000001</v>
      </c>
      <c r="ER15" s="26">
        <f>SUM('[20]ПОЛНАЯ СЕБЕСТОИМОСТЬ СТОКИ 2023'!BR15)</f>
        <v>0</v>
      </c>
      <c r="ES15" s="27">
        <f t="shared" si="69"/>
        <v>8.577</v>
      </c>
      <c r="ET15" s="28">
        <v>8.577</v>
      </c>
      <c r="EU15" s="28">
        <v>0</v>
      </c>
      <c r="EV15" s="25">
        <f t="shared" si="108"/>
        <v>7.0642580008332168</v>
      </c>
      <c r="EW15" s="25">
        <f t="shared" si="17"/>
        <v>7.0642580008332168</v>
      </c>
      <c r="EX15" s="25">
        <f t="shared" si="109"/>
        <v>0</v>
      </c>
      <c r="EY15" s="25">
        <f t="shared" si="70"/>
        <v>0</v>
      </c>
      <c r="EZ15" s="26">
        <f>SUM('[20]ПОЛНАЯ СЕБЕСТОИМОСТЬ СТОКИ 2023'!BT15)</f>
        <v>0</v>
      </c>
      <c r="FA15" s="26">
        <f>SUM('[20]ПОЛНАЯ СЕБЕСТОИМОСТЬ СТОКИ 2023'!BU15)</f>
        <v>0</v>
      </c>
      <c r="FB15" s="25">
        <f t="shared" si="71"/>
        <v>8.6204400000000003</v>
      </c>
      <c r="FC15" s="28">
        <v>8.6204400000000003</v>
      </c>
      <c r="FD15" s="28">
        <v>0</v>
      </c>
      <c r="FE15" s="25">
        <f t="shared" si="110"/>
        <v>7.0642580008332168</v>
      </c>
      <c r="FF15" s="25">
        <f t="shared" si="18"/>
        <v>7.0642580008332168</v>
      </c>
      <c r="FG15" s="25">
        <f t="shared" si="111"/>
        <v>0</v>
      </c>
      <c r="FH15" s="25">
        <f t="shared" si="72"/>
        <v>0</v>
      </c>
      <c r="FI15" s="26">
        <f>SUM('[20]ПОЛНАЯ СЕБЕСТОИМОСТЬ СТОКИ 2023'!BW15)</f>
        <v>0</v>
      </c>
      <c r="FJ15" s="26">
        <f>SUM('[20]ПОЛНАЯ СЕБЕСТОИМОСТЬ СТОКИ 2023'!BX15)</f>
        <v>0</v>
      </c>
      <c r="FK15" s="25">
        <f t="shared" si="73"/>
        <v>7.7045810000000001</v>
      </c>
      <c r="FL15" s="28">
        <v>7.7045810000000001</v>
      </c>
      <c r="FM15" s="28">
        <v>0</v>
      </c>
      <c r="FN15" s="29">
        <f t="shared" si="74"/>
        <v>21.19277400249965</v>
      </c>
      <c r="FO15" s="29">
        <f t="shared" si="75"/>
        <v>21.19277400249965</v>
      </c>
      <c r="FP15" s="29">
        <f t="shared" si="75"/>
        <v>0</v>
      </c>
      <c r="FQ15" s="29">
        <f t="shared" si="76"/>
        <v>5.4016820000000001</v>
      </c>
      <c r="FR15" s="29">
        <f t="shared" si="77"/>
        <v>5.4016820000000001</v>
      </c>
      <c r="FS15" s="29">
        <f t="shared" si="77"/>
        <v>0</v>
      </c>
      <c r="FT15" s="30">
        <f t="shared" si="77"/>
        <v>24.902021000000001</v>
      </c>
      <c r="FU15" s="30">
        <f t="shared" si="77"/>
        <v>24.902021000000001</v>
      </c>
      <c r="FV15" s="30">
        <f t="shared" si="77"/>
        <v>0</v>
      </c>
      <c r="FW15" s="29">
        <f t="shared" si="78"/>
        <v>-15.791092002499649</v>
      </c>
      <c r="FX15" s="31">
        <f t="shared" si="20"/>
        <v>-15.791092002499649</v>
      </c>
      <c r="FY15" s="31">
        <f t="shared" si="20"/>
        <v>0</v>
      </c>
      <c r="FZ15" s="29">
        <f t="shared" si="79"/>
        <v>84.771096009998601</v>
      </c>
      <c r="GA15" s="29">
        <f>SUM('[20]ПОЛНАЯ СЕБЕСТОИМОСТЬ СТОКИ 2023'!CC15)</f>
        <v>84.771096009998601</v>
      </c>
      <c r="GB15" s="29">
        <v>0</v>
      </c>
      <c r="GC15" s="29">
        <f t="shared" si="112"/>
        <v>65.378322999999995</v>
      </c>
      <c r="GD15" s="30">
        <f t="shared" si="21"/>
        <v>65.378322999999995</v>
      </c>
      <c r="GE15" s="30">
        <f t="shared" si="21"/>
        <v>0</v>
      </c>
      <c r="GF15" s="30">
        <f t="shared" si="21"/>
        <v>105.66791300000001</v>
      </c>
      <c r="GG15" s="30">
        <f t="shared" si="22"/>
        <v>105.66791300000001</v>
      </c>
      <c r="GH15" s="30">
        <f t="shared" si="22"/>
        <v>0</v>
      </c>
      <c r="GI15" s="29">
        <f t="shared" si="113"/>
        <v>-19.392773009998606</v>
      </c>
      <c r="GJ15" s="31">
        <f t="shared" si="23"/>
        <v>-19.392773009998606</v>
      </c>
      <c r="GK15" s="31">
        <f t="shared" si="23"/>
        <v>0</v>
      </c>
      <c r="GM15" s="13">
        <f t="shared" si="82"/>
        <v>84.771096009998629</v>
      </c>
    </row>
    <row r="16" spans="1:195" ht="18.75" customHeight="1" x14ac:dyDescent="0.3">
      <c r="A16" s="32" t="s">
        <v>38</v>
      </c>
      <c r="B16" s="25">
        <f t="shared" si="114"/>
        <v>8.6258308220700322</v>
      </c>
      <c r="C16" s="25">
        <f t="shared" si="115"/>
        <v>8.6258308220700322</v>
      </c>
      <c r="D16" s="25">
        <f t="shared" si="115"/>
        <v>0</v>
      </c>
      <c r="E16" s="25">
        <f t="shared" si="26"/>
        <v>8.8052189999999992</v>
      </c>
      <c r="F16" s="26">
        <f>SUM('[20]ПОЛНАЯ СЕБЕСТОИМОСТЬ СТОКИ 2023'!F16)</f>
        <v>8.8052189999999992</v>
      </c>
      <c r="G16" s="26">
        <f>SUM('[20]ПОЛНАЯ СЕБЕСТОИМОСТЬ СТОКИ 2023'!G16)</f>
        <v>0</v>
      </c>
      <c r="H16" s="27">
        <f t="shared" si="27"/>
        <v>10.486599999999999</v>
      </c>
      <c r="I16" s="28">
        <v>10.486599999999999</v>
      </c>
      <c r="J16" s="28">
        <v>0</v>
      </c>
      <c r="K16" s="25">
        <f t="shared" si="87"/>
        <v>8.6258308220700322</v>
      </c>
      <c r="L16" s="25">
        <f t="shared" si="88"/>
        <v>8.6258308220700322</v>
      </c>
      <c r="M16" s="25">
        <f t="shared" si="89"/>
        <v>0</v>
      </c>
      <c r="N16" s="25">
        <f t="shared" si="28"/>
        <v>10.828438</v>
      </c>
      <c r="O16" s="26">
        <f>SUM('[20]ПОЛНАЯ СЕБЕСТОИМОСТЬ СТОКИ 2023'!I16)</f>
        <v>10.828438</v>
      </c>
      <c r="P16" s="26">
        <f>SUM('[20]ПОЛНАЯ СЕБЕСТОИМОСТЬ СТОКИ 2023'!J16)</f>
        <v>0</v>
      </c>
      <c r="Q16" s="27">
        <f t="shared" si="29"/>
        <v>10.4506</v>
      </c>
      <c r="R16" s="28">
        <v>10.4506</v>
      </c>
      <c r="S16" s="28">
        <v>0</v>
      </c>
      <c r="T16" s="25">
        <f t="shared" si="90"/>
        <v>8.6258308220700322</v>
      </c>
      <c r="U16" s="25">
        <f t="shared" si="91"/>
        <v>8.6258308220700322</v>
      </c>
      <c r="V16" s="25">
        <f t="shared" si="92"/>
        <v>0</v>
      </c>
      <c r="W16" s="25">
        <f t="shared" si="30"/>
        <v>9.1783549999999998</v>
      </c>
      <c r="X16" s="26">
        <f>SUM('[20]ПОЛНАЯ СЕБЕСТОИМОСТЬ СТОКИ 2023'!L16)</f>
        <v>9.1783549999999998</v>
      </c>
      <c r="Y16" s="26">
        <f>SUM('[20]ПОЛНАЯ СЕБЕСТОИМОСТЬ СТОКИ 2023'!M16)</f>
        <v>0</v>
      </c>
      <c r="Z16" s="27">
        <f t="shared" si="31"/>
        <v>9.282</v>
      </c>
      <c r="AA16" s="28">
        <v>9.282</v>
      </c>
      <c r="AB16" s="28">
        <v>0</v>
      </c>
      <c r="AC16" s="29">
        <f t="shared" si="32"/>
        <v>25.877492466210096</v>
      </c>
      <c r="AD16" s="29">
        <f t="shared" si="33"/>
        <v>25.877492466210096</v>
      </c>
      <c r="AE16" s="29">
        <f t="shared" si="33"/>
        <v>0</v>
      </c>
      <c r="AF16" s="29">
        <f t="shared" si="34"/>
        <v>28.812011999999999</v>
      </c>
      <c r="AG16" s="29">
        <f t="shared" si="35"/>
        <v>28.812011999999999</v>
      </c>
      <c r="AH16" s="29">
        <f t="shared" si="35"/>
        <v>0</v>
      </c>
      <c r="AI16" s="30">
        <f t="shared" si="35"/>
        <v>30.219199999999997</v>
      </c>
      <c r="AJ16" s="30">
        <f t="shared" si="35"/>
        <v>30.219199999999997</v>
      </c>
      <c r="AK16" s="30">
        <f t="shared" si="35"/>
        <v>0</v>
      </c>
      <c r="AL16" s="29">
        <f t="shared" si="36"/>
        <v>2.9345195337899028</v>
      </c>
      <c r="AM16" s="29">
        <f t="shared" si="37"/>
        <v>2.9345195337899028</v>
      </c>
      <c r="AN16" s="29">
        <f t="shared" si="37"/>
        <v>0</v>
      </c>
      <c r="AO16" s="25">
        <f t="shared" si="93"/>
        <v>8.6258308220700322</v>
      </c>
      <c r="AP16" s="25">
        <f t="shared" si="3"/>
        <v>8.6258308220700322</v>
      </c>
      <c r="AQ16" s="25">
        <f t="shared" si="3"/>
        <v>0</v>
      </c>
      <c r="AR16" s="25">
        <f t="shared" si="38"/>
        <v>10.782166999999999</v>
      </c>
      <c r="AS16" s="26">
        <f>SUM('[20]ПОЛНАЯ СЕБЕСТОИМОСТЬ СТОКИ 2023'!U16)</f>
        <v>10.782166999999999</v>
      </c>
      <c r="AT16" s="26">
        <f>SUM('[20]ПОЛНАЯ СЕБЕСТОИМОСТЬ СТОКИ 2023'!V16)</f>
        <v>0</v>
      </c>
      <c r="AU16" s="27">
        <f t="shared" si="39"/>
        <v>11.427</v>
      </c>
      <c r="AV16" s="28">
        <v>11.427</v>
      </c>
      <c r="AW16" s="28">
        <v>0</v>
      </c>
      <c r="AX16" s="25">
        <f t="shared" si="94"/>
        <v>8.6258308220700322</v>
      </c>
      <c r="AY16" s="25">
        <f t="shared" si="4"/>
        <v>8.6258308220700322</v>
      </c>
      <c r="AZ16" s="25">
        <f t="shared" si="95"/>
        <v>0</v>
      </c>
      <c r="BA16" s="25">
        <f t="shared" si="40"/>
        <v>8.3588959999999997</v>
      </c>
      <c r="BB16" s="26">
        <f>SUM('[20]ПОЛНАЯ СЕБЕСТОИМОСТЬ СТОКИ 2023'!X16)</f>
        <v>8.3588959999999997</v>
      </c>
      <c r="BC16" s="26">
        <f>SUM('[20]ПОЛНАЯ СЕБЕСТОИМОСТЬ СТОКИ 2023'!Y16)</f>
        <v>0</v>
      </c>
      <c r="BD16" s="27">
        <f t="shared" si="41"/>
        <v>8.8979999999999997</v>
      </c>
      <c r="BE16" s="28">
        <v>8.8979999999999997</v>
      </c>
      <c r="BF16" s="28">
        <v>0</v>
      </c>
      <c r="BG16" s="25">
        <f t="shared" si="96"/>
        <v>8.6258308220700322</v>
      </c>
      <c r="BH16" s="25">
        <f t="shared" si="5"/>
        <v>8.6258308220700322</v>
      </c>
      <c r="BI16" s="25">
        <f t="shared" si="97"/>
        <v>0</v>
      </c>
      <c r="BJ16" s="25">
        <f t="shared" si="42"/>
        <v>6.8331670000000004</v>
      </c>
      <c r="BK16" s="26">
        <f>SUM('[20]ПОЛНАЯ СЕБЕСТОИМОСТЬ СТОКИ 2023'!AA16)</f>
        <v>6.8331670000000004</v>
      </c>
      <c r="BL16" s="26">
        <f>SUM('[20]ПОЛНАЯ СЕБЕСТОИМОСТЬ СТОКИ 2023'!AB16)</f>
        <v>0</v>
      </c>
      <c r="BM16" s="27">
        <f t="shared" si="43"/>
        <v>7.1520000000000001</v>
      </c>
      <c r="BN16" s="28">
        <v>7.1520000000000001</v>
      </c>
      <c r="BO16" s="28">
        <v>0</v>
      </c>
      <c r="BP16" s="29">
        <f t="shared" si="44"/>
        <v>25.877492466210096</v>
      </c>
      <c r="BQ16" s="29">
        <f t="shared" si="45"/>
        <v>25.877492466210096</v>
      </c>
      <c r="BR16" s="29">
        <f t="shared" si="45"/>
        <v>0</v>
      </c>
      <c r="BS16" s="29">
        <f t="shared" si="46"/>
        <v>25.974229999999999</v>
      </c>
      <c r="BT16" s="29">
        <f t="shared" si="47"/>
        <v>25.974229999999999</v>
      </c>
      <c r="BU16" s="29">
        <f t="shared" si="47"/>
        <v>0</v>
      </c>
      <c r="BV16" s="30">
        <f t="shared" si="47"/>
        <v>27.477</v>
      </c>
      <c r="BW16" s="29">
        <f t="shared" si="47"/>
        <v>27.477</v>
      </c>
      <c r="BX16" s="29">
        <f t="shared" si="47"/>
        <v>0</v>
      </c>
      <c r="BY16" s="29">
        <f t="shared" si="48"/>
        <v>9.673753378990213E-2</v>
      </c>
      <c r="BZ16" s="29">
        <f t="shared" si="49"/>
        <v>9.673753378990213E-2</v>
      </c>
      <c r="CA16" s="29">
        <f t="shared" si="49"/>
        <v>0</v>
      </c>
      <c r="CB16" s="29">
        <f t="shared" si="50"/>
        <v>51.754984932420193</v>
      </c>
      <c r="CC16" s="29">
        <f t="shared" si="51"/>
        <v>51.754984932420193</v>
      </c>
      <c r="CD16" s="29">
        <f t="shared" si="51"/>
        <v>0</v>
      </c>
      <c r="CE16" s="29">
        <f t="shared" si="98"/>
        <v>54.786242000000001</v>
      </c>
      <c r="CF16" s="29">
        <f t="shared" si="7"/>
        <v>54.786242000000001</v>
      </c>
      <c r="CG16" s="29">
        <f t="shared" si="7"/>
        <v>0</v>
      </c>
      <c r="CH16" s="30">
        <f t="shared" si="7"/>
        <v>57.696199999999997</v>
      </c>
      <c r="CI16" s="30">
        <f t="shared" si="7"/>
        <v>57.696199999999997</v>
      </c>
      <c r="CJ16" s="30">
        <f t="shared" si="7"/>
        <v>0</v>
      </c>
      <c r="CK16" s="29">
        <f t="shared" si="99"/>
        <v>3.0312570675798085</v>
      </c>
      <c r="CL16" s="31">
        <f t="shared" si="8"/>
        <v>3.0312570675798085</v>
      </c>
      <c r="CM16" s="31">
        <f t="shared" si="8"/>
        <v>0</v>
      </c>
      <c r="CN16" s="25">
        <f t="shared" si="100"/>
        <v>8.6258308220700322</v>
      </c>
      <c r="CO16" s="25">
        <f t="shared" si="9"/>
        <v>8.6258308220700322</v>
      </c>
      <c r="CP16" s="25">
        <f t="shared" si="9"/>
        <v>0</v>
      </c>
      <c r="CQ16" s="25">
        <f t="shared" si="53"/>
        <v>3.6382650000000001</v>
      </c>
      <c r="CR16" s="26">
        <f>SUM('[20]ПОЛНАЯ СЕБЕСТОИМОСТЬ СТОКИ 2023'!AS16)</f>
        <v>3.6382650000000001</v>
      </c>
      <c r="CS16" s="26">
        <f>SUM('[20]ПОЛНАЯ СЕБЕСТОИМОСТЬ СТОКИ 2023'!AT16)</f>
        <v>0</v>
      </c>
      <c r="CT16" s="27">
        <f t="shared" si="54"/>
        <v>4.6109999999999998</v>
      </c>
      <c r="CU16" s="28">
        <v>4.6109999999999998</v>
      </c>
      <c r="CV16" s="28">
        <v>0</v>
      </c>
      <c r="CW16" s="25">
        <f t="shared" si="101"/>
        <v>8.6258308220700322</v>
      </c>
      <c r="CX16" s="25">
        <f t="shared" si="10"/>
        <v>8.6258308220700322</v>
      </c>
      <c r="CY16" s="25">
        <f t="shared" si="102"/>
        <v>0</v>
      </c>
      <c r="CZ16" s="25">
        <f t="shared" si="55"/>
        <v>3.5561310000000002</v>
      </c>
      <c r="DA16" s="26">
        <f>SUM('[20]ПОЛНАЯ СЕБЕСТОИМОСТЬ СТОКИ 2023'!AV16)</f>
        <v>3.5561310000000002</v>
      </c>
      <c r="DB16" s="26">
        <f>SUM('[20]ПОЛНАЯ СЕБЕСТОИМОСТЬ СТОКИ 2023'!AW16)</f>
        <v>0</v>
      </c>
      <c r="DC16" s="27">
        <f t="shared" si="56"/>
        <v>4.0049999999999999</v>
      </c>
      <c r="DD16" s="28">
        <v>4.0049999999999999</v>
      </c>
      <c r="DE16" s="28">
        <v>0</v>
      </c>
      <c r="DF16" s="25">
        <f t="shared" si="103"/>
        <v>8.6258308220700322</v>
      </c>
      <c r="DG16" s="25">
        <f t="shared" si="11"/>
        <v>8.6258308220700322</v>
      </c>
      <c r="DH16" s="25">
        <f t="shared" si="104"/>
        <v>0</v>
      </c>
      <c r="DI16" s="25">
        <f t="shared" si="57"/>
        <v>6.3888959999999999</v>
      </c>
      <c r="DJ16" s="26">
        <f>SUM('[20]ПОЛНАЯ СЕБЕСТОИМОСТЬ СТОКИ 2023'!AY16)</f>
        <v>6.3888959999999999</v>
      </c>
      <c r="DK16" s="26">
        <f>SUM('[20]ПОЛНАЯ СЕБЕСТОИМОСТЬ СТОКИ 2023'!AZ16)</f>
        <v>0</v>
      </c>
      <c r="DL16" s="27">
        <f t="shared" si="58"/>
        <v>7.7997899999999998</v>
      </c>
      <c r="DM16" s="28">
        <v>7.7997899999999998</v>
      </c>
      <c r="DN16" s="28">
        <v>0</v>
      </c>
      <c r="DO16" s="29">
        <f t="shared" si="59"/>
        <v>25.877492466210096</v>
      </c>
      <c r="DP16" s="29">
        <f t="shared" si="60"/>
        <v>25.877492466210096</v>
      </c>
      <c r="DQ16" s="29">
        <f t="shared" si="60"/>
        <v>0</v>
      </c>
      <c r="DR16" s="29">
        <f t="shared" si="61"/>
        <v>13.583292</v>
      </c>
      <c r="DS16" s="29">
        <f t="shared" si="62"/>
        <v>13.583292</v>
      </c>
      <c r="DT16" s="29">
        <f t="shared" si="62"/>
        <v>0</v>
      </c>
      <c r="DU16" s="30">
        <f t="shared" si="62"/>
        <v>16.415790000000001</v>
      </c>
      <c r="DV16" s="29">
        <f t="shared" si="62"/>
        <v>16.415790000000001</v>
      </c>
      <c r="DW16" s="29">
        <f t="shared" si="62"/>
        <v>0</v>
      </c>
      <c r="DX16" s="29">
        <f t="shared" si="63"/>
        <v>-12.294200466210096</v>
      </c>
      <c r="DY16" s="31">
        <f t="shared" si="13"/>
        <v>-12.294200466210096</v>
      </c>
      <c r="DZ16" s="31">
        <f t="shared" si="13"/>
        <v>0</v>
      </c>
      <c r="EA16" s="29">
        <f t="shared" si="105"/>
        <v>77.632477398630286</v>
      </c>
      <c r="EB16" s="29">
        <f t="shared" si="65"/>
        <v>77.632477398630286</v>
      </c>
      <c r="EC16" s="29">
        <f t="shared" si="65"/>
        <v>0</v>
      </c>
      <c r="ED16" s="29">
        <f t="shared" si="66"/>
        <v>68.369534000000002</v>
      </c>
      <c r="EE16" s="29">
        <f t="shared" si="14"/>
        <v>68.369534000000002</v>
      </c>
      <c r="EF16" s="29">
        <f t="shared" si="14"/>
        <v>0</v>
      </c>
      <c r="EG16" s="29">
        <f t="shared" si="14"/>
        <v>74.111989999999992</v>
      </c>
      <c r="EH16" s="29">
        <f t="shared" si="14"/>
        <v>74.111989999999992</v>
      </c>
      <c r="EI16" s="29">
        <f t="shared" si="14"/>
        <v>0</v>
      </c>
      <c r="EJ16" s="29">
        <f t="shared" si="106"/>
        <v>-9.2629433986302843</v>
      </c>
      <c r="EK16" s="31">
        <f t="shared" si="15"/>
        <v>-9.2629433986302843</v>
      </c>
      <c r="EL16" s="31">
        <f t="shared" si="15"/>
        <v>0</v>
      </c>
      <c r="EM16" s="25">
        <f t="shared" si="107"/>
        <v>8.6258308220700322</v>
      </c>
      <c r="EN16" s="25">
        <f t="shared" si="16"/>
        <v>8.6258308220700322</v>
      </c>
      <c r="EO16" s="25">
        <f t="shared" si="16"/>
        <v>0</v>
      </c>
      <c r="EP16" s="25">
        <f t="shared" si="68"/>
        <v>9.8142650000000007</v>
      </c>
      <c r="EQ16" s="26">
        <f>SUM('[20]ПОЛНАЯ СЕБЕСТОИМОСТЬ СТОКИ 2023'!BQ16)</f>
        <v>9.8142650000000007</v>
      </c>
      <c r="ER16" s="26">
        <f>SUM('[20]ПОЛНАЯ СЕБЕСТОИМОСТЬ СТОКИ 2023'!BR16)</f>
        <v>0</v>
      </c>
      <c r="ES16" s="27">
        <f t="shared" si="69"/>
        <v>10.029999999999999</v>
      </c>
      <c r="ET16" s="28">
        <v>10.029999999999999</v>
      </c>
      <c r="EU16" s="28">
        <v>0</v>
      </c>
      <c r="EV16" s="25">
        <f t="shared" si="108"/>
        <v>8.6258308220700322</v>
      </c>
      <c r="EW16" s="25">
        <f t="shared" si="17"/>
        <v>8.6258308220700322</v>
      </c>
      <c r="EX16" s="25">
        <f t="shared" si="109"/>
        <v>0</v>
      </c>
      <c r="EY16" s="25">
        <f t="shared" si="70"/>
        <v>0</v>
      </c>
      <c r="EZ16" s="26">
        <f>SUM('[20]ПОЛНАЯ СЕБЕСТОИМОСТЬ СТОКИ 2023'!BT16)</f>
        <v>0</v>
      </c>
      <c r="FA16" s="26">
        <f>SUM('[20]ПОЛНАЯ СЕБЕСТОИМОСТЬ СТОКИ 2023'!BU16)</f>
        <v>0</v>
      </c>
      <c r="FB16" s="25">
        <f t="shared" si="71"/>
        <v>10.328125</v>
      </c>
      <c r="FC16" s="28">
        <v>10.328125</v>
      </c>
      <c r="FD16" s="28">
        <v>0</v>
      </c>
      <c r="FE16" s="25">
        <f t="shared" si="110"/>
        <v>8.6258308220700322</v>
      </c>
      <c r="FF16" s="25">
        <f t="shared" si="18"/>
        <v>8.6258308220700322</v>
      </c>
      <c r="FG16" s="25">
        <f t="shared" si="111"/>
        <v>0</v>
      </c>
      <c r="FH16" s="25">
        <f t="shared" si="72"/>
        <v>0</v>
      </c>
      <c r="FI16" s="26">
        <f>SUM('[20]ПОЛНАЯ СЕБЕСТОИМОСТЬ СТОКИ 2023'!BW16)</f>
        <v>0</v>
      </c>
      <c r="FJ16" s="26">
        <f>SUM('[20]ПОЛНАЯ СЕБЕСТОИМОСТЬ СТОКИ 2023'!BX16)</f>
        <v>0</v>
      </c>
      <c r="FK16" s="25">
        <f t="shared" si="73"/>
        <v>13.142151</v>
      </c>
      <c r="FL16" s="28">
        <v>13.142151</v>
      </c>
      <c r="FM16" s="28">
        <v>0</v>
      </c>
      <c r="FN16" s="29">
        <f t="shared" si="74"/>
        <v>25.877492466210096</v>
      </c>
      <c r="FO16" s="29">
        <f t="shared" si="75"/>
        <v>25.877492466210096</v>
      </c>
      <c r="FP16" s="29">
        <f t="shared" si="75"/>
        <v>0</v>
      </c>
      <c r="FQ16" s="29">
        <f t="shared" si="76"/>
        <v>9.8142650000000007</v>
      </c>
      <c r="FR16" s="29">
        <f t="shared" si="77"/>
        <v>9.8142650000000007</v>
      </c>
      <c r="FS16" s="29">
        <f t="shared" si="77"/>
        <v>0</v>
      </c>
      <c r="FT16" s="30">
        <f t="shared" si="77"/>
        <v>33.500275999999999</v>
      </c>
      <c r="FU16" s="30">
        <f t="shared" si="77"/>
        <v>33.500275999999999</v>
      </c>
      <c r="FV16" s="30">
        <f t="shared" si="77"/>
        <v>0</v>
      </c>
      <c r="FW16" s="29">
        <f t="shared" si="78"/>
        <v>-16.063227466210094</v>
      </c>
      <c r="FX16" s="31">
        <f t="shared" si="20"/>
        <v>-16.063227466210094</v>
      </c>
      <c r="FY16" s="31">
        <f t="shared" si="20"/>
        <v>0</v>
      </c>
      <c r="FZ16" s="29">
        <f t="shared" si="79"/>
        <v>103.50996986484039</v>
      </c>
      <c r="GA16" s="29">
        <f>SUM('[20]ПОЛНАЯ СЕБЕСТОИМОСТЬ СТОКИ 2023'!CC16)</f>
        <v>103.50996986484039</v>
      </c>
      <c r="GB16" s="29">
        <v>0</v>
      </c>
      <c r="GC16" s="29">
        <f t="shared" si="112"/>
        <v>78.183799000000008</v>
      </c>
      <c r="GD16" s="30">
        <f t="shared" si="21"/>
        <v>78.183799000000008</v>
      </c>
      <c r="GE16" s="30">
        <f t="shared" si="21"/>
        <v>0</v>
      </c>
      <c r="GF16" s="30">
        <f t="shared" si="21"/>
        <v>107.61226599999999</v>
      </c>
      <c r="GG16" s="30">
        <f t="shared" si="22"/>
        <v>107.61226599999999</v>
      </c>
      <c r="GH16" s="30">
        <f t="shared" si="22"/>
        <v>0</v>
      </c>
      <c r="GI16" s="29">
        <f t="shared" si="113"/>
        <v>-25.326170864840378</v>
      </c>
      <c r="GJ16" s="31">
        <f t="shared" si="23"/>
        <v>-25.326170864840378</v>
      </c>
      <c r="GK16" s="31">
        <f t="shared" si="23"/>
        <v>0</v>
      </c>
      <c r="GM16" s="13">
        <f t="shared" si="82"/>
        <v>103.50996986484036</v>
      </c>
    </row>
    <row r="17" spans="1:195" ht="18.75" customHeight="1" x14ac:dyDescent="0.3">
      <c r="A17" s="33" t="s">
        <v>39</v>
      </c>
      <c r="B17" s="34"/>
      <c r="C17" s="34"/>
      <c r="D17" s="34"/>
      <c r="E17" s="34"/>
      <c r="F17" s="34"/>
      <c r="G17" s="34"/>
      <c r="H17" s="34"/>
      <c r="I17" s="34"/>
      <c r="J17" s="34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7"/>
    </row>
    <row r="18" spans="1:195" ht="18.75" customHeight="1" x14ac:dyDescent="0.2">
      <c r="A18" s="229" t="s">
        <v>3</v>
      </c>
      <c r="B18" s="204" t="s">
        <v>4</v>
      </c>
      <c r="C18" s="205"/>
      <c r="D18" s="205"/>
      <c r="E18" s="227"/>
      <c r="F18" s="227"/>
      <c r="G18" s="227"/>
      <c r="H18" s="227"/>
      <c r="I18" s="226"/>
      <c r="J18" s="228"/>
      <c r="K18" s="204" t="s">
        <v>5</v>
      </c>
      <c r="L18" s="205"/>
      <c r="M18" s="205"/>
      <c r="N18" s="227"/>
      <c r="O18" s="227"/>
      <c r="P18" s="227"/>
      <c r="Q18" s="227"/>
      <c r="R18" s="226"/>
      <c r="S18" s="228"/>
      <c r="T18" s="204" t="s">
        <v>6</v>
      </c>
      <c r="U18" s="205"/>
      <c r="V18" s="205"/>
      <c r="W18" s="227"/>
      <c r="X18" s="227"/>
      <c r="Y18" s="227"/>
      <c r="Z18" s="227"/>
      <c r="AA18" s="233"/>
      <c r="AB18" s="234"/>
      <c r="AC18" s="201" t="s">
        <v>7</v>
      </c>
      <c r="AD18" s="202"/>
      <c r="AE18" s="202"/>
      <c r="AF18" s="225"/>
      <c r="AG18" s="225"/>
      <c r="AH18" s="225"/>
      <c r="AI18" s="225"/>
      <c r="AJ18" s="225"/>
      <c r="AK18" s="225"/>
      <c r="AL18" s="225"/>
      <c r="AM18" s="225"/>
      <c r="AN18" s="225"/>
      <c r="AO18" s="204" t="s">
        <v>8</v>
      </c>
      <c r="AP18" s="205"/>
      <c r="AQ18" s="205"/>
      <c r="AR18" s="227"/>
      <c r="AS18" s="227"/>
      <c r="AT18" s="227"/>
      <c r="AU18" s="227"/>
      <c r="AV18" s="233"/>
      <c r="AW18" s="234"/>
      <c r="AX18" s="204" t="s">
        <v>9</v>
      </c>
      <c r="AY18" s="205"/>
      <c r="AZ18" s="205"/>
      <c r="BA18" s="227"/>
      <c r="BB18" s="227"/>
      <c r="BC18" s="227"/>
      <c r="BD18" s="227"/>
      <c r="BE18" s="226"/>
      <c r="BF18" s="228"/>
      <c r="BG18" s="204" t="s">
        <v>10</v>
      </c>
      <c r="BH18" s="205"/>
      <c r="BI18" s="205"/>
      <c r="BJ18" s="227"/>
      <c r="BK18" s="227"/>
      <c r="BL18" s="227"/>
      <c r="BM18" s="227"/>
      <c r="BN18" s="226"/>
      <c r="BO18" s="228"/>
      <c r="BP18" s="201" t="s">
        <v>11</v>
      </c>
      <c r="BQ18" s="202"/>
      <c r="BR18" s="202"/>
      <c r="BS18" s="225"/>
      <c r="BT18" s="225"/>
      <c r="BU18" s="225"/>
      <c r="BV18" s="225"/>
      <c r="BW18" s="225"/>
      <c r="BX18" s="225"/>
      <c r="BY18" s="226"/>
      <c r="BZ18" s="226"/>
      <c r="CA18" s="226"/>
      <c r="CB18" s="201" t="s">
        <v>12</v>
      </c>
      <c r="CC18" s="202"/>
      <c r="CD18" s="202"/>
      <c r="CE18" s="225"/>
      <c r="CF18" s="225"/>
      <c r="CG18" s="225"/>
      <c r="CH18" s="225"/>
      <c r="CI18" s="225"/>
      <c r="CJ18" s="225"/>
      <c r="CK18" s="226"/>
      <c r="CL18" s="226"/>
      <c r="CM18" s="226"/>
      <c r="CN18" s="204" t="s">
        <v>13</v>
      </c>
      <c r="CO18" s="205"/>
      <c r="CP18" s="205"/>
      <c r="CQ18" s="227"/>
      <c r="CR18" s="227"/>
      <c r="CS18" s="227"/>
      <c r="CT18" s="227"/>
      <c r="CU18" s="226"/>
      <c r="CV18" s="228"/>
      <c r="CW18" s="204" t="s">
        <v>14</v>
      </c>
      <c r="CX18" s="205"/>
      <c r="CY18" s="205"/>
      <c r="CZ18" s="227"/>
      <c r="DA18" s="227"/>
      <c r="DB18" s="227"/>
      <c r="DC18" s="227"/>
      <c r="DD18" s="226"/>
      <c r="DE18" s="228"/>
      <c r="DF18" s="204" t="s">
        <v>15</v>
      </c>
      <c r="DG18" s="205"/>
      <c r="DH18" s="205"/>
      <c r="DI18" s="227"/>
      <c r="DJ18" s="227"/>
      <c r="DK18" s="227"/>
      <c r="DL18" s="227"/>
      <c r="DM18" s="226"/>
      <c r="DN18" s="228"/>
      <c r="DO18" s="201" t="s">
        <v>16</v>
      </c>
      <c r="DP18" s="202"/>
      <c r="DQ18" s="202"/>
      <c r="DR18" s="225"/>
      <c r="DS18" s="225"/>
      <c r="DT18" s="225"/>
      <c r="DU18" s="225"/>
      <c r="DV18" s="225"/>
      <c r="DW18" s="225"/>
      <c r="DX18" s="226"/>
      <c r="DY18" s="226"/>
      <c r="DZ18" s="226"/>
      <c r="EA18" s="201" t="s">
        <v>17</v>
      </c>
      <c r="EB18" s="202"/>
      <c r="EC18" s="202"/>
      <c r="ED18" s="225"/>
      <c r="EE18" s="225"/>
      <c r="EF18" s="225"/>
      <c r="EG18" s="225"/>
      <c r="EH18" s="225"/>
      <c r="EI18" s="225"/>
      <c r="EJ18" s="226"/>
      <c r="EK18" s="226"/>
      <c r="EL18" s="226"/>
      <c r="EM18" s="204" t="s">
        <v>18</v>
      </c>
      <c r="EN18" s="205"/>
      <c r="EO18" s="205"/>
      <c r="EP18" s="227"/>
      <c r="EQ18" s="227"/>
      <c r="ER18" s="227"/>
      <c r="ES18" s="227"/>
      <c r="ET18" s="226"/>
      <c r="EU18" s="228"/>
      <c r="EV18" s="204" t="s">
        <v>19</v>
      </c>
      <c r="EW18" s="205"/>
      <c r="EX18" s="205"/>
      <c r="EY18" s="227"/>
      <c r="EZ18" s="227"/>
      <c r="FA18" s="227"/>
      <c r="FB18" s="227"/>
      <c r="FC18" s="226"/>
      <c r="FD18" s="228"/>
      <c r="FE18" s="204" t="s">
        <v>20</v>
      </c>
      <c r="FF18" s="205"/>
      <c r="FG18" s="205"/>
      <c r="FH18" s="227"/>
      <c r="FI18" s="227"/>
      <c r="FJ18" s="227"/>
      <c r="FK18" s="227"/>
      <c r="FL18" s="226"/>
      <c r="FM18" s="228"/>
      <c r="FN18" s="201" t="s">
        <v>21</v>
      </c>
      <c r="FO18" s="202"/>
      <c r="FP18" s="202"/>
      <c r="FQ18" s="225"/>
      <c r="FR18" s="225"/>
      <c r="FS18" s="225"/>
      <c r="FT18" s="225"/>
      <c r="FU18" s="225"/>
      <c r="FV18" s="225"/>
      <c r="FW18" s="226"/>
      <c r="FX18" s="226"/>
      <c r="FY18" s="226"/>
      <c r="FZ18" s="201" t="s">
        <v>22</v>
      </c>
      <c r="GA18" s="202"/>
      <c r="GB18" s="202"/>
      <c r="GC18" s="225"/>
      <c r="GD18" s="225"/>
      <c r="GE18" s="225"/>
      <c r="GF18" s="225"/>
      <c r="GG18" s="225"/>
      <c r="GH18" s="225"/>
      <c r="GI18" s="226"/>
      <c r="GJ18" s="226"/>
      <c r="GK18" s="228"/>
    </row>
    <row r="19" spans="1:195" ht="18.75" customHeight="1" x14ac:dyDescent="0.2">
      <c r="A19" s="229"/>
      <c r="B19" s="222" t="s">
        <v>23</v>
      </c>
      <c r="C19" s="223"/>
      <c r="D19" s="224"/>
      <c r="E19" s="222" t="s">
        <v>24</v>
      </c>
      <c r="F19" s="223"/>
      <c r="G19" s="224"/>
      <c r="H19" s="222" t="s">
        <v>25</v>
      </c>
      <c r="I19" s="223"/>
      <c r="J19" s="224"/>
      <c r="K19" s="222" t="s">
        <v>23</v>
      </c>
      <c r="L19" s="223"/>
      <c r="M19" s="224"/>
      <c r="N19" s="222" t="s">
        <v>24</v>
      </c>
      <c r="O19" s="223"/>
      <c r="P19" s="224"/>
      <c r="Q19" s="222" t="s">
        <v>25</v>
      </c>
      <c r="R19" s="223"/>
      <c r="S19" s="224"/>
      <c r="T19" s="222" t="s">
        <v>23</v>
      </c>
      <c r="U19" s="223"/>
      <c r="V19" s="224"/>
      <c r="W19" s="222" t="s">
        <v>24</v>
      </c>
      <c r="X19" s="223"/>
      <c r="Y19" s="224"/>
      <c r="Z19" s="222" t="s">
        <v>25</v>
      </c>
      <c r="AA19" s="223"/>
      <c r="AB19" s="224"/>
      <c r="AC19" s="192" t="s">
        <v>23</v>
      </c>
      <c r="AD19" s="193"/>
      <c r="AE19" s="194"/>
      <c r="AF19" s="219" t="s">
        <v>24</v>
      </c>
      <c r="AG19" s="220"/>
      <c r="AH19" s="221"/>
      <c r="AI19" s="219" t="s">
        <v>25</v>
      </c>
      <c r="AJ19" s="220"/>
      <c r="AK19" s="221"/>
      <c r="AL19" s="192" t="s">
        <v>26</v>
      </c>
      <c r="AM19" s="193"/>
      <c r="AN19" s="194"/>
      <c r="AO19" s="222" t="s">
        <v>23</v>
      </c>
      <c r="AP19" s="223"/>
      <c r="AQ19" s="224"/>
      <c r="AR19" s="222" t="s">
        <v>24</v>
      </c>
      <c r="AS19" s="223"/>
      <c r="AT19" s="224"/>
      <c r="AU19" s="222" t="s">
        <v>25</v>
      </c>
      <c r="AV19" s="223"/>
      <c r="AW19" s="224"/>
      <c r="AX19" s="222" t="s">
        <v>23</v>
      </c>
      <c r="AY19" s="223"/>
      <c r="AZ19" s="224"/>
      <c r="BA19" s="222" t="s">
        <v>24</v>
      </c>
      <c r="BB19" s="223"/>
      <c r="BC19" s="224"/>
      <c r="BD19" s="222" t="s">
        <v>25</v>
      </c>
      <c r="BE19" s="223"/>
      <c r="BF19" s="224"/>
      <c r="BG19" s="222" t="s">
        <v>23</v>
      </c>
      <c r="BH19" s="223"/>
      <c r="BI19" s="224"/>
      <c r="BJ19" s="222" t="s">
        <v>24</v>
      </c>
      <c r="BK19" s="223"/>
      <c r="BL19" s="224"/>
      <c r="BM19" s="222" t="s">
        <v>25</v>
      </c>
      <c r="BN19" s="223"/>
      <c r="BO19" s="224"/>
      <c r="BP19" s="192" t="s">
        <v>23</v>
      </c>
      <c r="BQ19" s="193"/>
      <c r="BR19" s="194"/>
      <c r="BS19" s="219" t="s">
        <v>24</v>
      </c>
      <c r="BT19" s="220"/>
      <c r="BU19" s="221"/>
      <c r="BV19" s="219" t="s">
        <v>25</v>
      </c>
      <c r="BW19" s="220"/>
      <c r="BX19" s="221"/>
      <c r="BY19" s="192" t="s">
        <v>26</v>
      </c>
      <c r="BZ19" s="193"/>
      <c r="CA19" s="194"/>
      <c r="CB19" s="192" t="s">
        <v>23</v>
      </c>
      <c r="CC19" s="193"/>
      <c r="CD19" s="194"/>
      <c r="CE19" s="219" t="s">
        <v>24</v>
      </c>
      <c r="CF19" s="220"/>
      <c r="CG19" s="221"/>
      <c r="CH19" s="219" t="s">
        <v>25</v>
      </c>
      <c r="CI19" s="220"/>
      <c r="CJ19" s="221"/>
      <c r="CK19" s="192" t="s">
        <v>26</v>
      </c>
      <c r="CL19" s="193"/>
      <c r="CM19" s="194"/>
      <c r="CN19" s="222" t="s">
        <v>23</v>
      </c>
      <c r="CO19" s="223"/>
      <c r="CP19" s="224"/>
      <c r="CQ19" s="222" t="s">
        <v>24</v>
      </c>
      <c r="CR19" s="223"/>
      <c r="CS19" s="224"/>
      <c r="CT19" s="222" t="s">
        <v>25</v>
      </c>
      <c r="CU19" s="223"/>
      <c r="CV19" s="224"/>
      <c r="CW19" s="222" t="s">
        <v>23</v>
      </c>
      <c r="CX19" s="223"/>
      <c r="CY19" s="224"/>
      <c r="CZ19" s="222" t="s">
        <v>24</v>
      </c>
      <c r="DA19" s="223"/>
      <c r="DB19" s="224"/>
      <c r="DC19" s="222" t="s">
        <v>25</v>
      </c>
      <c r="DD19" s="223"/>
      <c r="DE19" s="224"/>
      <c r="DF19" s="222" t="s">
        <v>23</v>
      </c>
      <c r="DG19" s="223"/>
      <c r="DH19" s="224"/>
      <c r="DI19" s="222" t="s">
        <v>24</v>
      </c>
      <c r="DJ19" s="223"/>
      <c r="DK19" s="224"/>
      <c r="DL19" s="222" t="s">
        <v>25</v>
      </c>
      <c r="DM19" s="223"/>
      <c r="DN19" s="224"/>
      <c r="DO19" s="192" t="s">
        <v>23</v>
      </c>
      <c r="DP19" s="193"/>
      <c r="DQ19" s="194"/>
      <c r="DR19" s="219" t="s">
        <v>24</v>
      </c>
      <c r="DS19" s="220"/>
      <c r="DT19" s="221"/>
      <c r="DU19" s="219" t="s">
        <v>25</v>
      </c>
      <c r="DV19" s="220"/>
      <c r="DW19" s="221"/>
      <c r="DX19" s="192" t="s">
        <v>26</v>
      </c>
      <c r="DY19" s="193"/>
      <c r="DZ19" s="194"/>
      <c r="EA19" s="192" t="s">
        <v>23</v>
      </c>
      <c r="EB19" s="193"/>
      <c r="EC19" s="194"/>
      <c r="ED19" s="219" t="s">
        <v>24</v>
      </c>
      <c r="EE19" s="220"/>
      <c r="EF19" s="221"/>
      <c r="EG19" s="219" t="s">
        <v>25</v>
      </c>
      <c r="EH19" s="220"/>
      <c r="EI19" s="221"/>
      <c r="EJ19" s="192" t="s">
        <v>26</v>
      </c>
      <c r="EK19" s="193"/>
      <c r="EL19" s="194"/>
      <c r="EM19" s="222" t="s">
        <v>23</v>
      </c>
      <c r="EN19" s="223"/>
      <c r="EO19" s="224"/>
      <c r="EP19" s="222" t="s">
        <v>24</v>
      </c>
      <c r="EQ19" s="223"/>
      <c r="ER19" s="224"/>
      <c r="ES19" s="222" t="s">
        <v>25</v>
      </c>
      <c r="ET19" s="223"/>
      <c r="EU19" s="224"/>
      <c r="EV19" s="222" t="s">
        <v>23</v>
      </c>
      <c r="EW19" s="223"/>
      <c r="EX19" s="224"/>
      <c r="EY19" s="222" t="s">
        <v>24</v>
      </c>
      <c r="EZ19" s="223"/>
      <c r="FA19" s="224"/>
      <c r="FB19" s="222" t="s">
        <v>25</v>
      </c>
      <c r="FC19" s="223"/>
      <c r="FD19" s="224"/>
      <c r="FE19" s="222" t="s">
        <v>23</v>
      </c>
      <c r="FF19" s="223"/>
      <c r="FG19" s="224"/>
      <c r="FH19" s="222" t="s">
        <v>24</v>
      </c>
      <c r="FI19" s="223"/>
      <c r="FJ19" s="224"/>
      <c r="FK19" s="222" t="s">
        <v>25</v>
      </c>
      <c r="FL19" s="223"/>
      <c r="FM19" s="224"/>
      <c r="FN19" s="192" t="s">
        <v>23</v>
      </c>
      <c r="FO19" s="193"/>
      <c r="FP19" s="194"/>
      <c r="FQ19" s="219" t="s">
        <v>24</v>
      </c>
      <c r="FR19" s="220"/>
      <c r="FS19" s="221"/>
      <c r="FT19" s="219" t="s">
        <v>25</v>
      </c>
      <c r="FU19" s="220"/>
      <c r="FV19" s="221"/>
      <c r="FW19" s="192" t="s">
        <v>26</v>
      </c>
      <c r="FX19" s="193"/>
      <c r="FY19" s="194"/>
      <c r="FZ19" s="192" t="s">
        <v>23</v>
      </c>
      <c r="GA19" s="193"/>
      <c r="GB19" s="194"/>
      <c r="GC19" s="219" t="s">
        <v>24</v>
      </c>
      <c r="GD19" s="220"/>
      <c r="GE19" s="221"/>
      <c r="GF19" s="219" t="s">
        <v>25</v>
      </c>
      <c r="GG19" s="220"/>
      <c r="GH19" s="221"/>
      <c r="GI19" s="192" t="s">
        <v>26</v>
      </c>
      <c r="GJ19" s="193"/>
      <c r="GK19" s="194"/>
    </row>
    <row r="20" spans="1:195" ht="24.75" customHeight="1" x14ac:dyDescent="0.2">
      <c r="A20" s="229"/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K20" s="4" t="s">
        <v>27</v>
      </c>
      <c r="L20" s="4" t="s">
        <v>28</v>
      </c>
      <c r="M20" s="4" t="s">
        <v>29</v>
      </c>
      <c r="N20" s="4" t="s">
        <v>27</v>
      </c>
      <c r="O20" s="4" t="s">
        <v>28</v>
      </c>
      <c r="P20" s="4" t="s">
        <v>29</v>
      </c>
      <c r="Q20" s="4" t="s">
        <v>27</v>
      </c>
      <c r="R20" s="4" t="s">
        <v>28</v>
      </c>
      <c r="S20" s="4" t="s">
        <v>29</v>
      </c>
      <c r="T20" s="4" t="s">
        <v>27</v>
      </c>
      <c r="U20" s="4" t="s">
        <v>28</v>
      </c>
      <c r="V20" s="4" t="s">
        <v>29</v>
      </c>
      <c r="W20" s="4" t="s">
        <v>27</v>
      </c>
      <c r="X20" s="4" t="s">
        <v>28</v>
      </c>
      <c r="Y20" s="4" t="s">
        <v>29</v>
      </c>
      <c r="Z20" s="4" t="s">
        <v>27</v>
      </c>
      <c r="AA20" s="4" t="s">
        <v>28</v>
      </c>
      <c r="AB20" s="4" t="s">
        <v>29</v>
      </c>
      <c r="AC20" s="5" t="s">
        <v>27</v>
      </c>
      <c r="AD20" s="5" t="s">
        <v>28</v>
      </c>
      <c r="AE20" s="5" t="s">
        <v>29</v>
      </c>
      <c r="AF20" s="5" t="s">
        <v>27</v>
      </c>
      <c r="AG20" s="5" t="s">
        <v>28</v>
      </c>
      <c r="AH20" s="5" t="s">
        <v>29</v>
      </c>
      <c r="AI20" s="5" t="s">
        <v>27</v>
      </c>
      <c r="AJ20" s="5" t="s">
        <v>28</v>
      </c>
      <c r="AK20" s="5" t="s">
        <v>29</v>
      </c>
      <c r="AL20" s="5" t="s">
        <v>27</v>
      </c>
      <c r="AM20" s="5" t="s">
        <v>28</v>
      </c>
      <c r="AN20" s="5" t="s">
        <v>29</v>
      </c>
      <c r="AO20" s="4" t="s">
        <v>27</v>
      </c>
      <c r="AP20" s="4" t="s">
        <v>28</v>
      </c>
      <c r="AQ20" s="4" t="s">
        <v>29</v>
      </c>
      <c r="AR20" s="4" t="s">
        <v>27</v>
      </c>
      <c r="AS20" s="4" t="s">
        <v>28</v>
      </c>
      <c r="AT20" s="4" t="s">
        <v>29</v>
      </c>
      <c r="AU20" s="4" t="s">
        <v>27</v>
      </c>
      <c r="AV20" s="4" t="s">
        <v>28</v>
      </c>
      <c r="AW20" s="4" t="s">
        <v>29</v>
      </c>
      <c r="AX20" s="4" t="s">
        <v>27</v>
      </c>
      <c r="AY20" s="4" t="s">
        <v>28</v>
      </c>
      <c r="AZ20" s="4" t="s">
        <v>29</v>
      </c>
      <c r="BA20" s="4" t="s">
        <v>27</v>
      </c>
      <c r="BB20" s="4" t="s">
        <v>28</v>
      </c>
      <c r="BC20" s="4" t="s">
        <v>29</v>
      </c>
      <c r="BD20" s="4" t="s">
        <v>27</v>
      </c>
      <c r="BE20" s="4" t="s">
        <v>28</v>
      </c>
      <c r="BF20" s="4" t="s">
        <v>29</v>
      </c>
      <c r="BG20" s="4" t="s">
        <v>27</v>
      </c>
      <c r="BH20" s="4" t="s">
        <v>28</v>
      </c>
      <c r="BI20" s="4" t="s">
        <v>29</v>
      </c>
      <c r="BJ20" s="4" t="s">
        <v>27</v>
      </c>
      <c r="BK20" s="4" t="s">
        <v>28</v>
      </c>
      <c r="BL20" s="4" t="s">
        <v>29</v>
      </c>
      <c r="BM20" s="4" t="s">
        <v>27</v>
      </c>
      <c r="BN20" s="4" t="s">
        <v>28</v>
      </c>
      <c r="BO20" s="4" t="s">
        <v>29</v>
      </c>
      <c r="BP20" s="5" t="s">
        <v>27</v>
      </c>
      <c r="BQ20" s="5" t="s">
        <v>28</v>
      </c>
      <c r="BR20" s="5" t="s">
        <v>29</v>
      </c>
      <c r="BS20" s="5" t="s">
        <v>27</v>
      </c>
      <c r="BT20" s="5" t="s">
        <v>28</v>
      </c>
      <c r="BU20" s="5" t="s">
        <v>29</v>
      </c>
      <c r="BV20" s="5" t="s">
        <v>27</v>
      </c>
      <c r="BW20" s="5" t="s">
        <v>28</v>
      </c>
      <c r="BX20" s="5" t="s">
        <v>29</v>
      </c>
      <c r="BY20" s="5" t="s">
        <v>27</v>
      </c>
      <c r="BZ20" s="5" t="s">
        <v>28</v>
      </c>
      <c r="CA20" s="5" t="s">
        <v>29</v>
      </c>
      <c r="CB20" s="5" t="s">
        <v>27</v>
      </c>
      <c r="CC20" s="5" t="s">
        <v>28</v>
      </c>
      <c r="CD20" s="5" t="s">
        <v>29</v>
      </c>
      <c r="CE20" s="5" t="s">
        <v>27</v>
      </c>
      <c r="CF20" s="5" t="s">
        <v>28</v>
      </c>
      <c r="CG20" s="5" t="s">
        <v>29</v>
      </c>
      <c r="CH20" s="5" t="s">
        <v>27</v>
      </c>
      <c r="CI20" s="5" t="s">
        <v>28</v>
      </c>
      <c r="CJ20" s="5" t="s">
        <v>29</v>
      </c>
      <c r="CK20" s="5" t="s">
        <v>27</v>
      </c>
      <c r="CL20" s="5" t="s">
        <v>28</v>
      </c>
      <c r="CM20" s="5" t="s">
        <v>29</v>
      </c>
      <c r="CN20" s="4" t="s">
        <v>27</v>
      </c>
      <c r="CO20" s="4" t="s">
        <v>28</v>
      </c>
      <c r="CP20" s="4" t="s">
        <v>29</v>
      </c>
      <c r="CQ20" s="4" t="s">
        <v>27</v>
      </c>
      <c r="CR20" s="4" t="s">
        <v>28</v>
      </c>
      <c r="CS20" s="4" t="s">
        <v>29</v>
      </c>
      <c r="CT20" s="4" t="s">
        <v>27</v>
      </c>
      <c r="CU20" s="4" t="s">
        <v>28</v>
      </c>
      <c r="CV20" s="4" t="s">
        <v>29</v>
      </c>
      <c r="CW20" s="4" t="s">
        <v>27</v>
      </c>
      <c r="CX20" s="4" t="s">
        <v>28</v>
      </c>
      <c r="CY20" s="4" t="s">
        <v>29</v>
      </c>
      <c r="CZ20" s="4" t="s">
        <v>27</v>
      </c>
      <c r="DA20" s="4" t="s">
        <v>28</v>
      </c>
      <c r="DB20" s="4" t="s">
        <v>29</v>
      </c>
      <c r="DC20" s="4" t="s">
        <v>27</v>
      </c>
      <c r="DD20" s="4" t="s">
        <v>28</v>
      </c>
      <c r="DE20" s="4" t="s">
        <v>29</v>
      </c>
      <c r="DF20" s="4" t="s">
        <v>27</v>
      </c>
      <c r="DG20" s="4" t="s">
        <v>28</v>
      </c>
      <c r="DH20" s="4" t="s">
        <v>29</v>
      </c>
      <c r="DI20" s="4" t="s">
        <v>27</v>
      </c>
      <c r="DJ20" s="4" t="s">
        <v>28</v>
      </c>
      <c r="DK20" s="4" t="s">
        <v>29</v>
      </c>
      <c r="DL20" s="4" t="s">
        <v>27</v>
      </c>
      <c r="DM20" s="4" t="s">
        <v>28</v>
      </c>
      <c r="DN20" s="4" t="s">
        <v>29</v>
      </c>
      <c r="DO20" s="5" t="s">
        <v>27</v>
      </c>
      <c r="DP20" s="5" t="s">
        <v>28</v>
      </c>
      <c r="DQ20" s="5" t="s">
        <v>29</v>
      </c>
      <c r="DR20" s="5" t="s">
        <v>27</v>
      </c>
      <c r="DS20" s="5" t="s">
        <v>28</v>
      </c>
      <c r="DT20" s="5" t="s">
        <v>29</v>
      </c>
      <c r="DU20" s="5" t="s">
        <v>27</v>
      </c>
      <c r="DV20" s="5" t="s">
        <v>28</v>
      </c>
      <c r="DW20" s="5" t="s">
        <v>29</v>
      </c>
      <c r="DX20" s="5" t="s">
        <v>27</v>
      </c>
      <c r="DY20" s="5" t="s">
        <v>28</v>
      </c>
      <c r="DZ20" s="5" t="s">
        <v>29</v>
      </c>
      <c r="EA20" s="5" t="s">
        <v>27</v>
      </c>
      <c r="EB20" s="5" t="s">
        <v>28</v>
      </c>
      <c r="EC20" s="5" t="s">
        <v>29</v>
      </c>
      <c r="ED20" s="5" t="s">
        <v>27</v>
      </c>
      <c r="EE20" s="5" t="s">
        <v>28</v>
      </c>
      <c r="EF20" s="5" t="s">
        <v>29</v>
      </c>
      <c r="EG20" s="5" t="s">
        <v>27</v>
      </c>
      <c r="EH20" s="5" t="s">
        <v>28</v>
      </c>
      <c r="EI20" s="5" t="s">
        <v>29</v>
      </c>
      <c r="EJ20" s="5" t="s">
        <v>27</v>
      </c>
      <c r="EK20" s="5" t="s">
        <v>28</v>
      </c>
      <c r="EL20" s="5" t="s">
        <v>29</v>
      </c>
      <c r="EM20" s="4" t="s">
        <v>27</v>
      </c>
      <c r="EN20" s="4" t="s">
        <v>28</v>
      </c>
      <c r="EO20" s="4" t="s">
        <v>29</v>
      </c>
      <c r="EP20" s="4" t="s">
        <v>27</v>
      </c>
      <c r="EQ20" s="4" t="s">
        <v>28</v>
      </c>
      <c r="ER20" s="4" t="s">
        <v>29</v>
      </c>
      <c r="ES20" s="4" t="s">
        <v>27</v>
      </c>
      <c r="ET20" s="4" t="s">
        <v>28</v>
      </c>
      <c r="EU20" s="4" t="s">
        <v>29</v>
      </c>
      <c r="EV20" s="4" t="s">
        <v>27</v>
      </c>
      <c r="EW20" s="4" t="s">
        <v>28</v>
      </c>
      <c r="EX20" s="4" t="s">
        <v>29</v>
      </c>
      <c r="EY20" s="4" t="s">
        <v>27</v>
      </c>
      <c r="EZ20" s="4" t="s">
        <v>28</v>
      </c>
      <c r="FA20" s="4" t="s">
        <v>29</v>
      </c>
      <c r="FB20" s="4" t="s">
        <v>27</v>
      </c>
      <c r="FC20" s="4" t="s">
        <v>28</v>
      </c>
      <c r="FD20" s="4" t="s">
        <v>29</v>
      </c>
      <c r="FE20" s="4" t="s">
        <v>27</v>
      </c>
      <c r="FF20" s="4" t="s">
        <v>28</v>
      </c>
      <c r="FG20" s="4" t="s">
        <v>29</v>
      </c>
      <c r="FH20" s="4" t="s">
        <v>27</v>
      </c>
      <c r="FI20" s="4" t="s">
        <v>28</v>
      </c>
      <c r="FJ20" s="4" t="s">
        <v>29</v>
      </c>
      <c r="FK20" s="4" t="s">
        <v>27</v>
      </c>
      <c r="FL20" s="4" t="s">
        <v>28</v>
      </c>
      <c r="FM20" s="4" t="s">
        <v>29</v>
      </c>
      <c r="FN20" s="5" t="s">
        <v>27</v>
      </c>
      <c r="FO20" s="5" t="s">
        <v>28</v>
      </c>
      <c r="FP20" s="5" t="s">
        <v>29</v>
      </c>
      <c r="FQ20" s="5" t="s">
        <v>27</v>
      </c>
      <c r="FR20" s="5" t="s">
        <v>28</v>
      </c>
      <c r="FS20" s="5" t="s">
        <v>29</v>
      </c>
      <c r="FT20" s="5" t="s">
        <v>27</v>
      </c>
      <c r="FU20" s="5" t="s">
        <v>28</v>
      </c>
      <c r="FV20" s="5" t="s">
        <v>29</v>
      </c>
      <c r="FW20" s="5" t="s">
        <v>27</v>
      </c>
      <c r="FX20" s="5" t="s">
        <v>28</v>
      </c>
      <c r="FY20" s="5" t="s">
        <v>29</v>
      </c>
      <c r="FZ20" s="5" t="s">
        <v>27</v>
      </c>
      <c r="GA20" s="5" t="s">
        <v>28</v>
      </c>
      <c r="GB20" s="5" t="s">
        <v>29</v>
      </c>
      <c r="GC20" s="5" t="s">
        <v>27</v>
      </c>
      <c r="GD20" s="5" t="s">
        <v>28</v>
      </c>
      <c r="GE20" s="5" t="s">
        <v>29</v>
      </c>
      <c r="GF20" s="5" t="s">
        <v>27</v>
      </c>
      <c r="GG20" s="5" t="s">
        <v>28</v>
      </c>
      <c r="GH20" s="5" t="s">
        <v>29</v>
      </c>
      <c r="GI20" s="5" t="s">
        <v>27</v>
      </c>
      <c r="GJ20" s="5" t="s">
        <v>28</v>
      </c>
      <c r="GK20" s="5" t="s">
        <v>29</v>
      </c>
    </row>
    <row r="21" spans="1:195" ht="18.75" customHeight="1" x14ac:dyDescent="0.3">
      <c r="A21" s="16" t="s">
        <v>40</v>
      </c>
      <c r="B21" s="38">
        <f>SUM(C21:D21)</f>
        <v>6239.6020067234131</v>
      </c>
      <c r="C21" s="38">
        <f>SUM(C10*C27)</f>
        <v>6239.6020067234131</v>
      </c>
      <c r="D21" s="38"/>
      <c r="E21" s="38">
        <f>SUM(F21:G21)</f>
        <v>6420.8075250000002</v>
      </c>
      <c r="F21" s="39">
        <v>6420.8075250000002</v>
      </c>
      <c r="G21" s="39"/>
      <c r="H21" s="38">
        <f>SUM(I21:J21)</f>
        <v>5647.8579250000003</v>
      </c>
      <c r="I21" s="40">
        <v>5647.8579250000003</v>
      </c>
      <c r="J21" s="39"/>
      <c r="K21" s="38">
        <f>SUM(L21:M21)</f>
        <v>6239.6020067234131</v>
      </c>
      <c r="L21" s="38">
        <f>SUM(L10*L27)</f>
        <v>6239.6020067234131</v>
      </c>
      <c r="M21" s="38"/>
      <c r="N21" s="38">
        <f>SUM(O21:P21)</f>
        <v>6545.0914249999996</v>
      </c>
      <c r="O21" s="39">
        <v>6545.0914249999996</v>
      </c>
      <c r="P21" s="39"/>
      <c r="Q21" s="38">
        <f>SUM(R21:S21)</f>
        <v>5561.2929999999997</v>
      </c>
      <c r="R21" s="40">
        <v>5561.2929999999997</v>
      </c>
      <c r="S21" s="39"/>
      <c r="T21" s="38">
        <f>SUM(U21:V21)</f>
        <v>6239.6020067234131</v>
      </c>
      <c r="U21" s="38">
        <f>SUM(U10*U27)</f>
        <v>6239.6020067234131</v>
      </c>
      <c r="V21" s="38"/>
      <c r="W21" s="38">
        <f>SUM(X21:Y21)</f>
        <v>6307.875583</v>
      </c>
      <c r="X21" s="39">
        <v>6307.875583</v>
      </c>
      <c r="Y21" s="39"/>
      <c r="Z21" s="38">
        <f>SUM(AA21:AB21)</f>
        <v>5429.0020000000004</v>
      </c>
      <c r="AA21" s="40">
        <v>5429.0020000000004</v>
      </c>
      <c r="AB21" s="39"/>
      <c r="AC21" s="41">
        <f t="shared" ref="AC21:AK25" si="116">SUM(B21+K21+T21)</f>
        <v>18718.806020170239</v>
      </c>
      <c r="AD21" s="41">
        <f t="shared" si="116"/>
        <v>18718.806020170239</v>
      </c>
      <c r="AE21" s="41">
        <f t="shared" si="116"/>
        <v>0</v>
      </c>
      <c r="AF21" s="42">
        <f t="shared" si="116"/>
        <v>19273.774533</v>
      </c>
      <c r="AG21" s="42">
        <f t="shared" si="116"/>
        <v>19273.774533</v>
      </c>
      <c r="AH21" s="42">
        <f t="shared" si="116"/>
        <v>0</v>
      </c>
      <c r="AI21" s="41">
        <f t="shared" si="116"/>
        <v>16638.152925000002</v>
      </c>
      <c r="AJ21" s="41">
        <f t="shared" si="116"/>
        <v>16638.152925000002</v>
      </c>
      <c r="AK21" s="41">
        <f t="shared" si="116"/>
        <v>0</v>
      </c>
      <c r="AL21" s="43">
        <f t="shared" ref="AL21:AN30" si="117">SUM(AF21-AC21)</f>
        <v>554.96851282976058</v>
      </c>
      <c r="AM21" s="43">
        <f t="shared" si="117"/>
        <v>554.96851282976058</v>
      </c>
      <c r="AN21" s="43">
        <f t="shared" si="117"/>
        <v>0</v>
      </c>
      <c r="AO21" s="38">
        <f>SUM(AP21:AQ21)</f>
        <v>6239.6020067234131</v>
      </c>
      <c r="AP21" s="38">
        <f>SUM(AP10*AP27)</f>
        <v>6239.6020067234131</v>
      </c>
      <c r="AQ21" s="38"/>
      <c r="AR21" s="38">
        <f>SUM(AS21:AT21)</f>
        <v>6456.6639249999998</v>
      </c>
      <c r="AS21" s="39">
        <v>6456.6639249999998</v>
      </c>
      <c r="AT21" s="39"/>
      <c r="AU21" s="38">
        <f>SUM(AV21:AW21)</f>
        <v>6566.83</v>
      </c>
      <c r="AV21" s="40">
        <v>6566.83</v>
      </c>
      <c r="AW21" s="39"/>
      <c r="AX21" s="38">
        <f>SUM(AY21:AZ21)</f>
        <v>6239.6020067234131</v>
      </c>
      <c r="AY21" s="38">
        <f>SUM(AY10*AY27)</f>
        <v>6239.6020067234131</v>
      </c>
      <c r="AZ21" s="38"/>
      <c r="BA21" s="38">
        <f>SUM(BB21:BC21)</f>
        <v>6656.8202250000004</v>
      </c>
      <c r="BB21" s="39">
        <v>6656.8202250000004</v>
      </c>
      <c r="BC21" s="39"/>
      <c r="BD21" s="38">
        <f>SUM(BE21:BF21)</f>
        <v>5589.1379999999999</v>
      </c>
      <c r="BE21" s="40">
        <v>5589.1379999999999</v>
      </c>
      <c r="BF21" s="39"/>
      <c r="BG21" s="38">
        <f>SUM(BH21:BI21)</f>
        <v>6239.6020067234131</v>
      </c>
      <c r="BH21" s="38">
        <f>SUM(BH10*BH27)</f>
        <v>6239.6020067234131</v>
      </c>
      <c r="BI21" s="38"/>
      <c r="BJ21" s="38">
        <f>SUM(BK21:BL21)</f>
        <v>6352.8819999999996</v>
      </c>
      <c r="BK21" s="39">
        <v>6352.8819999999996</v>
      </c>
      <c r="BL21" s="39"/>
      <c r="BM21" s="38">
        <f>SUM(BN21:BO21)</f>
        <v>5279.3050000000003</v>
      </c>
      <c r="BN21" s="40">
        <v>5279.3050000000003</v>
      </c>
      <c r="BO21" s="39"/>
      <c r="BP21" s="41">
        <f t="shared" ref="BP21:BX25" si="118">SUM(AO21+AX21+BG21)</f>
        <v>18718.806020170239</v>
      </c>
      <c r="BQ21" s="41">
        <f t="shared" si="118"/>
        <v>18718.806020170239</v>
      </c>
      <c r="BR21" s="41">
        <f t="shared" si="118"/>
        <v>0</v>
      </c>
      <c r="BS21" s="41">
        <f t="shared" si="118"/>
        <v>19466.366150000002</v>
      </c>
      <c r="BT21" s="41">
        <f t="shared" si="118"/>
        <v>19466.366150000002</v>
      </c>
      <c r="BU21" s="41">
        <f t="shared" si="118"/>
        <v>0</v>
      </c>
      <c r="BV21" s="41">
        <f t="shared" si="118"/>
        <v>17435.273000000001</v>
      </c>
      <c r="BW21" s="41">
        <f t="shared" si="118"/>
        <v>17435.273000000001</v>
      </c>
      <c r="BX21" s="41">
        <f t="shared" si="118"/>
        <v>0</v>
      </c>
      <c r="BY21" s="43">
        <f t="shared" ref="BY21:CA30" si="119">SUM(BS21-BP21)</f>
        <v>747.56012982976245</v>
      </c>
      <c r="BZ21" s="43">
        <f t="shared" si="119"/>
        <v>747.56012982976245</v>
      </c>
      <c r="CA21" s="43">
        <f t="shared" si="119"/>
        <v>0</v>
      </c>
      <c r="CB21" s="41">
        <f t="shared" ref="CB21:CJ25" si="120">SUM(AC21+BP21)</f>
        <v>37437.612040340478</v>
      </c>
      <c r="CC21" s="41">
        <f t="shared" si="120"/>
        <v>37437.612040340478</v>
      </c>
      <c r="CD21" s="41">
        <f t="shared" si="120"/>
        <v>0</v>
      </c>
      <c r="CE21" s="41">
        <f t="shared" si="120"/>
        <v>38740.140683000005</v>
      </c>
      <c r="CF21" s="41">
        <f t="shared" si="120"/>
        <v>38740.140683000005</v>
      </c>
      <c r="CG21" s="41">
        <f t="shared" si="120"/>
        <v>0</v>
      </c>
      <c r="CH21" s="41">
        <f t="shared" si="120"/>
        <v>34073.425925000003</v>
      </c>
      <c r="CI21" s="41">
        <f t="shared" si="120"/>
        <v>34073.425925000003</v>
      </c>
      <c r="CJ21" s="41">
        <f t="shared" si="120"/>
        <v>0</v>
      </c>
      <c r="CK21" s="43">
        <f t="shared" ref="CK21:CM30" si="121">SUM(CE21-CB21)</f>
        <v>1302.5286426595267</v>
      </c>
      <c r="CL21" s="43">
        <f t="shared" si="121"/>
        <v>1302.5286426595267</v>
      </c>
      <c r="CM21" s="43">
        <f t="shared" si="121"/>
        <v>0</v>
      </c>
      <c r="CN21" s="38">
        <f>SUM(CO21:CP21)</f>
        <v>6239.6020067234131</v>
      </c>
      <c r="CO21" s="38">
        <f>SUM(CO10*CO27)</f>
        <v>6239.6020067234131</v>
      </c>
      <c r="CP21" s="38"/>
      <c r="CQ21" s="38">
        <f>SUM(CR21:CS21)</f>
        <v>5781.924317</v>
      </c>
      <c r="CR21" s="39">
        <v>5781.924317</v>
      </c>
      <c r="CS21" s="39"/>
      <c r="CT21" s="38">
        <f>SUM(CU21:CV21)</f>
        <v>5479.3209999999999</v>
      </c>
      <c r="CU21" s="40">
        <v>5479.3209999999999</v>
      </c>
      <c r="CV21" s="39"/>
      <c r="CW21" s="38">
        <f>SUM(CX21:CY21)</f>
        <v>6239.6020067234131</v>
      </c>
      <c r="CX21" s="38">
        <f>SUM(CX10*CX27)</f>
        <v>6239.6020067234131</v>
      </c>
      <c r="CY21" s="38"/>
      <c r="CZ21" s="38">
        <f>SUM(DA21:DB21)</f>
        <v>6118.0122080000001</v>
      </c>
      <c r="DA21" s="39">
        <v>6118.0122080000001</v>
      </c>
      <c r="DB21" s="39"/>
      <c r="DC21" s="38">
        <f>SUM(DD21:DE21)</f>
        <v>5752.8710000000001</v>
      </c>
      <c r="DD21" s="40">
        <v>5752.8710000000001</v>
      </c>
      <c r="DE21" s="39"/>
      <c r="DF21" s="38">
        <f>SUM(DG21:DH21)</f>
        <v>6239.6020067234131</v>
      </c>
      <c r="DG21" s="38">
        <f>SUM(DG10*DG27)</f>
        <v>6239.6020067234131</v>
      </c>
      <c r="DH21" s="38"/>
      <c r="DI21" s="38">
        <f>SUM(DJ21:DK21)</f>
        <v>6049.4926750000004</v>
      </c>
      <c r="DJ21" s="39">
        <v>6049.4926750000004</v>
      </c>
      <c r="DK21" s="39"/>
      <c r="DL21" s="44">
        <f>SUM(DM21:DN21)</f>
        <v>5795.6629999999996</v>
      </c>
      <c r="DM21" s="40">
        <v>5795.6629999999996</v>
      </c>
      <c r="DN21" s="40"/>
      <c r="DO21" s="41">
        <f t="shared" ref="DO21:DW25" si="122">SUM(CN21+CW21+DF21)</f>
        <v>18718.806020170239</v>
      </c>
      <c r="DP21" s="41">
        <f t="shared" si="122"/>
        <v>18718.806020170239</v>
      </c>
      <c r="DQ21" s="41">
        <f t="shared" si="122"/>
        <v>0</v>
      </c>
      <c r="DR21" s="41">
        <f t="shared" si="122"/>
        <v>17949.429200000002</v>
      </c>
      <c r="DS21" s="41">
        <f t="shared" si="122"/>
        <v>17949.429200000002</v>
      </c>
      <c r="DT21" s="41">
        <f t="shared" si="122"/>
        <v>0</v>
      </c>
      <c r="DU21" s="41">
        <f t="shared" si="122"/>
        <v>17027.855</v>
      </c>
      <c r="DV21" s="41">
        <f t="shared" si="122"/>
        <v>17027.855</v>
      </c>
      <c r="DW21" s="41">
        <f t="shared" si="122"/>
        <v>0</v>
      </c>
      <c r="DX21" s="43">
        <f t="shared" ref="DX21:DZ30" si="123">SUM(DR21-DO21)</f>
        <v>-769.3768201702369</v>
      </c>
      <c r="DY21" s="43">
        <f t="shared" si="123"/>
        <v>-769.3768201702369</v>
      </c>
      <c r="DZ21" s="43">
        <f t="shared" si="123"/>
        <v>0</v>
      </c>
      <c r="EA21" s="41">
        <f t="shared" ref="EA21:EI25" si="124">SUM(CB21+DO21)</f>
        <v>56156.418060510718</v>
      </c>
      <c r="EB21" s="41">
        <f t="shared" si="124"/>
        <v>56156.418060510718</v>
      </c>
      <c r="EC21" s="41">
        <f t="shared" si="124"/>
        <v>0</v>
      </c>
      <c r="ED21" s="42">
        <f t="shared" si="124"/>
        <v>56689.569883000004</v>
      </c>
      <c r="EE21" s="42">
        <f t="shared" si="124"/>
        <v>56689.569883000004</v>
      </c>
      <c r="EF21" s="42">
        <f t="shared" si="124"/>
        <v>0</v>
      </c>
      <c r="EG21" s="41">
        <f t="shared" si="124"/>
        <v>51101.280924999999</v>
      </c>
      <c r="EH21" s="41">
        <f t="shared" si="124"/>
        <v>51101.280924999999</v>
      </c>
      <c r="EI21" s="41">
        <f t="shared" si="124"/>
        <v>0</v>
      </c>
      <c r="EJ21" s="43">
        <f t="shared" ref="EJ21:EL30" si="125">SUM(ED21-EA21)</f>
        <v>533.15182248928613</v>
      </c>
      <c r="EK21" s="43">
        <f t="shared" si="125"/>
        <v>533.15182248928613</v>
      </c>
      <c r="EL21" s="43">
        <f t="shared" si="125"/>
        <v>0</v>
      </c>
      <c r="EM21" s="38">
        <f>SUM(EN21:EO21)</f>
        <v>6239.6020067234131</v>
      </c>
      <c r="EN21" s="38">
        <f>SUM(EN10*EN27)</f>
        <v>6239.6020067234131</v>
      </c>
      <c r="EO21" s="38"/>
      <c r="EP21" s="38">
        <f>SUM(EQ21:ER21)</f>
        <v>6213.1871419999998</v>
      </c>
      <c r="EQ21" s="39">
        <v>6213.1871419999998</v>
      </c>
      <c r="ER21" s="39"/>
      <c r="ES21" s="38">
        <f>SUM(ET21:EU21)</f>
        <v>5774.5540000000001</v>
      </c>
      <c r="ET21" s="39">
        <v>5774.5540000000001</v>
      </c>
      <c r="EU21" s="39"/>
      <c r="EV21" s="38">
        <f>SUM(EW21:EX21)</f>
        <v>6239.6020067234131</v>
      </c>
      <c r="EW21" s="38">
        <f>SUM(EW10*EW27)</f>
        <v>6239.6020067234131</v>
      </c>
      <c r="EX21" s="38"/>
      <c r="EY21" s="38">
        <f>SUM(EZ21:FA21)</f>
        <v>0</v>
      </c>
      <c r="EZ21" s="39"/>
      <c r="FA21" s="39"/>
      <c r="FB21" s="38">
        <f>SUM(FC21:FD21)</f>
        <v>5929.159275</v>
      </c>
      <c r="FC21" s="39">
        <v>5929.159275</v>
      </c>
      <c r="FD21" s="39"/>
      <c r="FE21" s="38">
        <f>SUM(FF21:FG21)</f>
        <v>6239.6020067234131</v>
      </c>
      <c r="FF21" s="38">
        <f>SUM(FF10*FF27)</f>
        <v>6239.6020067234131</v>
      </c>
      <c r="FG21" s="38"/>
      <c r="FH21" s="38">
        <f>SUM(FI21:FJ21)</f>
        <v>0</v>
      </c>
      <c r="FI21" s="39"/>
      <c r="FJ21" s="39"/>
      <c r="FK21" s="38">
        <f>SUM(FL21:FM21)</f>
        <v>6434.4571079999996</v>
      </c>
      <c r="FL21" s="39">
        <v>6434.4571079999996</v>
      </c>
      <c r="FM21" s="39"/>
      <c r="FN21" s="41">
        <f t="shared" ref="FN21:FV25" si="126">SUM(EM21+EV21+FE21)</f>
        <v>18718.806020170239</v>
      </c>
      <c r="FO21" s="41">
        <f t="shared" si="126"/>
        <v>18718.806020170239</v>
      </c>
      <c r="FP21" s="41">
        <f t="shared" si="126"/>
        <v>0</v>
      </c>
      <c r="FQ21" s="41">
        <f t="shared" si="126"/>
        <v>6213.1871419999998</v>
      </c>
      <c r="FR21" s="41">
        <f t="shared" si="126"/>
        <v>6213.1871419999998</v>
      </c>
      <c r="FS21" s="41">
        <f t="shared" si="126"/>
        <v>0</v>
      </c>
      <c r="FT21" s="41">
        <f t="shared" si="126"/>
        <v>18138.170383000001</v>
      </c>
      <c r="FU21" s="41">
        <f t="shared" si="126"/>
        <v>18138.170383000001</v>
      </c>
      <c r="FV21" s="41">
        <f t="shared" si="126"/>
        <v>0</v>
      </c>
      <c r="FW21" s="43">
        <f t="shared" ref="FW21:FY30" si="127">SUM(FQ21-FN21)</f>
        <v>-12505.61887817024</v>
      </c>
      <c r="FX21" s="43">
        <f t="shared" si="127"/>
        <v>-12505.61887817024</v>
      </c>
      <c r="FY21" s="43">
        <f t="shared" si="127"/>
        <v>0</v>
      </c>
      <c r="FZ21" s="42">
        <f t="shared" ref="FZ21:GH25" si="128">SUM(EA21+FN21)</f>
        <v>74875.224080680957</v>
      </c>
      <c r="GA21" s="42">
        <f t="shared" si="128"/>
        <v>74875.224080680957</v>
      </c>
      <c r="GB21" s="42">
        <f t="shared" si="128"/>
        <v>0</v>
      </c>
      <c r="GC21" s="41">
        <f t="shared" si="128"/>
        <v>62902.757025000006</v>
      </c>
      <c r="GD21" s="42">
        <f t="shared" si="128"/>
        <v>62902.757025000006</v>
      </c>
      <c r="GE21" s="41">
        <f t="shared" si="128"/>
        <v>0</v>
      </c>
      <c r="GF21" s="41">
        <f t="shared" si="128"/>
        <v>69239.451308000003</v>
      </c>
      <c r="GG21" s="41">
        <f t="shared" si="128"/>
        <v>69239.451308000003</v>
      </c>
      <c r="GH21" s="41">
        <f t="shared" si="128"/>
        <v>0</v>
      </c>
      <c r="GI21" s="43">
        <f t="shared" ref="GI21:GK30" si="129">SUM(GC21-FZ21)</f>
        <v>-11972.467055680951</v>
      </c>
      <c r="GJ21" s="43">
        <f t="shared" si="129"/>
        <v>-11972.467055680951</v>
      </c>
      <c r="GK21" s="43">
        <f t="shared" si="129"/>
        <v>0</v>
      </c>
      <c r="GM21" s="13">
        <f t="shared" ref="GM21:GM25" si="130">SUM(B21+K21+T21+AO21+AX21+BG21+CN21+CW21+DF21+EM21+EV21+FE21)</f>
        <v>74875.224080680957</v>
      </c>
    </row>
    <row r="22" spans="1:195" ht="18.75" customHeight="1" x14ac:dyDescent="0.3">
      <c r="A22" s="16" t="s">
        <v>41</v>
      </c>
      <c r="B22" s="38">
        <f t="shared" ref="B22:B25" si="131">SUM(C22:D22)</f>
        <v>1794.3370915959788</v>
      </c>
      <c r="C22" s="38">
        <f>SUM(C10*C28)</f>
        <v>1794.3370915959788</v>
      </c>
      <c r="D22" s="38"/>
      <c r="E22" s="38">
        <f t="shared" ref="E22:E25" si="132">SUM(F22:G22)</f>
        <v>1845.5940700000001</v>
      </c>
      <c r="F22" s="39">
        <v>1845.5940700000001</v>
      </c>
      <c r="G22" s="39"/>
      <c r="H22" s="38">
        <f t="shared" ref="H22:H24" si="133">SUM(I22:J22)</f>
        <v>1486.06</v>
      </c>
      <c r="I22" s="39">
        <v>1486.06</v>
      </c>
      <c r="J22" s="39"/>
      <c r="K22" s="38">
        <f t="shared" ref="K22:K25" si="134">SUM(L22:M22)</f>
        <v>1794.3370915959788</v>
      </c>
      <c r="L22" s="38">
        <f>SUM(L10*L28)</f>
        <v>1794.3370915959788</v>
      </c>
      <c r="M22" s="38"/>
      <c r="N22" s="38">
        <f t="shared" ref="N22:N25" si="135">SUM(O22:P22)</f>
        <v>1883.1716200000001</v>
      </c>
      <c r="O22" s="39">
        <v>1883.1716200000001</v>
      </c>
      <c r="P22" s="39"/>
      <c r="Q22" s="38">
        <f t="shared" ref="Q22:Q24" si="136">SUM(R22:S22)</f>
        <v>1463.2829999999999</v>
      </c>
      <c r="R22" s="39">
        <v>1463.2829999999999</v>
      </c>
      <c r="S22" s="39"/>
      <c r="T22" s="38">
        <f t="shared" ref="T22:T25" si="137">SUM(U22:V22)</f>
        <v>1794.3370915959788</v>
      </c>
      <c r="U22" s="38">
        <f>SUM(U10*U28)</f>
        <v>1794.3370915959788</v>
      </c>
      <c r="V22" s="38"/>
      <c r="W22" s="38">
        <f t="shared" ref="W22:W25" si="138">SUM(X22:Y22)</f>
        <v>1814.0345400000001</v>
      </c>
      <c r="X22" s="39">
        <v>1814.0345400000001</v>
      </c>
      <c r="Y22" s="39"/>
      <c r="Z22" s="38">
        <f t="shared" ref="Z22:Z24" si="139">SUM(AA22:AB22)</f>
        <v>1428.4749999999999</v>
      </c>
      <c r="AA22" s="39">
        <v>1428.4749999999999</v>
      </c>
      <c r="AB22" s="39"/>
      <c r="AC22" s="41">
        <f t="shared" si="116"/>
        <v>5383.0112747879366</v>
      </c>
      <c r="AD22" s="41">
        <f t="shared" si="116"/>
        <v>5383.0112747879366</v>
      </c>
      <c r="AE22" s="41">
        <f t="shared" si="116"/>
        <v>0</v>
      </c>
      <c r="AF22" s="42">
        <f t="shared" si="116"/>
        <v>5542.8002300000007</v>
      </c>
      <c r="AG22" s="42">
        <f t="shared" si="116"/>
        <v>5542.8002300000007</v>
      </c>
      <c r="AH22" s="42">
        <f t="shared" si="116"/>
        <v>0</v>
      </c>
      <c r="AI22" s="41">
        <f t="shared" si="116"/>
        <v>4377.8179999999993</v>
      </c>
      <c r="AJ22" s="41">
        <f t="shared" si="116"/>
        <v>4377.8179999999993</v>
      </c>
      <c r="AK22" s="41">
        <f t="shared" si="116"/>
        <v>0</v>
      </c>
      <c r="AL22" s="43">
        <f t="shared" si="117"/>
        <v>159.78895521206414</v>
      </c>
      <c r="AM22" s="43">
        <f t="shared" si="117"/>
        <v>159.78895521206414</v>
      </c>
      <c r="AN22" s="43">
        <f t="shared" si="117"/>
        <v>0</v>
      </c>
      <c r="AO22" s="38">
        <f t="shared" ref="AO22:AO25" si="140">SUM(AP22:AQ22)</f>
        <v>1794.3370915959788</v>
      </c>
      <c r="AP22" s="38">
        <f>SUM(AP10*AP28)</f>
        <v>1794.3370915959788</v>
      </c>
      <c r="AQ22" s="38"/>
      <c r="AR22" s="38">
        <f t="shared" ref="AR22:AR25" si="141">SUM(AS22:AT22)</f>
        <v>1856.8233499999999</v>
      </c>
      <c r="AS22" s="39">
        <v>1856.8233499999999</v>
      </c>
      <c r="AT22" s="39"/>
      <c r="AU22" s="38">
        <f t="shared" ref="AU22:AU24" si="142">SUM(AV22:AW22)</f>
        <v>1727.8579999999999</v>
      </c>
      <c r="AV22" s="39">
        <v>1727.8579999999999</v>
      </c>
      <c r="AW22" s="39"/>
      <c r="AX22" s="38">
        <f t="shared" ref="AX22:AX25" si="143">SUM(AY22:AZ22)</f>
        <v>1794.3370915959788</v>
      </c>
      <c r="AY22" s="38">
        <f>SUM(AY10*AY28)</f>
        <v>1794.3370915959788</v>
      </c>
      <c r="AZ22" s="38"/>
      <c r="BA22" s="38">
        <f t="shared" ref="BA22:BA25" si="144">SUM(BB22:BC22)</f>
        <v>1914.38492</v>
      </c>
      <c r="BB22" s="39">
        <v>1914.38492</v>
      </c>
      <c r="BC22" s="39"/>
      <c r="BD22" s="38">
        <f t="shared" ref="BD22:BD24" si="145">SUM(BE22:BF22)</f>
        <v>1470.6079999999999</v>
      </c>
      <c r="BE22" s="39">
        <v>1470.6079999999999</v>
      </c>
      <c r="BF22" s="39"/>
      <c r="BG22" s="38">
        <f t="shared" ref="BG22:BG25" si="146">SUM(BH22:BI22)</f>
        <v>1794.3370915959788</v>
      </c>
      <c r="BH22" s="38">
        <f>SUM(BH10*BH28)</f>
        <v>1794.3370915959788</v>
      </c>
      <c r="BI22" s="38"/>
      <c r="BJ22" s="38">
        <f t="shared" ref="BJ22:BJ25" si="147">SUM(BK22:BL22)</f>
        <v>1826.88068</v>
      </c>
      <c r="BK22" s="39">
        <v>1826.88068</v>
      </c>
      <c r="BL22" s="39"/>
      <c r="BM22" s="38">
        <f t="shared" ref="BM22:BM24" si="148">SUM(BN22:BO22)</f>
        <v>1389.085</v>
      </c>
      <c r="BN22" s="39">
        <v>1389.085</v>
      </c>
      <c r="BO22" s="39"/>
      <c r="BP22" s="41">
        <f t="shared" si="118"/>
        <v>5383.0112747879366</v>
      </c>
      <c r="BQ22" s="41">
        <f t="shared" si="118"/>
        <v>5383.0112747879366</v>
      </c>
      <c r="BR22" s="41">
        <f t="shared" si="118"/>
        <v>0</v>
      </c>
      <c r="BS22" s="41">
        <f t="shared" si="118"/>
        <v>5598.0889500000003</v>
      </c>
      <c r="BT22" s="41">
        <f t="shared" si="118"/>
        <v>5598.0889500000003</v>
      </c>
      <c r="BU22" s="41">
        <f t="shared" si="118"/>
        <v>0</v>
      </c>
      <c r="BV22" s="41">
        <f t="shared" si="118"/>
        <v>4587.5509999999995</v>
      </c>
      <c r="BW22" s="41">
        <f t="shared" si="118"/>
        <v>4587.5509999999995</v>
      </c>
      <c r="BX22" s="41">
        <f t="shared" si="118"/>
        <v>0</v>
      </c>
      <c r="BY22" s="43">
        <f t="shared" si="119"/>
        <v>215.0776752120637</v>
      </c>
      <c r="BZ22" s="43">
        <f t="shared" si="119"/>
        <v>215.0776752120637</v>
      </c>
      <c r="CA22" s="43">
        <f t="shared" si="119"/>
        <v>0</v>
      </c>
      <c r="CB22" s="41">
        <f t="shared" si="120"/>
        <v>10766.022549575873</v>
      </c>
      <c r="CC22" s="41">
        <f t="shared" si="120"/>
        <v>10766.022549575873</v>
      </c>
      <c r="CD22" s="41">
        <f t="shared" si="120"/>
        <v>0</v>
      </c>
      <c r="CE22" s="41">
        <f t="shared" si="120"/>
        <v>11140.889180000002</v>
      </c>
      <c r="CF22" s="42">
        <f t="shared" si="120"/>
        <v>11140.889180000002</v>
      </c>
      <c r="CG22" s="41">
        <f t="shared" si="120"/>
        <v>0</v>
      </c>
      <c r="CH22" s="41">
        <f t="shared" si="120"/>
        <v>8965.3689999999988</v>
      </c>
      <c r="CI22" s="41">
        <f t="shared" si="120"/>
        <v>8965.3689999999988</v>
      </c>
      <c r="CJ22" s="41">
        <f t="shared" si="120"/>
        <v>0</v>
      </c>
      <c r="CK22" s="43">
        <f t="shared" si="121"/>
        <v>374.86663042412874</v>
      </c>
      <c r="CL22" s="43">
        <f t="shared" si="121"/>
        <v>374.86663042412874</v>
      </c>
      <c r="CM22" s="43">
        <f t="shared" si="121"/>
        <v>0</v>
      </c>
      <c r="CN22" s="38">
        <f t="shared" ref="CN22:CN25" si="149">SUM(CO22:CP22)</f>
        <v>1794.3370915959788</v>
      </c>
      <c r="CO22" s="38">
        <f>SUM(CO10*CO28)</f>
        <v>1794.3370915959788</v>
      </c>
      <c r="CP22" s="38"/>
      <c r="CQ22" s="38">
        <f t="shared" ref="CQ22:CQ25" si="150">SUM(CR22:CS22)</f>
        <v>1662.7272499999999</v>
      </c>
      <c r="CR22" s="39">
        <v>1662.7272499999999</v>
      </c>
      <c r="CS22" s="39"/>
      <c r="CT22" s="38">
        <f t="shared" ref="CT22:CT24" si="151">SUM(CU22:CV22)</f>
        <v>1044.8499999999999</v>
      </c>
      <c r="CU22" s="39">
        <v>1044.8499999999999</v>
      </c>
      <c r="CV22" s="39"/>
      <c r="CW22" s="38">
        <f t="shared" ref="CW22:CW25" si="152">SUM(CX22:CY22)</f>
        <v>1794.3370915959788</v>
      </c>
      <c r="CX22" s="38">
        <f>SUM(CX10*CX28)</f>
        <v>1794.3370915959788</v>
      </c>
      <c r="CY22" s="38"/>
      <c r="CZ22" s="38">
        <f t="shared" ref="CZ22:CZ25" si="153">SUM(DA22:DB22)</f>
        <v>1759.1813099999999</v>
      </c>
      <c r="DA22" s="39">
        <v>1759.1813099999999</v>
      </c>
      <c r="DB22" s="39"/>
      <c r="DC22" s="38">
        <f t="shared" ref="DC22:DC24" si="154">SUM(DD22:DE22)</f>
        <v>1097.0139999999999</v>
      </c>
      <c r="DD22" s="40">
        <v>1097.0139999999999</v>
      </c>
      <c r="DE22" s="39"/>
      <c r="DF22" s="38">
        <f t="shared" ref="DF22:DF25" si="155">SUM(DG22:DH22)</f>
        <v>1794.3370915959788</v>
      </c>
      <c r="DG22" s="38">
        <f>SUM(DG10*DG28)</f>
        <v>1794.3370915959788</v>
      </c>
      <c r="DH22" s="38"/>
      <c r="DI22" s="38">
        <f t="shared" ref="DI22:DI25" si="156">SUM(DJ22:DK22)</f>
        <v>1739.2751599999999</v>
      </c>
      <c r="DJ22" s="39">
        <v>1739.2751599999999</v>
      </c>
      <c r="DK22" s="39"/>
      <c r="DL22" s="44">
        <f t="shared" ref="DL22:DL24" si="157">SUM(DM22:DN22)</f>
        <v>1105.174</v>
      </c>
      <c r="DM22" s="40">
        <v>1105.174</v>
      </c>
      <c r="DN22" s="40"/>
      <c r="DO22" s="41">
        <f t="shared" si="122"/>
        <v>5383.0112747879366</v>
      </c>
      <c r="DP22" s="41">
        <f t="shared" si="122"/>
        <v>5383.0112747879366</v>
      </c>
      <c r="DQ22" s="41">
        <f t="shared" si="122"/>
        <v>0</v>
      </c>
      <c r="DR22" s="41">
        <f t="shared" si="122"/>
        <v>5161.18372</v>
      </c>
      <c r="DS22" s="41">
        <f t="shared" si="122"/>
        <v>5161.18372</v>
      </c>
      <c r="DT22" s="41">
        <f t="shared" si="122"/>
        <v>0</v>
      </c>
      <c r="DU22" s="41">
        <f t="shared" si="122"/>
        <v>3247.0379999999996</v>
      </c>
      <c r="DV22" s="41">
        <f t="shared" si="122"/>
        <v>3247.0379999999996</v>
      </c>
      <c r="DW22" s="41">
        <f t="shared" si="122"/>
        <v>0</v>
      </c>
      <c r="DX22" s="43">
        <f t="shared" si="123"/>
        <v>-221.82755478793661</v>
      </c>
      <c r="DY22" s="43">
        <f t="shared" si="123"/>
        <v>-221.82755478793661</v>
      </c>
      <c r="DZ22" s="43">
        <f t="shared" si="123"/>
        <v>0</v>
      </c>
      <c r="EA22" s="41">
        <f t="shared" si="124"/>
        <v>16149.033824363811</v>
      </c>
      <c r="EB22" s="41">
        <f t="shared" si="124"/>
        <v>16149.033824363811</v>
      </c>
      <c r="EC22" s="41">
        <f t="shared" si="124"/>
        <v>0</v>
      </c>
      <c r="ED22" s="42">
        <f t="shared" si="124"/>
        <v>16302.072900000003</v>
      </c>
      <c r="EE22" s="42">
        <f t="shared" si="124"/>
        <v>16302.072900000003</v>
      </c>
      <c r="EF22" s="42">
        <f t="shared" si="124"/>
        <v>0</v>
      </c>
      <c r="EG22" s="41">
        <f t="shared" si="124"/>
        <v>12212.406999999999</v>
      </c>
      <c r="EH22" s="41">
        <f t="shared" si="124"/>
        <v>12212.406999999999</v>
      </c>
      <c r="EI22" s="41">
        <f t="shared" si="124"/>
        <v>0</v>
      </c>
      <c r="EJ22" s="43">
        <f t="shared" si="125"/>
        <v>153.03907563619214</v>
      </c>
      <c r="EK22" s="43">
        <f t="shared" si="125"/>
        <v>153.03907563619214</v>
      </c>
      <c r="EL22" s="43">
        <f t="shared" si="125"/>
        <v>0</v>
      </c>
      <c r="EM22" s="38">
        <f t="shared" ref="EM22:EM25" si="158">SUM(EN22:EO22)</f>
        <v>1794.3370915959788</v>
      </c>
      <c r="EN22" s="38">
        <f>SUM(EN10*EN28)</f>
        <v>1794.3370915959788</v>
      </c>
      <c r="EO22" s="38"/>
      <c r="EP22" s="38">
        <f t="shared" ref="EP22:EP25" si="159">SUM(EQ22:ER22)</f>
        <v>1785.91005</v>
      </c>
      <c r="EQ22" s="39">
        <v>1785.91005</v>
      </c>
      <c r="ER22" s="39"/>
      <c r="ES22" s="38">
        <f t="shared" ref="ES22:ES24" si="160">SUM(ET22:EU22)</f>
        <v>1101.1479999999999</v>
      </c>
      <c r="ET22" s="39">
        <v>1101.1479999999999</v>
      </c>
      <c r="EU22" s="39"/>
      <c r="EV22" s="38">
        <f t="shared" ref="EV22:EV25" si="161">SUM(EW22:EX22)</f>
        <v>1794.3370915959788</v>
      </c>
      <c r="EW22" s="38">
        <f>SUM(EW10*EW28)</f>
        <v>1794.3370915959788</v>
      </c>
      <c r="EX22" s="38"/>
      <c r="EY22" s="38">
        <f t="shared" ref="EY22:EY25" si="162">SUM(EZ22:FA22)</f>
        <v>0</v>
      </c>
      <c r="EZ22" s="39"/>
      <c r="FA22" s="39"/>
      <c r="FB22" s="38">
        <f t="shared" ref="FB22:FB24" si="163">SUM(FC22:FD22)</f>
        <v>1130.62977</v>
      </c>
      <c r="FC22" s="39">
        <v>1130.62977</v>
      </c>
      <c r="FD22" s="39"/>
      <c r="FE22" s="38">
        <f t="shared" ref="FE22:FE25" si="164">SUM(FF22:FG22)</f>
        <v>1794.3370915959788</v>
      </c>
      <c r="FF22" s="38">
        <f>SUM(FF10*FF28)</f>
        <v>1794.3370915959788</v>
      </c>
      <c r="FG22" s="38"/>
      <c r="FH22" s="38">
        <f t="shared" ref="FH22:FH24" si="165">SUM(FI22:FJ22)</f>
        <v>0</v>
      </c>
      <c r="FI22" s="39"/>
      <c r="FJ22" s="39"/>
      <c r="FK22" s="38">
        <f t="shared" ref="FK22:FK24" si="166">SUM(FL22:FM22)</f>
        <v>1850.5629799999999</v>
      </c>
      <c r="FL22" s="39">
        <v>1850.5629799999999</v>
      </c>
      <c r="FM22" s="39"/>
      <c r="FN22" s="41">
        <f t="shared" si="126"/>
        <v>5383.0112747879366</v>
      </c>
      <c r="FO22" s="41">
        <f t="shared" si="126"/>
        <v>5383.0112747879366</v>
      </c>
      <c r="FP22" s="41">
        <f t="shared" si="126"/>
        <v>0</v>
      </c>
      <c r="FQ22" s="41">
        <f t="shared" si="126"/>
        <v>1785.91005</v>
      </c>
      <c r="FR22" s="41">
        <f t="shared" si="126"/>
        <v>1785.91005</v>
      </c>
      <c r="FS22" s="41">
        <f t="shared" si="126"/>
        <v>0</v>
      </c>
      <c r="FT22" s="41">
        <f t="shared" si="126"/>
        <v>4082.3407499999994</v>
      </c>
      <c r="FU22" s="41">
        <f t="shared" si="126"/>
        <v>4082.3407499999994</v>
      </c>
      <c r="FV22" s="41">
        <f t="shared" si="126"/>
        <v>0</v>
      </c>
      <c r="FW22" s="43">
        <f t="shared" si="127"/>
        <v>-3597.1012247879366</v>
      </c>
      <c r="FX22" s="43">
        <f t="shared" si="127"/>
        <v>-3597.1012247879366</v>
      </c>
      <c r="FY22" s="43">
        <f t="shared" si="127"/>
        <v>0</v>
      </c>
      <c r="FZ22" s="42">
        <f t="shared" si="128"/>
        <v>21532.045099151746</v>
      </c>
      <c r="GA22" s="42">
        <f t="shared" si="128"/>
        <v>21532.045099151746</v>
      </c>
      <c r="GB22" s="42">
        <f t="shared" si="128"/>
        <v>0</v>
      </c>
      <c r="GC22" s="41">
        <f t="shared" si="128"/>
        <v>18087.982950000001</v>
      </c>
      <c r="GD22" s="42">
        <f t="shared" si="128"/>
        <v>18087.982950000001</v>
      </c>
      <c r="GE22" s="41">
        <f t="shared" si="128"/>
        <v>0</v>
      </c>
      <c r="GF22" s="41">
        <f t="shared" si="128"/>
        <v>16294.747749999999</v>
      </c>
      <c r="GG22" s="41">
        <f t="shared" si="128"/>
        <v>16294.747749999999</v>
      </c>
      <c r="GH22" s="41">
        <f t="shared" si="128"/>
        <v>0</v>
      </c>
      <c r="GI22" s="43">
        <f t="shared" si="129"/>
        <v>-3444.062149151745</v>
      </c>
      <c r="GJ22" s="43">
        <f t="shared" si="129"/>
        <v>-3444.062149151745</v>
      </c>
      <c r="GK22" s="43">
        <f t="shared" si="129"/>
        <v>0</v>
      </c>
      <c r="GM22" s="13">
        <f t="shared" si="130"/>
        <v>21532.045099151746</v>
      </c>
    </row>
    <row r="23" spans="1:195" ht="18.75" customHeight="1" x14ac:dyDescent="0.3">
      <c r="A23" s="16" t="s">
        <v>42</v>
      </c>
      <c r="B23" s="38">
        <f t="shared" si="131"/>
        <v>28.897857227695187</v>
      </c>
      <c r="C23" s="38"/>
      <c r="D23" s="38">
        <f>SUM(D11*D29)</f>
        <v>28.897857227695187</v>
      </c>
      <c r="E23" s="38">
        <f t="shared" si="132"/>
        <v>15.974482999999999</v>
      </c>
      <c r="F23" s="39"/>
      <c r="G23" s="40">
        <v>15.974482999999999</v>
      </c>
      <c r="H23" s="38">
        <f t="shared" si="133"/>
        <v>4.4865170000000001</v>
      </c>
      <c r="I23" s="39"/>
      <c r="J23" s="40">
        <v>4.4865170000000001</v>
      </c>
      <c r="K23" s="38">
        <f t="shared" si="134"/>
        <v>28.897857227695187</v>
      </c>
      <c r="L23" s="38"/>
      <c r="M23" s="38">
        <f>SUM(M11*M29)</f>
        <v>28.897857227695187</v>
      </c>
      <c r="N23" s="38">
        <f t="shared" si="135"/>
        <v>10.484500000000001</v>
      </c>
      <c r="O23" s="39"/>
      <c r="P23" s="40">
        <v>10.484500000000001</v>
      </c>
      <c r="Q23" s="38">
        <f t="shared" si="136"/>
        <v>5.01</v>
      </c>
      <c r="R23" s="39"/>
      <c r="S23" s="40">
        <v>5.01</v>
      </c>
      <c r="T23" s="38">
        <f t="shared" si="137"/>
        <v>28.897857227695187</v>
      </c>
      <c r="U23" s="38"/>
      <c r="V23" s="38">
        <f>SUM(V11*V29)</f>
        <v>28.897857227695187</v>
      </c>
      <c r="W23" s="38">
        <f t="shared" si="138"/>
        <v>55.070667</v>
      </c>
      <c r="X23" s="39"/>
      <c r="Y23" s="39">
        <v>55.070667</v>
      </c>
      <c r="Z23" s="38">
        <f t="shared" si="139"/>
        <v>47.936</v>
      </c>
      <c r="AA23" s="39"/>
      <c r="AB23" s="40">
        <v>47.936</v>
      </c>
      <c r="AC23" s="41">
        <f t="shared" si="116"/>
        <v>86.693571683085565</v>
      </c>
      <c r="AD23" s="41">
        <f t="shared" si="116"/>
        <v>0</v>
      </c>
      <c r="AE23" s="41">
        <f t="shared" si="116"/>
        <v>86.693571683085565</v>
      </c>
      <c r="AF23" s="42">
        <f t="shared" si="116"/>
        <v>81.529650000000004</v>
      </c>
      <c r="AG23" s="42">
        <f t="shared" si="116"/>
        <v>0</v>
      </c>
      <c r="AH23" s="42">
        <f t="shared" si="116"/>
        <v>81.529650000000004</v>
      </c>
      <c r="AI23" s="41">
        <f t="shared" si="116"/>
        <v>57.432517000000004</v>
      </c>
      <c r="AJ23" s="41">
        <f t="shared" si="116"/>
        <v>0</v>
      </c>
      <c r="AK23" s="41">
        <f t="shared" si="116"/>
        <v>57.432517000000004</v>
      </c>
      <c r="AL23" s="43">
        <f t="shared" si="117"/>
        <v>-5.1639216830855617</v>
      </c>
      <c r="AM23" s="43">
        <f t="shared" si="117"/>
        <v>0</v>
      </c>
      <c r="AN23" s="43">
        <f t="shared" si="117"/>
        <v>-5.1639216830855617</v>
      </c>
      <c r="AO23" s="38">
        <f t="shared" si="140"/>
        <v>28.897857227695187</v>
      </c>
      <c r="AP23" s="38"/>
      <c r="AQ23" s="38">
        <f>SUM(AQ11*AQ29)</f>
        <v>28.897857227695187</v>
      </c>
      <c r="AR23" s="38">
        <f t="shared" si="141"/>
        <v>10.4788</v>
      </c>
      <c r="AS23" s="39">
        <v>0</v>
      </c>
      <c r="AT23" s="39">
        <v>10.4788</v>
      </c>
      <c r="AU23" s="38">
        <f t="shared" si="142"/>
        <v>11.416</v>
      </c>
      <c r="AV23" s="39">
        <v>0</v>
      </c>
      <c r="AW23" s="40">
        <v>11.416</v>
      </c>
      <c r="AX23" s="38">
        <f t="shared" si="143"/>
        <v>28.897857227695187</v>
      </c>
      <c r="AY23" s="38"/>
      <c r="AZ23" s="38">
        <f>SUM(AZ11*AZ29)</f>
        <v>28.897857227695187</v>
      </c>
      <c r="BA23" s="38">
        <f t="shared" si="144"/>
        <v>17.056533000000002</v>
      </c>
      <c r="BB23" s="39">
        <v>0</v>
      </c>
      <c r="BC23" s="39">
        <v>17.056533000000002</v>
      </c>
      <c r="BD23" s="38">
        <f t="shared" si="145"/>
        <v>11.141</v>
      </c>
      <c r="BE23" s="39">
        <v>0</v>
      </c>
      <c r="BF23" s="40">
        <v>11.141</v>
      </c>
      <c r="BG23" s="38">
        <f t="shared" si="146"/>
        <v>28.897857227695187</v>
      </c>
      <c r="BH23" s="38"/>
      <c r="BI23" s="38">
        <f>SUM(BI11*BI29)</f>
        <v>28.897857227695187</v>
      </c>
      <c r="BJ23" s="38">
        <f t="shared" si="147"/>
        <v>59.028700000000001</v>
      </c>
      <c r="BK23" s="39">
        <v>0</v>
      </c>
      <c r="BL23" s="39">
        <v>59.028700000000001</v>
      </c>
      <c r="BM23" s="38">
        <f t="shared" si="148"/>
        <v>57.432000000000002</v>
      </c>
      <c r="BN23" s="39">
        <v>0</v>
      </c>
      <c r="BO23" s="40">
        <v>57.432000000000002</v>
      </c>
      <c r="BP23" s="41">
        <f t="shared" si="118"/>
        <v>86.693571683085565</v>
      </c>
      <c r="BQ23" s="41">
        <f t="shared" si="118"/>
        <v>0</v>
      </c>
      <c r="BR23" s="41">
        <f t="shared" si="118"/>
        <v>86.693571683085565</v>
      </c>
      <c r="BS23" s="41">
        <f t="shared" si="118"/>
        <v>86.564032999999995</v>
      </c>
      <c r="BT23" s="41">
        <f t="shared" si="118"/>
        <v>0</v>
      </c>
      <c r="BU23" s="41">
        <f t="shared" si="118"/>
        <v>86.564032999999995</v>
      </c>
      <c r="BV23" s="41">
        <f t="shared" si="118"/>
        <v>79.989000000000004</v>
      </c>
      <c r="BW23" s="41">
        <f t="shared" si="118"/>
        <v>0</v>
      </c>
      <c r="BX23" s="41">
        <f t="shared" si="118"/>
        <v>79.989000000000004</v>
      </c>
      <c r="BY23" s="43">
        <f t="shared" si="119"/>
        <v>-0.12953868308557048</v>
      </c>
      <c r="BZ23" s="43">
        <f t="shared" si="119"/>
        <v>0</v>
      </c>
      <c r="CA23" s="43">
        <f t="shared" si="119"/>
        <v>-0.12953868308557048</v>
      </c>
      <c r="CB23" s="41">
        <f t="shared" si="120"/>
        <v>173.38714336617113</v>
      </c>
      <c r="CC23" s="41">
        <f t="shared" si="120"/>
        <v>0</v>
      </c>
      <c r="CD23" s="41">
        <f t="shared" si="120"/>
        <v>173.38714336617113</v>
      </c>
      <c r="CE23" s="41">
        <f t="shared" si="120"/>
        <v>168.093683</v>
      </c>
      <c r="CF23" s="41">
        <f t="shared" si="120"/>
        <v>0</v>
      </c>
      <c r="CG23" s="41">
        <f t="shared" si="120"/>
        <v>168.093683</v>
      </c>
      <c r="CH23" s="41">
        <f t="shared" si="120"/>
        <v>137.42151699999999</v>
      </c>
      <c r="CI23" s="41">
        <f t="shared" si="120"/>
        <v>0</v>
      </c>
      <c r="CJ23" s="41">
        <f t="shared" si="120"/>
        <v>137.42151699999999</v>
      </c>
      <c r="CK23" s="43">
        <f t="shared" si="121"/>
        <v>-5.2934603661711321</v>
      </c>
      <c r="CL23" s="43">
        <f t="shared" si="121"/>
        <v>0</v>
      </c>
      <c r="CM23" s="43">
        <f t="shared" si="121"/>
        <v>-5.2934603661711321</v>
      </c>
      <c r="CN23" s="38">
        <f t="shared" si="149"/>
        <v>28.897857227695187</v>
      </c>
      <c r="CO23" s="38"/>
      <c r="CP23" s="38">
        <f>SUM(CP11*CP29)</f>
        <v>28.897857227695187</v>
      </c>
      <c r="CQ23" s="38">
        <f t="shared" si="150"/>
        <v>12.35815</v>
      </c>
      <c r="CR23" s="39">
        <v>0</v>
      </c>
      <c r="CS23" s="39">
        <v>12.35815</v>
      </c>
      <c r="CT23" s="38">
        <f t="shared" si="151"/>
        <v>6.6849999999999996</v>
      </c>
      <c r="CU23" s="39">
        <v>0</v>
      </c>
      <c r="CV23" s="40">
        <v>6.6849999999999996</v>
      </c>
      <c r="CW23" s="38">
        <f t="shared" si="152"/>
        <v>28.897857227695187</v>
      </c>
      <c r="CX23" s="38"/>
      <c r="CY23" s="38">
        <f>SUM(CY11*CY29)</f>
        <v>28.897857227695187</v>
      </c>
      <c r="CZ23" s="38">
        <f t="shared" si="153"/>
        <v>14.636167</v>
      </c>
      <c r="DA23" s="39">
        <v>0</v>
      </c>
      <c r="DB23" s="39">
        <v>14.636167</v>
      </c>
      <c r="DC23" s="38">
        <f t="shared" si="154"/>
        <v>7.9370000000000003</v>
      </c>
      <c r="DD23" s="39">
        <v>0</v>
      </c>
      <c r="DE23" s="40">
        <v>7.9370000000000003</v>
      </c>
      <c r="DF23" s="38">
        <f t="shared" si="155"/>
        <v>28.897857227695187</v>
      </c>
      <c r="DG23" s="38"/>
      <c r="DH23" s="38">
        <f>SUM(DH11*DH29)</f>
        <v>28.897857227695187</v>
      </c>
      <c r="DI23" s="38">
        <f t="shared" si="156"/>
        <v>65.777266999999995</v>
      </c>
      <c r="DJ23" s="39">
        <v>0</v>
      </c>
      <c r="DK23" s="39">
        <v>65.777266999999995</v>
      </c>
      <c r="DL23" s="44">
        <f t="shared" si="157"/>
        <v>57.165616999999997</v>
      </c>
      <c r="DM23" s="40">
        <v>0</v>
      </c>
      <c r="DN23" s="40">
        <v>57.165616999999997</v>
      </c>
      <c r="DO23" s="41">
        <f t="shared" si="122"/>
        <v>86.693571683085565</v>
      </c>
      <c r="DP23" s="41">
        <f t="shared" si="122"/>
        <v>0</v>
      </c>
      <c r="DQ23" s="41">
        <f t="shared" si="122"/>
        <v>86.693571683085565</v>
      </c>
      <c r="DR23" s="41">
        <f t="shared" si="122"/>
        <v>92.77158399999999</v>
      </c>
      <c r="DS23" s="41">
        <f t="shared" si="122"/>
        <v>0</v>
      </c>
      <c r="DT23" s="41">
        <f t="shared" si="122"/>
        <v>92.77158399999999</v>
      </c>
      <c r="DU23" s="41">
        <f t="shared" si="122"/>
        <v>71.787616999999997</v>
      </c>
      <c r="DV23" s="41">
        <f t="shared" si="122"/>
        <v>0</v>
      </c>
      <c r="DW23" s="41">
        <f t="shared" si="122"/>
        <v>71.787616999999997</v>
      </c>
      <c r="DX23" s="43">
        <f t="shared" si="123"/>
        <v>6.0780123169144247</v>
      </c>
      <c r="DY23" s="43">
        <f t="shared" si="123"/>
        <v>0</v>
      </c>
      <c r="DZ23" s="43">
        <f t="shared" si="123"/>
        <v>6.0780123169144247</v>
      </c>
      <c r="EA23" s="41">
        <f t="shared" si="124"/>
        <v>260.0807150492567</v>
      </c>
      <c r="EB23" s="41">
        <f t="shared" si="124"/>
        <v>0</v>
      </c>
      <c r="EC23" s="41">
        <f t="shared" si="124"/>
        <v>260.0807150492567</v>
      </c>
      <c r="ED23" s="42">
        <f t="shared" si="124"/>
        <v>260.86526700000002</v>
      </c>
      <c r="EE23" s="42">
        <f t="shared" si="124"/>
        <v>0</v>
      </c>
      <c r="EF23" s="42">
        <f t="shared" si="124"/>
        <v>260.86526700000002</v>
      </c>
      <c r="EG23" s="41">
        <f t="shared" si="124"/>
        <v>209.20913400000001</v>
      </c>
      <c r="EH23" s="41">
        <f t="shared" si="124"/>
        <v>0</v>
      </c>
      <c r="EI23" s="41">
        <f t="shared" si="124"/>
        <v>209.20913400000001</v>
      </c>
      <c r="EJ23" s="43">
        <f t="shared" si="125"/>
        <v>0.78455195074332096</v>
      </c>
      <c r="EK23" s="43">
        <f t="shared" si="125"/>
        <v>0</v>
      </c>
      <c r="EL23" s="43">
        <f t="shared" si="125"/>
        <v>0.78455195074332096</v>
      </c>
      <c r="EM23" s="38">
        <f t="shared" si="158"/>
        <v>28.897857227695187</v>
      </c>
      <c r="EN23" s="38"/>
      <c r="EO23" s="38">
        <f>SUM(EO11*EO29)</f>
        <v>28.897857227695187</v>
      </c>
      <c r="EP23" s="38">
        <f t="shared" si="159"/>
        <v>34.283917000000002</v>
      </c>
      <c r="EQ23" s="39">
        <v>0</v>
      </c>
      <c r="ER23" s="39">
        <v>34.283917000000002</v>
      </c>
      <c r="ES23" s="38">
        <f t="shared" si="160"/>
        <v>12.894</v>
      </c>
      <c r="ET23" s="39">
        <v>0</v>
      </c>
      <c r="EU23" s="39">
        <v>12.894</v>
      </c>
      <c r="EV23" s="38">
        <f t="shared" si="161"/>
        <v>28.897857227695187</v>
      </c>
      <c r="EW23" s="38"/>
      <c r="EX23" s="38">
        <f>SUM(EX11*EX29)</f>
        <v>28.897857227695187</v>
      </c>
      <c r="EY23" s="38">
        <f t="shared" si="162"/>
        <v>0</v>
      </c>
      <c r="EZ23" s="39"/>
      <c r="FA23" s="39"/>
      <c r="FB23" s="38">
        <f t="shared" si="163"/>
        <v>11.767633</v>
      </c>
      <c r="FC23" s="39">
        <v>0</v>
      </c>
      <c r="FD23" s="39">
        <v>11.767633</v>
      </c>
      <c r="FE23" s="38">
        <f t="shared" si="164"/>
        <v>28.897857227695187</v>
      </c>
      <c r="FF23" s="38"/>
      <c r="FG23" s="38">
        <f>SUM(FG11*FG29)</f>
        <v>28.897857227695187</v>
      </c>
      <c r="FH23" s="38">
        <f t="shared" si="165"/>
        <v>0</v>
      </c>
      <c r="FI23" s="39"/>
      <c r="FJ23" s="39"/>
      <c r="FK23" s="38">
        <f t="shared" si="166"/>
        <v>70.999258299999994</v>
      </c>
      <c r="FL23" s="39"/>
      <c r="FM23" s="39">
        <v>70.999258299999994</v>
      </c>
      <c r="FN23" s="41">
        <f t="shared" si="126"/>
        <v>86.693571683085565</v>
      </c>
      <c r="FO23" s="41">
        <f t="shared" si="126"/>
        <v>0</v>
      </c>
      <c r="FP23" s="41">
        <f t="shared" si="126"/>
        <v>86.693571683085565</v>
      </c>
      <c r="FQ23" s="41">
        <f t="shared" si="126"/>
        <v>34.283917000000002</v>
      </c>
      <c r="FR23" s="41">
        <f t="shared" si="126"/>
        <v>0</v>
      </c>
      <c r="FS23" s="41">
        <f t="shared" si="126"/>
        <v>34.283917000000002</v>
      </c>
      <c r="FT23" s="41">
        <f t="shared" si="126"/>
        <v>95.660891300000003</v>
      </c>
      <c r="FU23" s="41">
        <f t="shared" si="126"/>
        <v>0</v>
      </c>
      <c r="FV23" s="41">
        <f t="shared" si="126"/>
        <v>95.660891300000003</v>
      </c>
      <c r="FW23" s="43">
        <f t="shared" si="127"/>
        <v>-52.409654683085563</v>
      </c>
      <c r="FX23" s="43">
        <f t="shared" si="127"/>
        <v>0</v>
      </c>
      <c r="FY23" s="43">
        <f t="shared" si="127"/>
        <v>-52.409654683085563</v>
      </c>
      <c r="FZ23" s="42">
        <f t="shared" si="128"/>
        <v>346.77428673234226</v>
      </c>
      <c r="GA23" s="42">
        <f t="shared" si="128"/>
        <v>0</v>
      </c>
      <c r="GB23" s="42">
        <f t="shared" si="128"/>
        <v>346.77428673234226</v>
      </c>
      <c r="GC23" s="41">
        <f t="shared" si="128"/>
        <v>295.14918399999999</v>
      </c>
      <c r="GD23" s="41">
        <f t="shared" si="128"/>
        <v>0</v>
      </c>
      <c r="GE23" s="42">
        <f t="shared" si="128"/>
        <v>295.14918399999999</v>
      </c>
      <c r="GF23" s="41">
        <f t="shared" si="128"/>
        <v>304.87002530000001</v>
      </c>
      <c r="GG23" s="41">
        <f t="shared" si="128"/>
        <v>0</v>
      </c>
      <c r="GH23" s="41">
        <f t="shared" si="128"/>
        <v>304.87002530000001</v>
      </c>
      <c r="GI23" s="43">
        <f t="shared" si="129"/>
        <v>-51.62510273234227</v>
      </c>
      <c r="GJ23" s="43">
        <f t="shared" si="129"/>
        <v>0</v>
      </c>
      <c r="GK23" s="43">
        <f t="shared" si="129"/>
        <v>-51.62510273234227</v>
      </c>
      <c r="GM23" s="13">
        <f t="shared" si="130"/>
        <v>346.7742867323422</v>
      </c>
    </row>
    <row r="24" spans="1:195" ht="18.75" customHeight="1" x14ac:dyDescent="0.3">
      <c r="A24" s="16" t="s">
        <v>43</v>
      </c>
      <c r="B24" s="38">
        <f t="shared" si="131"/>
        <v>2341.3089111327959</v>
      </c>
      <c r="C24" s="38">
        <f>SUM(C12*C30)</f>
        <v>2341.3089111327959</v>
      </c>
      <c r="D24" s="38"/>
      <c r="E24" s="38">
        <f t="shared" si="132"/>
        <v>2180.5681330000002</v>
      </c>
      <c r="F24" s="39">
        <v>2180.5681330000002</v>
      </c>
      <c r="G24" s="39"/>
      <c r="H24" s="38">
        <f t="shared" si="133"/>
        <v>2389.806</v>
      </c>
      <c r="I24" s="40">
        <v>2389.806</v>
      </c>
      <c r="J24" s="39"/>
      <c r="K24" s="38">
        <f t="shared" si="134"/>
        <v>2341.3089111327959</v>
      </c>
      <c r="L24" s="38">
        <f>SUM(L12*L30)</f>
        <v>2341.3089111327959</v>
      </c>
      <c r="M24" s="38"/>
      <c r="N24" s="38">
        <f t="shared" si="135"/>
        <v>2483.2593999999999</v>
      </c>
      <c r="O24" s="39">
        <v>2483.2593999999999</v>
      </c>
      <c r="P24" s="39"/>
      <c r="Q24" s="38">
        <f t="shared" si="136"/>
        <v>2545.9009999999998</v>
      </c>
      <c r="R24" s="40">
        <v>2545.9009999999998</v>
      </c>
      <c r="S24" s="39"/>
      <c r="T24" s="38">
        <f t="shared" si="137"/>
        <v>2341.3089111327959</v>
      </c>
      <c r="U24" s="38">
        <f>SUM(U12*U30)</f>
        <v>2341.3089111327959</v>
      </c>
      <c r="V24" s="38"/>
      <c r="W24" s="38">
        <f t="shared" si="138"/>
        <v>2340.2774920000002</v>
      </c>
      <c r="X24" s="39">
        <v>2340.2774920000002</v>
      </c>
      <c r="Y24" s="39"/>
      <c r="Z24" s="38">
        <f t="shared" si="139"/>
        <v>2436.79</v>
      </c>
      <c r="AA24" s="40">
        <v>2436.79</v>
      </c>
      <c r="AB24" s="39"/>
      <c r="AC24" s="41">
        <f t="shared" si="116"/>
        <v>7023.926733398388</v>
      </c>
      <c r="AD24" s="41">
        <f t="shared" si="116"/>
        <v>7023.926733398388</v>
      </c>
      <c r="AE24" s="41">
        <f t="shared" si="116"/>
        <v>0</v>
      </c>
      <c r="AF24" s="42">
        <f t="shared" si="116"/>
        <v>7004.1050249999998</v>
      </c>
      <c r="AG24" s="42">
        <f t="shared" si="116"/>
        <v>7004.1050249999998</v>
      </c>
      <c r="AH24" s="42">
        <f t="shared" si="116"/>
        <v>0</v>
      </c>
      <c r="AI24" s="41">
        <f t="shared" si="116"/>
        <v>7372.4970000000003</v>
      </c>
      <c r="AJ24" s="41">
        <f t="shared" si="116"/>
        <v>7372.4970000000003</v>
      </c>
      <c r="AK24" s="41">
        <f t="shared" si="116"/>
        <v>0</v>
      </c>
      <c r="AL24" s="43">
        <f t="shared" si="117"/>
        <v>-19.821708398388182</v>
      </c>
      <c r="AM24" s="43">
        <f t="shared" si="117"/>
        <v>-19.821708398388182</v>
      </c>
      <c r="AN24" s="43">
        <f t="shared" si="117"/>
        <v>0</v>
      </c>
      <c r="AO24" s="38">
        <f t="shared" si="140"/>
        <v>2341.3089111327959</v>
      </c>
      <c r="AP24" s="38">
        <f>SUM(AP12*AP30)</f>
        <v>2341.3089111327959</v>
      </c>
      <c r="AQ24" s="38"/>
      <c r="AR24" s="38">
        <f t="shared" si="141"/>
        <v>2384.7407079999998</v>
      </c>
      <c r="AS24" s="39">
        <v>2384.7407079999998</v>
      </c>
      <c r="AT24" s="39"/>
      <c r="AU24" s="38">
        <f t="shared" si="142"/>
        <v>1926.144</v>
      </c>
      <c r="AV24" s="40">
        <v>1926.144</v>
      </c>
      <c r="AW24" s="39"/>
      <c r="AX24" s="38">
        <f t="shared" si="143"/>
        <v>2341.3089111327959</v>
      </c>
      <c r="AY24" s="38">
        <f>SUM(AY12*AY30)</f>
        <v>2341.3089111327959</v>
      </c>
      <c r="AZ24" s="38"/>
      <c r="BA24" s="38">
        <f t="shared" si="144"/>
        <v>2123.5100830000001</v>
      </c>
      <c r="BB24" s="39">
        <v>2123.5100830000001</v>
      </c>
      <c r="BC24" s="39"/>
      <c r="BD24" s="38">
        <f t="shared" si="145"/>
        <v>2071.335</v>
      </c>
      <c r="BE24" s="40">
        <v>2071.335</v>
      </c>
      <c r="BF24" s="39"/>
      <c r="BG24" s="38">
        <f t="shared" si="146"/>
        <v>2341.3089111327959</v>
      </c>
      <c r="BH24" s="38">
        <f>SUM(BH12*BH30)</f>
        <v>2341.3089111327959</v>
      </c>
      <c r="BI24" s="38"/>
      <c r="BJ24" s="38">
        <f t="shared" si="147"/>
        <v>2201.6552919999999</v>
      </c>
      <c r="BK24" s="39">
        <v>2201.6552919999999</v>
      </c>
      <c r="BL24" s="39"/>
      <c r="BM24" s="38">
        <f t="shared" si="148"/>
        <v>2233.5439999999999</v>
      </c>
      <c r="BN24" s="40">
        <v>2233.5439999999999</v>
      </c>
      <c r="BO24" s="39"/>
      <c r="BP24" s="41">
        <f t="shared" si="118"/>
        <v>7023.926733398388</v>
      </c>
      <c r="BQ24" s="41">
        <f t="shared" si="118"/>
        <v>7023.926733398388</v>
      </c>
      <c r="BR24" s="41">
        <f t="shared" si="118"/>
        <v>0</v>
      </c>
      <c r="BS24" s="41">
        <f t="shared" si="118"/>
        <v>6709.9060829999999</v>
      </c>
      <c r="BT24" s="41">
        <f t="shared" si="118"/>
        <v>6709.9060829999999</v>
      </c>
      <c r="BU24" s="41">
        <f t="shared" si="118"/>
        <v>0</v>
      </c>
      <c r="BV24" s="41">
        <f t="shared" si="118"/>
        <v>6231.0230000000001</v>
      </c>
      <c r="BW24" s="41">
        <f t="shared" si="118"/>
        <v>6231.0230000000001</v>
      </c>
      <c r="BX24" s="41">
        <f t="shared" si="118"/>
        <v>0</v>
      </c>
      <c r="BY24" s="43">
        <f t="shared" si="119"/>
        <v>-314.02065039838817</v>
      </c>
      <c r="BZ24" s="43">
        <f t="shared" si="119"/>
        <v>-314.02065039838817</v>
      </c>
      <c r="CA24" s="43">
        <f t="shared" si="119"/>
        <v>0</v>
      </c>
      <c r="CB24" s="41">
        <f t="shared" si="120"/>
        <v>14047.853466796776</v>
      </c>
      <c r="CC24" s="41">
        <f t="shared" si="120"/>
        <v>14047.853466796776</v>
      </c>
      <c r="CD24" s="41">
        <f t="shared" si="120"/>
        <v>0</v>
      </c>
      <c r="CE24" s="41">
        <f t="shared" si="120"/>
        <v>13714.011107999999</v>
      </c>
      <c r="CF24" s="41">
        <f t="shared" si="120"/>
        <v>13714.011107999999</v>
      </c>
      <c r="CG24" s="41">
        <f t="shared" si="120"/>
        <v>0</v>
      </c>
      <c r="CH24" s="41">
        <f t="shared" si="120"/>
        <v>13603.52</v>
      </c>
      <c r="CI24" s="41">
        <f t="shared" si="120"/>
        <v>13603.52</v>
      </c>
      <c r="CJ24" s="41">
        <f t="shared" si="120"/>
        <v>0</v>
      </c>
      <c r="CK24" s="43">
        <f t="shared" si="121"/>
        <v>-333.84235879677726</v>
      </c>
      <c r="CL24" s="43">
        <f t="shared" si="121"/>
        <v>-333.84235879677726</v>
      </c>
      <c r="CM24" s="43">
        <f t="shared" si="121"/>
        <v>0</v>
      </c>
      <c r="CN24" s="38">
        <f t="shared" si="149"/>
        <v>2341.3089111327959</v>
      </c>
      <c r="CO24" s="38">
        <f>SUM(CO12*CO30)</f>
        <v>2341.3089111327959</v>
      </c>
      <c r="CP24" s="38"/>
      <c r="CQ24" s="38">
        <f t="shared" si="150"/>
        <v>1735.8836920000001</v>
      </c>
      <c r="CR24" s="39">
        <v>1735.8836920000001</v>
      </c>
      <c r="CS24" s="39"/>
      <c r="CT24" s="38">
        <f t="shared" si="151"/>
        <v>2027.2370000000001</v>
      </c>
      <c r="CU24" s="40">
        <v>2027.2370000000001</v>
      </c>
      <c r="CV24" s="39"/>
      <c r="CW24" s="38">
        <f t="shared" si="152"/>
        <v>2341.3089111327959</v>
      </c>
      <c r="CX24" s="38">
        <f>SUM(CX12*CX30)</f>
        <v>2341.3089111327959</v>
      </c>
      <c r="CY24" s="38"/>
      <c r="CZ24" s="38">
        <f t="shared" si="153"/>
        <v>2047.1612</v>
      </c>
      <c r="DA24" s="39">
        <v>2047.1612</v>
      </c>
      <c r="DB24" s="39"/>
      <c r="DC24" s="38">
        <f t="shared" si="154"/>
        <v>1914.481</v>
      </c>
      <c r="DD24" s="40">
        <v>1914.481</v>
      </c>
      <c r="DE24" s="39"/>
      <c r="DF24" s="38">
        <f t="shared" si="155"/>
        <v>2341.3089111327959</v>
      </c>
      <c r="DG24" s="38">
        <f>SUM(DG12*DG30)</f>
        <v>2341.3089111327959</v>
      </c>
      <c r="DH24" s="38"/>
      <c r="DI24" s="38">
        <f t="shared" si="156"/>
        <v>2326.9907830000002</v>
      </c>
      <c r="DJ24" s="39">
        <v>2326.9907830000002</v>
      </c>
      <c r="DK24" s="39"/>
      <c r="DL24" s="44">
        <f t="shared" si="157"/>
        <v>2235.4870000000001</v>
      </c>
      <c r="DM24" s="40">
        <v>2235.4870000000001</v>
      </c>
      <c r="DN24" s="40"/>
      <c r="DO24" s="41">
        <f t="shared" si="122"/>
        <v>7023.926733398388</v>
      </c>
      <c r="DP24" s="41">
        <f t="shared" si="122"/>
        <v>7023.926733398388</v>
      </c>
      <c r="DQ24" s="41">
        <f t="shared" si="122"/>
        <v>0</v>
      </c>
      <c r="DR24" s="41">
        <f t="shared" si="122"/>
        <v>6110.0356750000001</v>
      </c>
      <c r="DS24" s="41">
        <f t="shared" si="122"/>
        <v>6110.0356750000001</v>
      </c>
      <c r="DT24" s="41">
        <f t="shared" si="122"/>
        <v>0</v>
      </c>
      <c r="DU24" s="41">
        <f t="shared" si="122"/>
        <v>6177.2049999999999</v>
      </c>
      <c r="DV24" s="41">
        <f t="shared" si="122"/>
        <v>6177.2049999999999</v>
      </c>
      <c r="DW24" s="41">
        <f t="shared" si="122"/>
        <v>0</v>
      </c>
      <c r="DX24" s="43">
        <f t="shared" si="123"/>
        <v>-913.89105839838794</v>
      </c>
      <c r="DY24" s="43">
        <f t="shared" si="123"/>
        <v>-913.89105839838794</v>
      </c>
      <c r="DZ24" s="43">
        <f t="shared" si="123"/>
        <v>0</v>
      </c>
      <c r="EA24" s="41">
        <f t="shared" si="124"/>
        <v>21071.780200195164</v>
      </c>
      <c r="EB24" s="41">
        <f t="shared" si="124"/>
        <v>21071.780200195164</v>
      </c>
      <c r="EC24" s="41">
        <f t="shared" si="124"/>
        <v>0</v>
      </c>
      <c r="ED24" s="42">
        <f t="shared" si="124"/>
        <v>19824.046782999998</v>
      </c>
      <c r="EE24" s="42">
        <f t="shared" si="124"/>
        <v>19824.046782999998</v>
      </c>
      <c r="EF24" s="42">
        <f t="shared" si="124"/>
        <v>0</v>
      </c>
      <c r="EG24" s="41">
        <f t="shared" si="124"/>
        <v>19780.724999999999</v>
      </c>
      <c r="EH24" s="41">
        <f t="shared" si="124"/>
        <v>19780.724999999999</v>
      </c>
      <c r="EI24" s="41">
        <f t="shared" si="124"/>
        <v>0</v>
      </c>
      <c r="EJ24" s="43">
        <f t="shared" si="125"/>
        <v>-1247.7334171951661</v>
      </c>
      <c r="EK24" s="43">
        <f t="shared" si="125"/>
        <v>-1247.7334171951661</v>
      </c>
      <c r="EL24" s="43">
        <f t="shared" si="125"/>
        <v>0</v>
      </c>
      <c r="EM24" s="38">
        <f t="shared" si="158"/>
        <v>2341.3089111327959</v>
      </c>
      <c r="EN24" s="38">
        <f>SUM(EN12*EN30)</f>
        <v>2341.3089111327959</v>
      </c>
      <c r="EO24" s="38"/>
      <c r="EP24" s="38">
        <f t="shared" si="159"/>
        <v>2326.1806750000001</v>
      </c>
      <c r="EQ24" s="39">
        <v>2326.1806750000001</v>
      </c>
      <c r="ER24" s="39"/>
      <c r="ES24" s="38">
        <f t="shared" si="160"/>
        <v>2285.0239999999999</v>
      </c>
      <c r="ET24" s="39">
        <v>2285.0239999999999</v>
      </c>
      <c r="EU24" s="39"/>
      <c r="EV24" s="38">
        <f t="shared" si="161"/>
        <v>2341.3089111327959</v>
      </c>
      <c r="EW24" s="38">
        <f>SUM(EW12*EW30)</f>
        <v>2341.3089111327959</v>
      </c>
      <c r="EX24" s="38"/>
      <c r="EY24" s="38">
        <f t="shared" si="162"/>
        <v>0</v>
      </c>
      <c r="EZ24" s="39"/>
      <c r="FA24" s="39"/>
      <c r="FB24" s="38">
        <f t="shared" si="163"/>
        <v>2106.6550000000002</v>
      </c>
      <c r="FC24" s="39">
        <v>2106.6550000000002</v>
      </c>
      <c r="FD24" s="39"/>
      <c r="FE24" s="38">
        <f t="shared" si="164"/>
        <v>2341.3089111327959</v>
      </c>
      <c r="FF24" s="38">
        <f>SUM(FF12*FF30)</f>
        <v>2341.3089111327959</v>
      </c>
      <c r="FG24" s="38"/>
      <c r="FH24" s="38">
        <f t="shared" si="165"/>
        <v>0</v>
      </c>
      <c r="FI24" s="39"/>
      <c r="FJ24" s="39"/>
      <c r="FK24" s="38">
        <f t="shared" si="166"/>
        <v>2634.195158</v>
      </c>
      <c r="FL24" s="39">
        <v>2634.195158</v>
      </c>
      <c r="FM24" s="39"/>
      <c r="FN24" s="41">
        <f t="shared" si="126"/>
        <v>7023.926733398388</v>
      </c>
      <c r="FO24" s="41">
        <f t="shared" si="126"/>
        <v>7023.926733398388</v>
      </c>
      <c r="FP24" s="41">
        <f t="shared" si="126"/>
        <v>0</v>
      </c>
      <c r="FQ24" s="41">
        <f t="shared" si="126"/>
        <v>2326.1806750000001</v>
      </c>
      <c r="FR24" s="41">
        <f t="shared" si="126"/>
        <v>2326.1806750000001</v>
      </c>
      <c r="FS24" s="41">
        <f t="shared" si="126"/>
        <v>0</v>
      </c>
      <c r="FT24" s="41">
        <f t="shared" si="126"/>
        <v>7025.8741580000005</v>
      </c>
      <c r="FU24" s="41">
        <f t="shared" si="126"/>
        <v>7025.8741580000005</v>
      </c>
      <c r="FV24" s="41">
        <f t="shared" si="126"/>
        <v>0</v>
      </c>
      <c r="FW24" s="43">
        <f t="shared" si="127"/>
        <v>-4697.7460583983884</v>
      </c>
      <c r="FX24" s="43">
        <f t="shared" si="127"/>
        <v>-4697.7460583983884</v>
      </c>
      <c r="FY24" s="43">
        <f t="shared" si="127"/>
        <v>0</v>
      </c>
      <c r="FZ24" s="42">
        <f t="shared" si="128"/>
        <v>28095.706933593552</v>
      </c>
      <c r="GA24" s="42">
        <f t="shared" si="128"/>
        <v>28095.706933593552</v>
      </c>
      <c r="GB24" s="42">
        <f t="shared" si="128"/>
        <v>0</v>
      </c>
      <c r="GC24" s="41">
        <f t="shared" si="128"/>
        <v>22150.227457999998</v>
      </c>
      <c r="GD24" s="42">
        <f t="shared" si="128"/>
        <v>22150.227457999998</v>
      </c>
      <c r="GE24" s="41">
        <f t="shared" si="128"/>
        <v>0</v>
      </c>
      <c r="GF24" s="41">
        <f t="shared" si="128"/>
        <v>26806.599157999997</v>
      </c>
      <c r="GG24" s="41">
        <f t="shared" si="128"/>
        <v>26806.599157999997</v>
      </c>
      <c r="GH24" s="41">
        <f t="shared" si="128"/>
        <v>0</v>
      </c>
      <c r="GI24" s="43">
        <f t="shared" si="129"/>
        <v>-5945.4794755935545</v>
      </c>
      <c r="GJ24" s="43">
        <f t="shared" si="129"/>
        <v>-5945.4794755935545</v>
      </c>
      <c r="GK24" s="43">
        <f t="shared" si="129"/>
        <v>0</v>
      </c>
      <c r="GM24" s="13">
        <f t="shared" si="130"/>
        <v>28095.706933593556</v>
      </c>
    </row>
    <row r="25" spans="1:195" ht="18.75" customHeight="1" x14ac:dyDescent="0.3">
      <c r="A25" s="14" t="s">
        <v>44</v>
      </c>
      <c r="B25" s="45">
        <f t="shared" si="131"/>
        <v>10404.145866679883</v>
      </c>
      <c r="C25" s="45">
        <f>SUM(C21:C24)</f>
        <v>10375.248009452187</v>
      </c>
      <c r="D25" s="45">
        <f>SUM(D21:D24)</f>
        <v>28.897857227695187</v>
      </c>
      <c r="E25" s="45">
        <f t="shared" si="132"/>
        <v>10462.944211</v>
      </c>
      <c r="F25" s="45">
        <f>SUM(F21:F24)</f>
        <v>10446.969728</v>
      </c>
      <c r="G25" s="45">
        <f>SUM(G21:G24)</f>
        <v>15.974482999999999</v>
      </c>
      <c r="H25" s="45">
        <f>SUM(H21:H24)</f>
        <v>9528.2104419999996</v>
      </c>
      <c r="I25" s="45">
        <v>9523.7239250000002</v>
      </c>
      <c r="J25" s="45">
        <v>4.4865170000000001</v>
      </c>
      <c r="K25" s="45">
        <f t="shared" si="134"/>
        <v>10404.145866679883</v>
      </c>
      <c r="L25" s="45">
        <f>SUM(L21:L24)</f>
        <v>10375.248009452187</v>
      </c>
      <c r="M25" s="45">
        <f>SUM(M21:M24)</f>
        <v>28.897857227695187</v>
      </c>
      <c r="N25" s="45">
        <f t="shared" si="135"/>
        <v>10922.006944999999</v>
      </c>
      <c r="O25" s="45">
        <f>SUM(O21:O24)</f>
        <v>10911.522444999999</v>
      </c>
      <c r="P25" s="45">
        <f>SUM(P21:P24)</f>
        <v>10.484500000000001</v>
      </c>
      <c r="Q25" s="45">
        <f>SUM(Q21:Q24)</f>
        <v>9575.4869999999992</v>
      </c>
      <c r="R25" s="45">
        <v>9570.476999999999</v>
      </c>
      <c r="S25" s="45">
        <v>5.01</v>
      </c>
      <c r="T25" s="45">
        <f t="shared" si="137"/>
        <v>10404.145866679883</v>
      </c>
      <c r="U25" s="45">
        <f>SUM(U21:U24)</f>
        <v>10375.248009452187</v>
      </c>
      <c r="V25" s="45">
        <f>SUM(V21:V24)</f>
        <v>28.897857227695187</v>
      </c>
      <c r="W25" s="45">
        <f t="shared" si="138"/>
        <v>10517.258281999999</v>
      </c>
      <c r="X25" s="45">
        <f>SUM(X21:X24)</f>
        <v>10462.187614999999</v>
      </c>
      <c r="Y25" s="45">
        <f>SUM(Y21:Y24)</f>
        <v>55.070667</v>
      </c>
      <c r="Z25" s="45">
        <f>SUM(Z21:Z24)</f>
        <v>9342.2030000000013</v>
      </c>
      <c r="AA25" s="45">
        <v>9294.2669999999998</v>
      </c>
      <c r="AB25" s="45">
        <v>47.936</v>
      </c>
      <c r="AC25" s="46">
        <f t="shared" si="116"/>
        <v>31212.437600039648</v>
      </c>
      <c r="AD25" s="46">
        <f t="shared" si="116"/>
        <v>31125.744028356559</v>
      </c>
      <c r="AE25" s="46">
        <f t="shared" si="116"/>
        <v>86.693571683085565</v>
      </c>
      <c r="AF25" s="47">
        <f t="shared" si="116"/>
        <v>31902.209437999998</v>
      </c>
      <c r="AG25" s="47">
        <f t="shared" si="116"/>
        <v>31820.679787999998</v>
      </c>
      <c r="AH25" s="47">
        <f t="shared" si="116"/>
        <v>81.529650000000004</v>
      </c>
      <c r="AI25" s="46">
        <f t="shared" si="116"/>
        <v>28445.900441999998</v>
      </c>
      <c r="AJ25" s="46">
        <f t="shared" si="116"/>
        <v>28388.467924999997</v>
      </c>
      <c r="AK25" s="46">
        <f t="shared" si="116"/>
        <v>57.432517000000004</v>
      </c>
      <c r="AL25" s="48">
        <f t="shared" si="117"/>
        <v>689.77183796035024</v>
      </c>
      <c r="AM25" s="48">
        <f t="shared" si="117"/>
        <v>694.93575964343836</v>
      </c>
      <c r="AN25" s="48">
        <f t="shared" si="117"/>
        <v>-5.1639216830855617</v>
      </c>
      <c r="AO25" s="45">
        <f t="shared" si="140"/>
        <v>10404.145866679883</v>
      </c>
      <c r="AP25" s="45">
        <f>SUM(AP21:AP24)</f>
        <v>10375.248009452187</v>
      </c>
      <c r="AQ25" s="45">
        <f>SUM(AQ21:AQ24)</f>
        <v>28.897857227695187</v>
      </c>
      <c r="AR25" s="45">
        <f t="shared" si="141"/>
        <v>10708.706783</v>
      </c>
      <c r="AS25" s="45">
        <f>SUM(AS21:AS24)</f>
        <v>10698.227982999999</v>
      </c>
      <c r="AT25" s="45">
        <f>SUM(AT21:AT24)</f>
        <v>10.4788</v>
      </c>
      <c r="AU25" s="45">
        <f>SUM(AU21:AU24)</f>
        <v>10232.248</v>
      </c>
      <c r="AV25" s="45">
        <v>10220.832</v>
      </c>
      <c r="AW25" s="45">
        <v>11.416</v>
      </c>
      <c r="AX25" s="45">
        <f t="shared" si="143"/>
        <v>10404.145866679883</v>
      </c>
      <c r="AY25" s="45">
        <f>SUM(AY21:AY24)</f>
        <v>10375.248009452187</v>
      </c>
      <c r="AZ25" s="45">
        <f>SUM(AZ21:AZ24)</f>
        <v>28.897857227695187</v>
      </c>
      <c r="BA25" s="45">
        <f t="shared" si="144"/>
        <v>10711.771761000002</v>
      </c>
      <c r="BB25" s="45">
        <f>SUM(BB21:BB24)</f>
        <v>10694.715228000001</v>
      </c>
      <c r="BC25" s="45">
        <f>SUM(BC21:BC24)</f>
        <v>17.056533000000002</v>
      </c>
      <c r="BD25" s="45">
        <f>SUM(BD21:BD24)</f>
        <v>9142.2219999999998</v>
      </c>
      <c r="BE25" s="45">
        <v>9131.0810000000001</v>
      </c>
      <c r="BF25" s="45">
        <v>11.141</v>
      </c>
      <c r="BG25" s="45">
        <f t="shared" si="146"/>
        <v>10404.145866679883</v>
      </c>
      <c r="BH25" s="45">
        <f>SUM(BH21:BH24)</f>
        <v>10375.248009452187</v>
      </c>
      <c r="BI25" s="45">
        <f>SUM(BI21:BI24)</f>
        <v>28.897857227695187</v>
      </c>
      <c r="BJ25" s="45">
        <f t="shared" si="147"/>
        <v>10440.446672</v>
      </c>
      <c r="BK25" s="45">
        <f>SUM(BK21:BK24)</f>
        <v>10381.417971999999</v>
      </c>
      <c r="BL25" s="45">
        <f>SUM(BL21:BL24)</f>
        <v>59.028700000000001</v>
      </c>
      <c r="BM25" s="45">
        <f>SUM(BM21:BM24)</f>
        <v>8959.366</v>
      </c>
      <c r="BN25" s="45">
        <v>8901.9340000000011</v>
      </c>
      <c r="BO25" s="45">
        <v>57.432000000000002</v>
      </c>
      <c r="BP25" s="46">
        <f t="shared" si="118"/>
        <v>31212.437600039648</v>
      </c>
      <c r="BQ25" s="46">
        <f t="shared" si="118"/>
        <v>31125.744028356559</v>
      </c>
      <c r="BR25" s="46">
        <f t="shared" si="118"/>
        <v>86.693571683085565</v>
      </c>
      <c r="BS25" s="46">
        <f t="shared" si="118"/>
        <v>31860.925216000003</v>
      </c>
      <c r="BT25" s="46">
        <f t="shared" si="118"/>
        <v>31774.361182999997</v>
      </c>
      <c r="BU25" s="46">
        <f t="shared" si="118"/>
        <v>86.564032999999995</v>
      </c>
      <c r="BV25" s="46">
        <f t="shared" si="118"/>
        <v>28333.836000000003</v>
      </c>
      <c r="BW25" s="46">
        <f t="shared" si="118"/>
        <v>28253.847000000002</v>
      </c>
      <c r="BX25" s="46">
        <f t="shared" si="118"/>
        <v>79.989000000000004</v>
      </c>
      <c r="BY25" s="48">
        <f t="shared" si="119"/>
        <v>648.48761596035547</v>
      </c>
      <c r="BZ25" s="48">
        <f t="shared" si="119"/>
        <v>648.61715464343797</v>
      </c>
      <c r="CA25" s="48">
        <f t="shared" si="119"/>
        <v>-0.12953868308557048</v>
      </c>
      <c r="CB25" s="46">
        <f t="shared" si="120"/>
        <v>62424.875200079296</v>
      </c>
      <c r="CC25" s="46">
        <f t="shared" si="120"/>
        <v>62251.488056713119</v>
      </c>
      <c r="CD25" s="46">
        <f t="shared" si="120"/>
        <v>173.38714336617113</v>
      </c>
      <c r="CE25" s="46">
        <f t="shared" si="120"/>
        <v>63763.134654000001</v>
      </c>
      <c r="CF25" s="46">
        <f t="shared" si="120"/>
        <v>63595.040970999995</v>
      </c>
      <c r="CG25" s="46">
        <f t="shared" si="120"/>
        <v>168.093683</v>
      </c>
      <c r="CH25" s="46">
        <f t="shared" si="120"/>
        <v>56779.736442000001</v>
      </c>
      <c r="CI25" s="46">
        <f t="shared" si="120"/>
        <v>56642.314924999999</v>
      </c>
      <c r="CJ25" s="46">
        <f t="shared" si="120"/>
        <v>137.42151699999999</v>
      </c>
      <c r="CK25" s="48">
        <f t="shared" si="121"/>
        <v>1338.2594539207057</v>
      </c>
      <c r="CL25" s="48">
        <f t="shared" si="121"/>
        <v>1343.5529142868763</v>
      </c>
      <c r="CM25" s="48">
        <f t="shared" si="121"/>
        <v>-5.2934603661711321</v>
      </c>
      <c r="CN25" s="45">
        <f t="shared" si="149"/>
        <v>10404.145866679883</v>
      </c>
      <c r="CO25" s="45">
        <f>SUM(CO21:CO24)</f>
        <v>10375.248009452187</v>
      </c>
      <c r="CP25" s="45">
        <f>SUM(CP21:CP24)</f>
        <v>28.897857227695187</v>
      </c>
      <c r="CQ25" s="45">
        <f t="shared" si="150"/>
        <v>9192.8934090000002</v>
      </c>
      <c r="CR25" s="45">
        <f>SUM(CR21:CR24)</f>
        <v>9180.5352590000002</v>
      </c>
      <c r="CS25" s="45">
        <f>SUM(CS21:CS24)</f>
        <v>12.35815</v>
      </c>
      <c r="CT25" s="45">
        <f>SUM(CT21:CT24)</f>
        <v>8558.0930000000008</v>
      </c>
      <c r="CU25" s="45">
        <v>8551.4079999999994</v>
      </c>
      <c r="CV25" s="45">
        <v>6.6849999999999996</v>
      </c>
      <c r="CW25" s="45">
        <f t="shared" si="152"/>
        <v>10404.145866679883</v>
      </c>
      <c r="CX25" s="45">
        <f>SUM(CX21:CX24)</f>
        <v>10375.248009452187</v>
      </c>
      <c r="CY25" s="45">
        <f>SUM(CY21:CY24)</f>
        <v>28.897857227695187</v>
      </c>
      <c r="CZ25" s="45">
        <f t="shared" si="153"/>
        <v>9938.9908850000011</v>
      </c>
      <c r="DA25" s="45">
        <f>SUM(DA21:DA24)</f>
        <v>9924.3547180000005</v>
      </c>
      <c r="DB25" s="45">
        <f>SUM(DB21:DB24)</f>
        <v>14.636167</v>
      </c>
      <c r="DC25" s="45">
        <f>SUM(DC21:DC24)</f>
        <v>8772.3029999999999</v>
      </c>
      <c r="DD25" s="45">
        <v>8764.366</v>
      </c>
      <c r="DE25" s="45">
        <v>7.9370000000000003</v>
      </c>
      <c r="DF25" s="45">
        <f t="shared" si="155"/>
        <v>10404.145866679883</v>
      </c>
      <c r="DG25" s="45">
        <f>SUM(DG21:DG24)</f>
        <v>10375.248009452187</v>
      </c>
      <c r="DH25" s="45">
        <f>SUM(DH21:DH24)</f>
        <v>28.897857227695187</v>
      </c>
      <c r="DI25" s="45">
        <f t="shared" si="156"/>
        <v>10181.535884999999</v>
      </c>
      <c r="DJ25" s="45">
        <f>SUM(DJ21:DJ24)</f>
        <v>10115.758618</v>
      </c>
      <c r="DK25" s="45">
        <f>SUM(DK21:DK24)</f>
        <v>65.777266999999995</v>
      </c>
      <c r="DL25" s="45">
        <f>SUM(DL21:DL24)</f>
        <v>9193.4896169999993</v>
      </c>
      <c r="DM25" s="45">
        <v>9136.3240000000005</v>
      </c>
      <c r="DN25" s="45">
        <v>57.165616999999997</v>
      </c>
      <c r="DO25" s="46">
        <f t="shared" si="122"/>
        <v>31212.437600039648</v>
      </c>
      <c r="DP25" s="46">
        <f t="shared" si="122"/>
        <v>31125.744028356559</v>
      </c>
      <c r="DQ25" s="46">
        <f t="shared" si="122"/>
        <v>86.693571683085565</v>
      </c>
      <c r="DR25" s="46">
        <f t="shared" si="122"/>
        <v>29313.420179000001</v>
      </c>
      <c r="DS25" s="46">
        <f t="shared" si="122"/>
        <v>29220.648594999999</v>
      </c>
      <c r="DT25" s="46">
        <f t="shared" si="122"/>
        <v>92.77158399999999</v>
      </c>
      <c r="DU25" s="46">
        <f t="shared" si="122"/>
        <v>26523.885617</v>
      </c>
      <c r="DV25" s="46">
        <f t="shared" si="122"/>
        <v>26452.097999999998</v>
      </c>
      <c r="DW25" s="46">
        <f t="shared" si="122"/>
        <v>71.787616999999997</v>
      </c>
      <c r="DX25" s="48">
        <f t="shared" si="123"/>
        <v>-1899.0174210396472</v>
      </c>
      <c r="DY25" s="48">
        <f t="shared" si="123"/>
        <v>-1905.0954333565605</v>
      </c>
      <c r="DZ25" s="48">
        <f t="shared" si="123"/>
        <v>6.0780123169144247</v>
      </c>
      <c r="EA25" s="46">
        <f t="shared" si="124"/>
        <v>93637.312800118947</v>
      </c>
      <c r="EB25" s="46">
        <f t="shared" si="124"/>
        <v>93377.232085069671</v>
      </c>
      <c r="EC25" s="46">
        <f t="shared" si="124"/>
        <v>260.0807150492567</v>
      </c>
      <c r="ED25" s="47">
        <f t="shared" si="124"/>
        <v>93076.554833000002</v>
      </c>
      <c r="EE25" s="47">
        <f t="shared" si="124"/>
        <v>92815.689565999986</v>
      </c>
      <c r="EF25" s="47">
        <f t="shared" si="124"/>
        <v>260.86526700000002</v>
      </c>
      <c r="EG25" s="46">
        <f t="shared" si="124"/>
        <v>83303.622059000001</v>
      </c>
      <c r="EH25" s="46">
        <f t="shared" si="124"/>
        <v>83094.412924999997</v>
      </c>
      <c r="EI25" s="46">
        <f t="shared" si="124"/>
        <v>209.20913400000001</v>
      </c>
      <c r="EJ25" s="48">
        <f t="shared" si="125"/>
        <v>-560.75796711894509</v>
      </c>
      <c r="EK25" s="48">
        <f t="shared" si="125"/>
        <v>-561.5425190696842</v>
      </c>
      <c r="EL25" s="48">
        <f t="shared" si="125"/>
        <v>0.78455195074332096</v>
      </c>
      <c r="EM25" s="45">
        <f t="shared" si="158"/>
        <v>10404.145866679883</v>
      </c>
      <c r="EN25" s="45">
        <f>SUM(EN21:EN24)</f>
        <v>10375.248009452187</v>
      </c>
      <c r="EO25" s="45">
        <f>SUM(EO21:EO24)</f>
        <v>28.897857227695187</v>
      </c>
      <c r="EP25" s="49">
        <f t="shared" si="159"/>
        <v>10359.561784</v>
      </c>
      <c r="EQ25" s="45">
        <f>SUM(EQ21:EQ24)</f>
        <v>10325.277866999999</v>
      </c>
      <c r="ER25" s="45">
        <f>SUM(ER21:ER24)</f>
        <v>34.283917000000002</v>
      </c>
      <c r="ES25" s="45">
        <f>SUM(ES21:ES24)</f>
        <v>9173.6200000000008</v>
      </c>
      <c r="ET25" s="45">
        <v>9160.7260000000006</v>
      </c>
      <c r="EU25" s="45">
        <v>12.894</v>
      </c>
      <c r="EV25" s="45">
        <f t="shared" si="161"/>
        <v>10404.145866679883</v>
      </c>
      <c r="EW25" s="45">
        <f>SUM(EW21:EW24)</f>
        <v>10375.248009452187</v>
      </c>
      <c r="EX25" s="45">
        <f>SUM(EX21:EX24)</f>
        <v>28.897857227695187</v>
      </c>
      <c r="EY25" s="45">
        <f t="shared" si="162"/>
        <v>0</v>
      </c>
      <c r="EZ25" s="45">
        <f>SUM(EZ21:EZ24)</f>
        <v>0</v>
      </c>
      <c r="FA25" s="45">
        <f>SUM(FA21:FA24)</f>
        <v>0</v>
      </c>
      <c r="FB25" s="45">
        <f>SUM(FB21:FB24)</f>
        <v>9178.2116779999997</v>
      </c>
      <c r="FC25" s="45">
        <v>9166.4440450000002</v>
      </c>
      <c r="FD25" s="45">
        <v>11.767633</v>
      </c>
      <c r="FE25" s="45">
        <f t="shared" si="164"/>
        <v>10404.145866679883</v>
      </c>
      <c r="FF25" s="45">
        <f>SUM(FF21:FF24)</f>
        <v>10375.248009452187</v>
      </c>
      <c r="FG25" s="45">
        <f>SUM(FG21:FG24)</f>
        <v>28.897857227695187</v>
      </c>
      <c r="FH25" s="45">
        <f t="shared" ref="FH25" si="167">SUM(FI25:FJ25)</f>
        <v>0</v>
      </c>
      <c r="FI25" s="45">
        <f>SUM(FI21:FI24)</f>
        <v>0</v>
      </c>
      <c r="FJ25" s="45">
        <f>SUM(FJ21:FJ24)</f>
        <v>0</v>
      </c>
      <c r="FK25" s="45">
        <f>SUM(FK21:FK24)</f>
        <v>10990.2145043</v>
      </c>
      <c r="FL25" s="45">
        <v>10919.215246</v>
      </c>
      <c r="FM25" s="45">
        <v>70.999258299999994</v>
      </c>
      <c r="FN25" s="46">
        <f t="shared" si="126"/>
        <v>31212.437600039648</v>
      </c>
      <c r="FO25" s="46">
        <f t="shared" si="126"/>
        <v>31125.744028356559</v>
      </c>
      <c r="FP25" s="46">
        <f t="shared" si="126"/>
        <v>86.693571683085565</v>
      </c>
      <c r="FQ25" s="46">
        <f t="shared" si="126"/>
        <v>10359.561784</v>
      </c>
      <c r="FR25" s="46">
        <f t="shared" si="126"/>
        <v>10325.277866999999</v>
      </c>
      <c r="FS25" s="46">
        <f t="shared" si="126"/>
        <v>34.283917000000002</v>
      </c>
      <c r="FT25" s="46">
        <f t="shared" si="126"/>
        <v>29342.046182300001</v>
      </c>
      <c r="FU25" s="46">
        <f t="shared" si="126"/>
        <v>29246.385290999999</v>
      </c>
      <c r="FV25" s="46">
        <f t="shared" si="126"/>
        <v>95.660891300000003</v>
      </c>
      <c r="FW25" s="48">
        <f t="shared" si="127"/>
        <v>-20852.875816039646</v>
      </c>
      <c r="FX25" s="48">
        <f t="shared" si="127"/>
        <v>-20800.466161356562</v>
      </c>
      <c r="FY25" s="48">
        <f t="shared" si="127"/>
        <v>-52.409654683085563</v>
      </c>
      <c r="FZ25" s="47">
        <f t="shared" si="128"/>
        <v>124849.75040015859</v>
      </c>
      <c r="GA25" s="47">
        <f t="shared" si="128"/>
        <v>124502.97611342624</v>
      </c>
      <c r="GB25" s="47">
        <f t="shared" si="128"/>
        <v>346.77428673234226</v>
      </c>
      <c r="GC25" s="46">
        <f t="shared" si="128"/>
        <v>103436.11661700001</v>
      </c>
      <c r="GD25" s="46">
        <f t="shared" si="128"/>
        <v>103140.96743299998</v>
      </c>
      <c r="GE25" s="46">
        <f t="shared" si="128"/>
        <v>295.14918399999999</v>
      </c>
      <c r="GF25" s="46">
        <f t="shared" si="128"/>
        <v>112645.66824130001</v>
      </c>
      <c r="GG25" s="46">
        <f t="shared" si="128"/>
        <v>112340.798216</v>
      </c>
      <c r="GH25" s="46">
        <f t="shared" si="128"/>
        <v>304.87002530000001</v>
      </c>
      <c r="GI25" s="48">
        <f t="shared" si="129"/>
        <v>-21413.633783158584</v>
      </c>
      <c r="GJ25" s="48">
        <f t="shared" si="129"/>
        <v>-21362.008680426254</v>
      </c>
      <c r="GK25" s="48">
        <f t="shared" si="129"/>
        <v>-51.62510273234227</v>
      </c>
      <c r="GM25" s="13">
        <f t="shared" si="130"/>
        <v>124849.75040015862</v>
      </c>
    </row>
    <row r="26" spans="1:195" ht="18.75" customHeight="1" x14ac:dyDescent="0.3">
      <c r="A26" s="14" t="s">
        <v>45</v>
      </c>
      <c r="B26" s="50">
        <f>SUM(B25/B9)</f>
        <v>40.611420374322499</v>
      </c>
      <c r="C26" s="50">
        <f t="shared" ref="C26:D26" si="168">SUM(C25/C9)</f>
        <v>40.700162386035508</v>
      </c>
      <c r="D26" s="50">
        <f t="shared" si="168"/>
        <v>22.779222604654247</v>
      </c>
      <c r="E26" s="50">
        <f>SUM(E25/E9)</f>
        <v>40.646287146210753</v>
      </c>
      <c r="F26" s="50">
        <f t="shared" ref="F26:G26" si="169">SUM(F25/F9)</f>
        <v>40.695091503706223</v>
      </c>
      <c r="G26" s="50">
        <f t="shared" si="169"/>
        <v>22.780011408199641</v>
      </c>
      <c r="H26" s="50">
        <f>SUM(H25/H9)</f>
        <v>34.408181664542077</v>
      </c>
      <c r="I26" s="50">
        <v>34.419946818122675</v>
      </c>
      <c r="J26" s="50">
        <v>19.940075555555556</v>
      </c>
      <c r="K26" s="50">
        <f>SUM(K25/K9)</f>
        <v>40.611420374322499</v>
      </c>
      <c r="L26" s="50">
        <f t="shared" ref="L26:M26" si="170">SUM(L25/L9)</f>
        <v>40.700162386035508</v>
      </c>
      <c r="M26" s="50">
        <f t="shared" si="170"/>
        <v>22.779222604654247</v>
      </c>
      <c r="N26" s="50">
        <f>SUM(N25/N9)</f>
        <v>40.671401463473174</v>
      </c>
      <c r="O26" s="50">
        <f t="shared" ref="O26:P26" si="171">SUM(O25/O9)</f>
        <v>40.702117809475943</v>
      </c>
      <c r="P26" s="50">
        <f t="shared" si="171"/>
        <v>22.780010863661055</v>
      </c>
      <c r="Q26" s="50">
        <f>SUM(Q25/Q9)</f>
        <v>34.407037004098989</v>
      </c>
      <c r="R26" s="50">
        <v>34.420109405176781</v>
      </c>
      <c r="S26" s="50">
        <v>19.940298507462689</v>
      </c>
      <c r="T26" s="50">
        <f>SUM(T25/T9)</f>
        <v>40.611420374322499</v>
      </c>
      <c r="U26" s="50">
        <f t="shared" ref="U26:V26" si="172">SUM(U25/U9)</f>
        <v>40.700162386035508</v>
      </c>
      <c r="V26" s="50">
        <f t="shared" si="172"/>
        <v>22.779222604654247</v>
      </c>
      <c r="W26" s="50">
        <f>SUM(W25/W9)</f>
        <v>40.531756034032881</v>
      </c>
      <c r="X26" s="50">
        <f t="shared" ref="X26:Y26" si="173">SUM(X25/X9)</f>
        <v>40.698698046244665</v>
      </c>
      <c r="Y26" s="50">
        <f t="shared" si="173"/>
        <v>22.780007032057913</v>
      </c>
      <c r="Z26" s="50">
        <f>SUM(Z25/Z9)</f>
        <v>34.292248622576892</v>
      </c>
      <c r="AA26" s="50">
        <v>34.420024071845198</v>
      </c>
      <c r="AB26" s="50">
        <v>19.940099833610649</v>
      </c>
      <c r="AC26" s="51">
        <f t="shared" ref="AC26:BX26" si="174">SUM(AC25/AC9)</f>
        <v>40.611420374322506</v>
      </c>
      <c r="AD26" s="51">
        <f t="shared" si="174"/>
        <v>40.700162386035508</v>
      </c>
      <c r="AE26" s="51">
        <f t="shared" si="174"/>
        <v>22.779222604654247</v>
      </c>
      <c r="AF26" s="51">
        <f t="shared" si="174"/>
        <v>40.617036644716748</v>
      </c>
      <c r="AG26" s="51">
        <f t="shared" si="174"/>
        <v>40.698686447132481</v>
      </c>
      <c r="AH26" s="51">
        <f t="shared" si="174"/>
        <v>22.780008382229674</v>
      </c>
      <c r="AI26" s="51">
        <f t="shared" si="174"/>
        <v>34.369636112046663</v>
      </c>
      <c r="AJ26" s="51">
        <f t="shared" si="174"/>
        <v>34.420026922787791</v>
      </c>
      <c r="AK26" s="51">
        <f t="shared" si="174"/>
        <v>19.940115267771898</v>
      </c>
      <c r="AL26" s="48">
        <f t="shared" si="117"/>
        <v>5.6162703942419512E-3</v>
      </c>
      <c r="AM26" s="48">
        <f t="shared" si="117"/>
        <v>-1.4759389030274406E-3</v>
      </c>
      <c r="AN26" s="48">
        <f t="shared" si="117"/>
        <v>7.8577757542674931E-4</v>
      </c>
      <c r="AO26" s="50">
        <f>SUM(AO25/AO9)</f>
        <v>40.611420374322499</v>
      </c>
      <c r="AP26" s="50">
        <f t="shared" ref="AP26:AQ26" si="175">SUM(AP25/AP9)</f>
        <v>40.700162386035508</v>
      </c>
      <c r="AQ26" s="50">
        <f t="shared" si="175"/>
        <v>22.779222604654247</v>
      </c>
      <c r="AR26" s="50">
        <f>SUM(AR25/AR9)</f>
        <v>40.667395807328475</v>
      </c>
      <c r="AS26" s="50">
        <f t="shared" ref="AS26:AT26" si="176">SUM(AS25/AS9)</f>
        <v>40.698697917457238</v>
      </c>
      <c r="AT26" s="50">
        <f t="shared" si="176"/>
        <v>22.779999999999998</v>
      </c>
      <c r="AU26" s="50">
        <f>SUM(AU25/AU9)</f>
        <v>34.392087860377963</v>
      </c>
      <c r="AV26" s="50">
        <v>34.41994982235768</v>
      </c>
      <c r="AW26" s="50">
        <v>19.940611353711791</v>
      </c>
      <c r="AX26" s="50">
        <f>SUM(AX25/AX9)</f>
        <v>40.611420374322499</v>
      </c>
      <c r="AY26" s="50">
        <f t="shared" ref="AY26:AZ26" si="177">SUM(AY25/AY9)</f>
        <v>40.700162386035508</v>
      </c>
      <c r="AZ26" s="50">
        <f t="shared" si="177"/>
        <v>22.779222604654247</v>
      </c>
      <c r="BA26" s="50">
        <f>SUM(BA25/BA9)</f>
        <v>40.647743953191025</v>
      </c>
      <c r="BB26" s="50">
        <f t="shared" ref="BB26:BC26" si="178">SUM(BB25/BB9)</f>
        <v>40.698655598752801</v>
      </c>
      <c r="BC26" s="50">
        <f t="shared" si="178"/>
        <v>22.780010684474124</v>
      </c>
      <c r="BD26" s="50">
        <f>SUM(BD25/BD9)</f>
        <v>34.38955323254703</v>
      </c>
      <c r="BE26" s="50">
        <v>34.420021561797924</v>
      </c>
      <c r="BF26" s="50">
        <v>19.930232558139533</v>
      </c>
      <c r="BG26" s="50">
        <f>SUM(BG25/BG9)</f>
        <v>40.611420374322499</v>
      </c>
      <c r="BH26" s="50">
        <f t="shared" ref="BH26:BI26" si="179">SUM(BH25/BH9)</f>
        <v>40.700162386035508</v>
      </c>
      <c r="BI26" s="50">
        <f t="shared" si="179"/>
        <v>22.779222604654247</v>
      </c>
      <c r="BJ26" s="50">
        <f>SUM(BJ25/BJ9)</f>
        <v>40.519940152435467</v>
      </c>
      <c r="BK26" s="50">
        <f t="shared" ref="BK26:BL26" si="180">SUM(BK25/BK9)</f>
        <v>40.700159187631023</v>
      </c>
      <c r="BL26" s="50">
        <f t="shared" si="180"/>
        <v>22.780009647853351</v>
      </c>
      <c r="BM26" s="50">
        <f>SUM(BM25/BM9)</f>
        <v>34.260487997942697</v>
      </c>
      <c r="BN26" s="50">
        <v>34.41997161935916</v>
      </c>
      <c r="BO26" s="50">
        <v>19.939935769464455</v>
      </c>
      <c r="BP26" s="51">
        <f t="shared" si="174"/>
        <v>40.611420374322506</v>
      </c>
      <c r="BQ26" s="51">
        <f t="shared" si="174"/>
        <v>40.700162386035508</v>
      </c>
      <c r="BR26" s="51">
        <f t="shared" si="174"/>
        <v>22.779222604654247</v>
      </c>
      <c r="BS26" s="51">
        <f t="shared" si="174"/>
        <v>40.612364843798183</v>
      </c>
      <c r="BT26" s="51">
        <f t="shared" si="174"/>
        <v>40.699161092538183</v>
      </c>
      <c r="BU26" s="51">
        <f t="shared" si="174"/>
        <v>22.780008684210525</v>
      </c>
      <c r="BV26" s="51">
        <f t="shared" si="174"/>
        <v>34.349549973313906</v>
      </c>
      <c r="BW26" s="51">
        <f t="shared" si="174"/>
        <v>34.419979874667419</v>
      </c>
      <c r="BX26" s="51">
        <f t="shared" si="174"/>
        <v>19.938680127126567</v>
      </c>
      <c r="BY26" s="48">
        <f t="shared" si="119"/>
        <v>9.4446947567661255E-4</v>
      </c>
      <c r="BZ26" s="48">
        <f t="shared" si="119"/>
        <v>-1.0012934973246956E-3</v>
      </c>
      <c r="CA26" s="48">
        <f t="shared" si="119"/>
        <v>7.8607955627774118E-4</v>
      </c>
      <c r="CB26" s="51">
        <f t="shared" ref="CB26:CJ26" si="181">SUM(CB25/CB9)</f>
        <v>40.611420374322506</v>
      </c>
      <c r="CC26" s="51">
        <f t="shared" si="181"/>
        <v>40.700162386035508</v>
      </c>
      <c r="CD26" s="51">
        <f t="shared" si="181"/>
        <v>22.779222604654247</v>
      </c>
      <c r="CE26" s="51">
        <f t="shared" si="181"/>
        <v>40.614702122318654</v>
      </c>
      <c r="CF26" s="51">
        <f t="shared" si="181"/>
        <v>40.698923595600611</v>
      </c>
      <c r="CG26" s="51">
        <f t="shared" si="181"/>
        <v>22.780008537742244</v>
      </c>
      <c r="CH26" s="51">
        <f t="shared" si="181"/>
        <v>34.359609928872011</v>
      </c>
      <c r="CI26" s="51">
        <f t="shared" si="181"/>
        <v>34.420003454620804</v>
      </c>
      <c r="CJ26" s="51">
        <f t="shared" si="181"/>
        <v>19.939279889727221</v>
      </c>
      <c r="CK26" s="48">
        <f t="shared" si="121"/>
        <v>3.2817479961479989E-3</v>
      </c>
      <c r="CL26" s="48">
        <f t="shared" si="121"/>
        <v>-1.2387904348969414E-3</v>
      </c>
      <c r="CM26" s="48">
        <f t="shared" si="121"/>
        <v>7.8593308799668193E-4</v>
      </c>
      <c r="CN26" s="50">
        <f>SUM(CN25/CN9)</f>
        <v>40.611420374322499</v>
      </c>
      <c r="CO26" s="50">
        <f t="shared" ref="CO26:CP26" si="182">SUM(CO25/CO9)</f>
        <v>40.700162386035508</v>
      </c>
      <c r="CP26" s="50">
        <f t="shared" si="182"/>
        <v>22.779222604654247</v>
      </c>
      <c r="CQ26" s="50">
        <f>SUM(CQ25/CQ9)</f>
        <v>40.655411255304045</v>
      </c>
      <c r="CR26" s="50">
        <f t="shared" ref="CR26:CS26" si="183">SUM(CR25/CR9)</f>
        <v>40.698401026011595</v>
      </c>
      <c r="CS26" s="50">
        <f t="shared" si="183"/>
        <v>22.78</v>
      </c>
      <c r="CT26" s="50">
        <f>SUM(CT25/CT9)</f>
        <v>34.510526846381836</v>
      </c>
      <c r="CU26" s="50">
        <v>34.530076599731068</v>
      </c>
      <c r="CV26" s="50">
        <v>20.014970059880238</v>
      </c>
      <c r="CW26" s="50">
        <f>SUM(CW25/CW9)</f>
        <v>40.611420374322499</v>
      </c>
      <c r="CX26" s="50">
        <f t="shared" ref="CX26:CY26" si="184">SUM(CX25/CX9)</f>
        <v>40.700162386035508</v>
      </c>
      <c r="CY26" s="50">
        <f t="shared" si="184"/>
        <v>22.779222604654247</v>
      </c>
      <c r="CZ26" s="50">
        <f>SUM(CZ25/CZ9)</f>
        <v>40.650547953651625</v>
      </c>
      <c r="DA26" s="50">
        <f t="shared" ref="DA26:DB26" si="185">SUM(DA25/DA9)</f>
        <v>40.697632373555152</v>
      </c>
      <c r="DB26" s="50">
        <f t="shared" si="185"/>
        <v>22.780026459143972</v>
      </c>
      <c r="DC26" s="50">
        <f>SUM(DC25/DC9)</f>
        <v>34.507552691826575</v>
      </c>
      <c r="DD26" s="50">
        <v>34.530120007249288</v>
      </c>
      <c r="DE26" s="50">
        <v>20.042929292929294</v>
      </c>
      <c r="DF26" s="50">
        <f>SUM(DF25/DF9)</f>
        <v>40.611420374322499</v>
      </c>
      <c r="DG26" s="50">
        <f t="shared" ref="DG26:DH26" si="186">SUM(DG25/DG9)</f>
        <v>40.700162386035508</v>
      </c>
      <c r="DH26" s="50">
        <f t="shared" si="186"/>
        <v>22.779222604654247</v>
      </c>
      <c r="DI26" s="50">
        <f>SUM(DI25/DI9)</f>
        <v>40.4911502342527</v>
      </c>
      <c r="DJ26" s="50">
        <f t="shared" ref="DJ26:DK26" si="187">SUM(DJ25/DJ9)</f>
        <v>40.696896256159491</v>
      </c>
      <c r="DK26" s="50">
        <f t="shared" si="187"/>
        <v>22.780005887445885</v>
      </c>
      <c r="DL26" s="50">
        <f>SUM(DL25/DL9)</f>
        <v>34.37571241580418</v>
      </c>
      <c r="DM26" s="50">
        <v>34.530453956413986</v>
      </c>
      <c r="DN26" s="50">
        <v>20.029998948843726</v>
      </c>
      <c r="DO26" s="51">
        <f t="shared" ref="DO26:FV26" si="188">SUM(DO25/DO9)</f>
        <v>40.611420374322506</v>
      </c>
      <c r="DP26" s="51">
        <f t="shared" si="188"/>
        <v>40.700162386035508</v>
      </c>
      <c r="DQ26" s="51">
        <f t="shared" si="188"/>
        <v>22.779222604654247</v>
      </c>
      <c r="DR26" s="51">
        <f t="shared" si="188"/>
        <v>40.596562594990814</v>
      </c>
      <c r="DS26" s="51">
        <f t="shared" si="188"/>
        <v>40.69761902639258</v>
      </c>
      <c r="DT26" s="51">
        <f t="shared" si="188"/>
        <v>22.78000834868017</v>
      </c>
      <c r="DU26" s="51">
        <f t="shared" si="188"/>
        <v>34.462697971733888</v>
      </c>
      <c r="DV26" s="51">
        <f t="shared" si="188"/>
        <v>34.530221316803569</v>
      </c>
      <c r="DW26" s="51">
        <f t="shared" si="188"/>
        <v>20.030027064732142</v>
      </c>
      <c r="DX26" s="48">
        <f t="shared" si="123"/>
        <v>-1.4857779331691745E-2</v>
      </c>
      <c r="DY26" s="48">
        <f t="shared" si="123"/>
        <v>-2.5433596429280669E-3</v>
      </c>
      <c r="DZ26" s="48">
        <f t="shared" si="123"/>
        <v>7.8574402592224146E-4</v>
      </c>
      <c r="EA26" s="51">
        <f t="shared" si="188"/>
        <v>40.611420374322506</v>
      </c>
      <c r="EB26" s="51">
        <f t="shared" si="188"/>
        <v>40.700162386035501</v>
      </c>
      <c r="EC26" s="51">
        <f t="shared" si="188"/>
        <v>22.779222604654247</v>
      </c>
      <c r="ED26" s="51">
        <f t="shared" si="188"/>
        <v>40.608987532554067</v>
      </c>
      <c r="EE26" s="51">
        <f t="shared" si="188"/>
        <v>40.698512876294217</v>
      </c>
      <c r="EF26" s="51">
        <f t="shared" si="188"/>
        <v>22.780008470506051</v>
      </c>
      <c r="EG26" s="51">
        <f t="shared" si="188"/>
        <v>34.392366191029666</v>
      </c>
      <c r="EH26" s="51">
        <f t="shared" si="188"/>
        <v>34.455013554153659</v>
      </c>
      <c r="EI26" s="51">
        <f t="shared" si="188"/>
        <v>19.970325887743417</v>
      </c>
      <c r="EJ26" s="48">
        <f t="shared" si="125"/>
        <v>-2.4328417684387205E-3</v>
      </c>
      <c r="EK26" s="48">
        <f t="shared" si="125"/>
        <v>-1.6495097412843052E-3</v>
      </c>
      <c r="EL26" s="48">
        <f t="shared" si="125"/>
        <v>7.8586585180318025E-4</v>
      </c>
      <c r="EM26" s="50">
        <f>SUM(EM25/EM9)</f>
        <v>40.611420374322499</v>
      </c>
      <c r="EN26" s="50">
        <f t="shared" ref="EN26:EO26" si="189">SUM(EN25/EN9)</f>
        <v>40.700162386035508</v>
      </c>
      <c r="EO26" s="50">
        <f t="shared" si="189"/>
        <v>22.779222604654247</v>
      </c>
      <c r="EP26" s="50">
        <f>SUM(EP25/EP9)</f>
        <v>40.58955207377894</v>
      </c>
      <c r="EQ26" s="50">
        <f t="shared" ref="EQ26:ER26" si="190">SUM(EQ25/EQ9)</f>
        <v>40.695192606247062</v>
      </c>
      <c r="ER26" s="50">
        <f t="shared" si="190"/>
        <v>22.780011295681067</v>
      </c>
      <c r="ES26" s="50">
        <f>SUM(ES25/ES9)</f>
        <v>34.494944367359679</v>
      </c>
      <c r="ET26" s="50">
        <v>34.530077611130167</v>
      </c>
      <c r="EU26" s="50">
        <v>20.021739130434781</v>
      </c>
      <c r="EV26" s="50">
        <f>SUM(EV25/EV9)</f>
        <v>40.611420374322499</v>
      </c>
      <c r="EW26" s="50">
        <f t="shared" ref="EW26:EX26" si="191">SUM(EW25/EW9)</f>
        <v>40.700162386035508</v>
      </c>
      <c r="EX26" s="50">
        <f t="shared" si="191"/>
        <v>22.779222604654247</v>
      </c>
      <c r="EY26" s="50" t="e">
        <f>SUM(EY25/EY9)</f>
        <v>#DIV/0!</v>
      </c>
      <c r="EZ26" s="50" t="e">
        <f t="shared" ref="EZ26:FA26" si="192">SUM(EZ25/EZ9)</f>
        <v>#DIV/0!</v>
      </c>
      <c r="FA26" s="50" t="e">
        <f t="shared" si="192"/>
        <v>#DIV/0!</v>
      </c>
      <c r="FB26" s="50">
        <f>SUM(FB25/FB9)</f>
        <v>34.49810247898219</v>
      </c>
      <c r="FC26" s="50">
        <v>34.530122105419935</v>
      </c>
      <c r="FD26" s="50">
        <v>20.030013617021275</v>
      </c>
      <c r="FE26" s="50">
        <f>SUM(FE25/FE9)</f>
        <v>40.611420374322499</v>
      </c>
      <c r="FF26" s="50">
        <f t="shared" ref="FF26:FG26" si="193">SUM(FF25/FF9)</f>
        <v>40.700162386035508</v>
      </c>
      <c r="FG26" s="50">
        <f t="shared" si="193"/>
        <v>22.779222604654247</v>
      </c>
      <c r="FH26" s="50" t="e">
        <f>SUM(FH25/FH9)</f>
        <v>#DIV/0!</v>
      </c>
      <c r="FI26" s="50" t="e">
        <f t="shared" ref="FI26:FJ26" si="194">SUM(FI25/FI9)</f>
        <v>#DIV/0!</v>
      </c>
      <c r="FJ26" s="50" t="e">
        <f t="shared" si="194"/>
        <v>#DIV/0!</v>
      </c>
      <c r="FK26" s="50">
        <f>SUM(FK25/FK9)</f>
        <v>40.492181161430146</v>
      </c>
      <c r="FL26" s="50">
        <v>40.698265622380461</v>
      </c>
      <c r="FM26" s="50">
        <v>22.763468515549853</v>
      </c>
      <c r="FN26" s="51">
        <f t="shared" si="188"/>
        <v>40.611420374322506</v>
      </c>
      <c r="FO26" s="51">
        <f t="shared" si="188"/>
        <v>40.700162386035508</v>
      </c>
      <c r="FP26" s="51">
        <f t="shared" si="188"/>
        <v>22.779222604654247</v>
      </c>
      <c r="FQ26" s="51">
        <f t="shared" si="188"/>
        <v>40.58955207377894</v>
      </c>
      <c r="FR26" s="51">
        <f t="shared" si="188"/>
        <v>40.695192606247062</v>
      </c>
      <c r="FS26" s="51">
        <f t="shared" si="188"/>
        <v>22.780011295681067</v>
      </c>
      <c r="FT26" s="51">
        <f t="shared" si="188"/>
        <v>36.522043488412322</v>
      </c>
      <c r="FU26" s="51">
        <f t="shared" si="188"/>
        <v>36.60116760591697</v>
      </c>
      <c r="FV26" s="51">
        <f t="shared" si="188"/>
        <v>21.988987518389113</v>
      </c>
      <c r="FW26" s="48">
        <f t="shared" si="127"/>
        <v>-2.1868300543566477E-2</v>
      </c>
      <c r="FX26" s="48">
        <f t="shared" si="127"/>
        <v>-4.9697797884462602E-3</v>
      </c>
      <c r="FY26" s="48">
        <f t="shared" si="127"/>
        <v>7.8869102681977665E-4</v>
      </c>
      <c r="FZ26" s="52">
        <f t="shared" ref="FZ26:GH26" si="195">SUM(FZ25/FZ9)</f>
        <v>40.611420374322506</v>
      </c>
      <c r="GA26" s="52">
        <f t="shared" si="195"/>
        <v>40.700162386035508</v>
      </c>
      <c r="GB26" s="52">
        <f t="shared" si="195"/>
        <v>22.779222604654247</v>
      </c>
      <c r="GC26" s="51">
        <f t="shared" si="195"/>
        <v>40.60704015100621</v>
      </c>
      <c r="GD26" s="51">
        <f t="shared" si="195"/>
        <v>40.698180464947541</v>
      </c>
      <c r="GE26" s="51">
        <f t="shared" si="195"/>
        <v>22.780008798672483</v>
      </c>
      <c r="GF26" s="51">
        <f t="shared" si="195"/>
        <v>34.922815492788985</v>
      </c>
      <c r="GG26" s="51">
        <f t="shared" si="195"/>
        <v>34.989127299694736</v>
      </c>
      <c r="GH26" s="51">
        <f t="shared" si="195"/>
        <v>20.562646718016513</v>
      </c>
      <c r="GI26" s="48">
        <f t="shared" si="129"/>
        <v>-4.3802233162963944E-3</v>
      </c>
      <c r="GJ26" s="48">
        <f t="shared" si="129"/>
        <v>-1.9819210879674642E-3</v>
      </c>
      <c r="GK26" s="48">
        <f t="shared" si="129"/>
        <v>7.8619401823587509E-4</v>
      </c>
      <c r="GM26" s="53">
        <f t="shared" ref="GM26" si="196">SUM(GM25/GM9)</f>
        <v>40.611420374322513</v>
      </c>
    </row>
    <row r="27" spans="1:195" ht="18.75" customHeight="1" x14ac:dyDescent="0.3">
      <c r="A27" s="54" t="s">
        <v>32</v>
      </c>
      <c r="B27" s="55">
        <f>SUM(C27)</f>
        <v>31.61</v>
      </c>
      <c r="C27" s="55">
        <f>SUM('[20]стоки 2019-2023'!BH58)</f>
        <v>31.61</v>
      </c>
      <c r="D27" s="55"/>
      <c r="E27" s="56">
        <f>SUM(E21/E10)</f>
        <v>31.608316339723451</v>
      </c>
      <c r="F27" s="56">
        <f>SUM(F21/F10)</f>
        <v>31.608316339723451</v>
      </c>
      <c r="G27" s="55"/>
      <c r="H27" s="56">
        <f>SUM(H21/H10)</f>
        <v>27.249979132591275</v>
      </c>
      <c r="I27" s="56">
        <v>27.249979132591275</v>
      </c>
      <c r="J27" s="55"/>
      <c r="K27" s="55">
        <f>SUM(L27)</f>
        <v>31.61</v>
      </c>
      <c r="L27" s="55">
        <f>SUM(C27)</f>
        <v>31.61</v>
      </c>
      <c r="M27" s="55"/>
      <c r="N27" s="56">
        <f>SUM(N21/N10)</f>
        <v>31.60832488866793</v>
      </c>
      <c r="O27" s="56">
        <f>SUM(O21/O10)</f>
        <v>31.60832488866793</v>
      </c>
      <c r="P27" s="55"/>
      <c r="Q27" s="56">
        <f>SUM(Q21/Q10)</f>
        <v>27.250019599772642</v>
      </c>
      <c r="R27" s="56">
        <v>27.250019599772642</v>
      </c>
      <c r="S27" s="55"/>
      <c r="T27" s="55">
        <f>SUM(U27)</f>
        <v>31.61</v>
      </c>
      <c r="U27" s="55">
        <f>SUM(C27)</f>
        <v>31.61</v>
      </c>
      <c r="V27" s="55"/>
      <c r="W27" s="56">
        <f>SUM(W21/W10)</f>
        <v>31.608322620466211</v>
      </c>
      <c r="X27" s="56">
        <f>SUM(X21/X10)</f>
        <v>31.608322620466211</v>
      </c>
      <c r="Y27" s="55"/>
      <c r="Z27" s="56">
        <f>SUM(Z21/Z10)</f>
        <v>27.250058977357714</v>
      </c>
      <c r="AA27" s="56">
        <v>27.250058977357714</v>
      </c>
      <c r="AB27" s="55"/>
      <c r="AC27" s="57">
        <f>SUM(AC21/AC10)</f>
        <v>31.61</v>
      </c>
      <c r="AD27" s="57">
        <f t="shared" ref="AD27" si="197">SUM(AD21/AD10)</f>
        <v>31.61</v>
      </c>
      <c r="AE27" s="57"/>
      <c r="AF27" s="57">
        <f>SUM(AF21/AF10)</f>
        <v>31.608321298366032</v>
      </c>
      <c r="AG27" s="57">
        <f t="shared" ref="AG27" si="198">SUM(AG21/AG10)</f>
        <v>31.608321298366032</v>
      </c>
      <c r="AH27" s="57"/>
      <c r="AI27" s="57">
        <f>SUM(AI21/AI10)</f>
        <v>27.250018711900605</v>
      </c>
      <c r="AJ27" s="57">
        <f t="shared" ref="AJ27" si="199">SUM(AJ21/AJ10)</f>
        <v>27.250018711900605</v>
      </c>
      <c r="AK27" s="57"/>
      <c r="AL27" s="58">
        <f t="shared" si="117"/>
        <v>-1.6787016339669947E-3</v>
      </c>
      <c r="AM27" s="58">
        <f t="shared" si="117"/>
        <v>-1.6787016339669947E-3</v>
      </c>
      <c r="AN27" s="58">
        <f t="shared" si="117"/>
        <v>0</v>
      </c>
      <c r="AO27" s="55">
        <f>SUM(AP27)</f>
        <v>31.61</v>
      </c>
      <c r="AP27" s="55">
        <f>SUM(C27)</f>
        <v>31.61</v>
      </c>
      <c r="AQ27" s="55"/>
      <c r="AR27" s="56">
        <f>SUM(AR21/AR10)</f>
        <v>31.608324487730993</v>
      </c>
      <c r="AS27" s="56">
        <f>SUM(AS21/AS10)</f>
        <v>31.608324487730993</v>
      </c>
      <c r="AT27" s="55"/>
      <c r="AU27" s="56">
        <f>SUM(AU21/AU10)</f>
        <v>27.249953316596468</v>
      </c>
      <c r="AV27" s="56">
        <v>27.249953316596468</v>
      </c>
      <c r="AW27" s="55"/>
      <c r="AX27" s="55">
        <f>SUM(AY27)</f>
        <v>31.61</v>
      </c>
      <c r="AY27" s="55">
        <f>SUM(L27)</f>
        <v>31.61</v>
      </c>
      <c r="AZ27" s="55"/>
      <c r="BA27" s="56">
        <f>SUM(BA21/BA10)</f>
        <v>31.608322531315629</v>
      </c>
      <c r="BB27" s="56">
        <f>SUM(BB21/BB10)</f>
        <v>31.608322531315629</v>
      </c>
      <c r="BC27" s="55"/>
      <c r="BD27" s="56">
        <f>SUM(BD21/BD10)</f>
        <v>27.249997562236114</v>
      </c>
      <c r="BE27" s="56">
        <v>27.249997562236114</v>
      </c>
      <c r="BF27" s="55"/>
      <c r="BG27" s="55">
        <f>SUM(BH27)</f>
        <v>31.61</v>
      </c>
      <c r="BH27" s="55">
        <f>SUM(C27)</f>
        <v>31.61</v>
      </c>
      <c r="BI27" s="55"/>
      <c r="BJ27" s="56">
        <f>SUM(BJ21/BJ10)</f>
        <v>31.609999577464031</v>
      </c>
      <c r="BK27" s="56">
        <f>SUM(BK21/BK10)</f>
        <v>31.609999577464031</v>
      </c>
      <c r="BL27" s="55"/>
      <c r="BM27" s="56">
        <f>SUM(BM21/BM10)</f>
        <v>27.249994838336708</v>
      </c>
      <c r="BN27" s="56">
        <v>27.249994838336708</v>
      </c>
      <c r="BO27" s="55"/>
      <c r="BP27" s="57">
        <f>SUM(BP21/BP10)</f>
        <v>31.61</v>
      </c>
      <c r="BQ27" s="57">
        <f t="shared" ref="BQ27" si="200">SUM(BQ21/BQ10)</f>
        <v>31.61</v>
      </c>
      <c r="BR27" s="57"/>
      <c r="BS27" s="57">
        <f>SUM(BS21/BS10)</f>
        <v>31.608870467575436</v>
      </c>
      <c r="BT27" s="57">
        <f t="shared" ref="BT27" si="201">SUM(BT21/BT10)</f>
        <v>31.608870467575436</v>
      </c>
      <c r="BU27" s="57"/>
      <c r="BV27" s="57">
        <f>SUM(BV21/BV10)</f>
        <v>27.249980072738413</v>
      </c>
      <c r="BW27" s="57">
        <f t="shared" ref="BW27" si="202">SUM(BW21/BW10)</f>
        <v>27.249980072738413</v>
      </c>
      <c r="BX27" s="57"/>
      <c r="BY27" s="58">
        <f t="shared" si="119"/>
        <v>-1.1295324245637062E-3</v>
      </c>
      <c r="BZ27" s="58">
        <f t="shared" si="119"/>
        <v>-1.1295324245637062E-3</v>
      </c>
      <c r="CA27" s="58">
        <f t="shared" si="119"/>
        <v>0</v>
      </c>
      <c r="CB27" s="57">
        <f>SUM(CB21/CB10)</f>
        <v>31.61</v>
      </c>
      <c r="CC27" s="57">
        <f t="shared" ref="CC27" si="203">SUM(CC21/CC10)</f>
        <v>31.61</v>
      </c>
      <c r="CD27" s="57"/>
      <c r="CE27" s="57">
        <f>SUM(CE21/CE10)</f>
        <v>31.608597245647449</v>
      </c>
      <c r="CF27" s="57">
        <f t="shared" ref="CF27" si="204">SUM(CF21/CF10)</f>
        <v>31.608597245647449</v>
      </c>
      <c r="CG27" s="57"/>
      <c r="CH27" s="57">
        <f>SUM(CH21/CH10)</f>
        <v>27.249998940339939</v>
      </c>
      <c r="CI27" s="57">
        <f t="shared" ref="CI27" si="205">SUM(CI21/CI10)</f>
        <v>27.249998940339939</v>
      </c>
      <c r="CJ27" s="57"/>
      <c r="CK27" s="58">
        <f t="shared" si="121"/>
        <v>-1.4027543525507724E-3</v>
      </c>
      <c r="CL27" s="58">
        <f t="shared" si="121"/>
        <v>-1.4027543525507724E-3</v>
      </c>
      <c r="CM27" s="58">
        <f t="shared" si="121"/>
        <v>0</v>
      </c>
      <c r="CN27" s="55">
        <f>SUM(CO27)</f>
        <v>31.61</v>
      </c>
      <c r="CO27" s="55">
        <f>SUM('[20]стоки 2019-2023'!BH58)</f>
        <v>31.61</v>
      </c>
      <c r="CP27" s="55"/>
      <c r="CQ27" s="56">
        <f>SUM(CQ21/CQ10)</f>
        <v>31.608318654114825</v>
      </c>
      <c r="CR27" s="56">
        <f>SUM(CR21/CR10)</f>
        <v>31.608318654114825</v>
      </c>
      <c r="CS27" s="55"/>
      <c r="CT27" s="56">
        <f>SUM(CT21/CT10)</f>
        <v>29.000015877888451</v>
      </c>
      <c r="CU27" s="56">
        <v>29.000015877888451</v>
      </c>
      <c r="CV27" s="55"/>
      <c r="CW27" s="55">
        <f>SUM(CX27)</f>
        <v>31.61</v>
      </c>
      <c r="CX27" s="55">
        <f>SUM(CO27)</f>
        <v>31.61</v>
      </c>
      <c r="CY27" s="55"/>
      <c r="CZ27" s="56">
        <f>SUM(CZ21/CZ10)</f>
        <v>31.608319251695043</v>
      </c>
      <c r="DA27" s="56">
        <f>SUM(DA21/DA10)</f>
        <v>31.608319251695043</v>
      </c>
      <c r="DB27" s="55"/>
      <c r="DC27" s="56">
        <f>SUM(DC21/DC10)</f>
        <v>28.999979836168873</v>
      </c>
      <c r="DD27" s="56">
        <v>28.999979836168873</v>
      </c>
      <c r="DE27" s="55"/>
      <c r="DF27" s="55">
        <f>SUM(DG27)</f>
        <v>31.61</v>
      </c>
      <c r="DG27" s="55">
        <f>SUM(CO27)</f>
        <v>31.61</v>
      </c>
      <c r="DH27" s="55"/>
      <c r="DI27" s="56">
        <f>SUM(DI21/DI10)</f>
        <v>31.608332802608434</v>
      </c>
      <c r="DJ27" s="56">
        <f>SUM(DJ21/DJ10)</f>
        <v>31.608332802608434</v>
      </c>
      <c r="DK27" s="55"/>
      <c r="DL27" s="56">
        <f>SUM(DL21/DL10)</f>
        <v>29.000002942200354</v>
      </c>
      <c r="DM27" s="56">
        <v>29.000002942200354</v>
      </c>
      <c r="DN27" s="55"/>
      <c r="DO27" s="57">
        <f>SUM(DO21/DO10)</f>
        <v>31.61</v>
      </c>
      <c r="DP27" s="57">
        <f t="shared" ref="DP27" si="206">SUM(DP21/DP10)</f>
        <v>31.61</v>
      </c>
      <c r="DQ27" s="57"/>
      <c r="DR27" s="57">
        <f t="shared" ref="DR27:DV27" si="207">SUM(DR21/DR10)</f>
        <v>31.608323626261079</v>
      </c>
      <c r="DS27" s="57">
        <f t="shared" si="207"/>
        <v>31.608323626261079</v>
      </c>
      <c r="DT27" s="57"/>
      <c r="DU27" s="57">
        <f t="shared" si="207"/>
        <v>28.999999298326202</v>
      </c>
      <c r="DV27" s="57">
        <f t="shared" si="207"/>
        <v>28.999999298326202</v>
      </c>
      <c r="DW27" s="57"/>
      <c r="DX27" s="58">
        <f t="shared" si="123"/>
        <v>-1.6763737389204891E-3</v>
      </c>
      <c r="DY27" s="58">
        <f t="shared" si="123"/>
        <v>-1.6763737389204891E-3</v>
      </c>
      <c r="DZ27" s="58">
        <f t="shared" si="123"/>
        <v>0</v>
      </c>
      <c r="EA27" s="57">
        <f>SUM(EA21/EA10)</f>
        <v>31.61</v>
      </c>
      <c r="EB27" s="57">
        <f t="shared" ref="EB27" si="208">SUM(EB21/EB10)</f>
        <v>31.61</v>
      </c>
      <c r="EC27" s="57"/>
      <c r="ED27" s="57">
        <f t="shared" ref="ED27:EH27" si="209">SUM(ED21/ED10)</f>
        <v>31.608510609942378</v>
      </c>
      <c r="EE27" s="57">
        <f t="shared" si="209"/>
        <v>31.608510609942378</v>
      </c>
      <c r="EF27" s="57"/>
      <c r="EG27" s="57">
        <f t="shared" si="209"/>
        <v>27.80918530507099</v>
      </c>
      <c r="EH27" s="57">
        <f t="shared" si="209"/>
        <v>27.80918530507099</v>
      </c>
      <c r="EI27" s="57"/>
      <c r="EJ27" s="58">
        <f t="shared" si="125"/>
        <v>-1.4893900576211649E-3</v>
      </c>
      <c r="EK27" s="58">
        <f t="shared" si="125"/>
        <v>-1.4893900576211649E-3</v>
      </c>
      <c r="EL27" s="58">
        <f t="shared" si="125"/>
        <v>0</v>
      </c>
      <c r="EM27" s="55">
        <f>SUM(EN27)</f>
        <v>31.61</v>
      </c>
      <c r="EN27" s="55">
        <f>SUM(CO27)</f>
        <v>31.61</v>
      </c>
      <c r="EO27" s="55"/>
      <c r="EP27" s="56">
        <f>SUM(EP21/EP10)</f>
        <v>31.60833746765362</v>
      </c>
      <c r="EQ27" s="56">
        <f>SUM(EQ21/EQ10)</f>
        <v>31.60833746765362</v>
      </c>
      <c r="ER27" s="55"/>
      <c r="ES27" s="56">
        <f>SUM(ES21/ES10)</f>
        <v>29.000080352748565</v>
      </c>
      <c r="ET27" s="56">
        <v>29.000080352748565</v>
      </c>
      <c r="EU27" s="55"/>
      <c r="EV27" s="55">
        <f>SUM(EW27)</f>
        <v>31.61</v>
      </c>
      <c r="EW27" s="55">
        <f>SUM(CO27)</f>
        <v>31.61</v>
      </c>
      <c r="EX27" s="55"/>
      <c r="EY27" s="56" t="e">
        <f>SUM(EY21/EY10)</f>
        <v>#DIV/0!</v>
      </c>
      <c r="EZ27" s="56" t="e">
        <f>SUM(EZ21/EZ10)</f>
        <v>#DIV/0!</v>
      </c>
      <c r="FA27" s="55"/>
      <c r="FB27" s="56">
        <f>SUM(FB21/FB10)</f>
        <v>28.999988809210326</v>
      </c>
      <c r="FC27" s="56">
        <v>28.999988809210326</v>
      </c>
      <c r="FD27" s="55"/>
      <c r="FE27" s="55">
        <f>SUM(FF27)</f>
        <v>31.61</v>
      </c>
      <c r="FF27" s="55">
        <f>SUM(CO27)</f>
        <v>31.61</v>
      </c>
      <c r="FG27" s="55"/>
      <c r="FH27" s="56" t="e">
        <f>SUM(FH21/FH10)</f>
        <v>#DIV/0!</v>
      </c>
      <c r="FI27" s="56" t="e">
        <f>SUM(FI21/FI10)</f>
        <v>#DIV/0!</v>
      </c>
      <c r="FJ27" s="55"/>
      <c r="FK27" s="56">
        <f>SUM(FK21/FK10)</f>
        <v>31.606140547443907</v>
      </c>
      <c r="FL27" s="56">
        <v>31.606140547443907</v>
      </c>
      <c r="FM27" s="55"/>
      <c r="FN27" s="57">
        <f>SUM(FN21/FN10)</f>
        <v>31.61</v>
      </c>
      <c r="FO27" s="57">
        <f t="shared" ref="FO27" si="210">SUM(FO21/FO10)</f>
        <v>31.61</v>
      </c>
      <c r="FP27" s="57"/>
      <c r="FQ27" s="57">
        <f t="shared" ref="FQ27:FU27" si="211">SUM(FQ21/FQ10)</f>
        <v>31.60833746765362</v>
      </c>
      <c r="FR27" s="57">
        <f t="shared" si="211"/>
        <v>31.60833746765362</v>
      </c>
      <c r="FS27" s="57"/>
      <c r="FT27" s="57">
        <f t="shared" si="211"/>
        <v>29.873871408705181</v>
      </c>
      <c r="FU27" s="57">
        <f t="shared" si="211"/>
        <v>29.873871408705181</v>
      </c>
      <c r="FV27" s="57"/>
      <c r="FW27" s="58">
        <f t="shared" si="127"/>
        <v>-1.6625323463799191E-3</v>
      </c>
      <c r="FX27" s="58">
        <f t="shared" si="127"/>
        <v>-1.6625323463799191E-3</v>
      </c>
      <c r="FY27" s="58">
        <f t="shared" si="127"/>
        <v>0</v>
      </c>
      <c r="FZ27" s="59">
        <f>SUM(FZ21/FZ10)</f>
        <v>31.61</v>
      </c>
      <c r="GA27" s="59">
        <f t="shared" ref="GA27" si="212">SUM(GA21/GA10)</f>
        <v>31.61</v>
      </c>
      <c r="GB27" s="59"/>
      <c r="GC27" s="57">
        <f t="shared" ref="GC27:GG27" si="213">SUM(GC21/GC10)</f>
        <v>31.608493507818341</v>
      </c>
      <c r="GD27" s="57">
        <f t="shared" si="213"/>
        <v>31.608493507818341</v>
      </c>
      <c r="GE27" s="57"/>
      <c r="GF27" s="57">
        <f t="shared" si="213"/>
        <v>28.321958926473492</v>
      </c>
      <c r="GG27" s="57">
        <f t="shared" si="213"/>
        <v>28.321958926473492</v>
      </c>
      <c r="GH27" s="57"/>
      <c r="GI27" s="58">
        <f t="shared" si="129"/>
        <v>-1.5064921816581034E-3</v>
      </c>
      <c r="GJ27" s="58">
        <f t="shared" si="129"/>
        <v>-1.5064921816581034E-3</v>
      </c>
      <c r="GK27" s="58">
        <f t="shared" si="129"/>
        <v>0</v>
      </c>
      <c r="GM27" s="60"/>
    </row>
    <row r="28" spans="1:195" ht="18.75" customHeight="1" x14ac:dyDescent="0.3">
      <c r="A28" s="54" t="s">
        <v>46</v>
      </c>
      <c r="B28" s="55">
        <f>SUM(C28)</f>
        <v>9.0901623860355159</v>
      </c>
      <c r="C28" s="55">
        <f>SUM(C30-C27)</f>
        <v>9.0901623860355159</v>
      </c>
      <c r="D28" s="55"/>
      <c r="E28" s="56">
        <f>SUM(E22/E10)</f>
        <v>9.0854804434085121</v>
      </c>
      <c r="F28" s="56">
        <f>SUM(F22/F10)</f>
        <v>9.0854804434085121</v>
      </c>
      <c r="G28" s="55"/>
      <c r="H28" s="56">
        <f>SUM(H22/H10)</f>
        <v>7.1699933899768888</v>
      </c>
      <c r="I28" s="56">
        <v>7.1699933899768888</v>
      </c>
      <c r="J28" s="55"/>
      <c r="K28" s="55">
        <f>SUM(L28)</f>
        <v>9.0901623860355159</v>
      </c>
      <c r="L28" s="55">
        <f t="shared" ref="L28:L30" si="214">SUM(C28)</f>
        <v>9.0901623860355159</v>
      </c>
      <c r="M28" s="55"/>
      <c r="N28" s="56">
        <f>SUM(N22/N10)</f>
        <v>9.0944337551524903</v>
      </c>
      <c r="O28" s="56">
        <f>SUM(O22/O10)</f>
        <v>9.0944337551524903</v>
      </c>
      <c r="P28" s="55"/>
      <c r="Q28" s="56">
        <f>SUM(Q22/Q10)</f>
        <v>7.170003527959075</v>
      </c>
      <c r="R28" s="56">
        <v>7.170003527959075</v>
      </c>
      <c r="S28" s="55"/>
      <c r="T28" s="55">
        <f>SUM(U28)</f>
        <v>9.0901623860355159</v>
      </c>
      <c r="U28" s="55">
        <f t="shared" ref="U28:U30" si="215">SUM(C28)</f>
        <v>9.0901623860355159</v>
      </c>
      <c r="V28" s="55"/>
      <c r="W28" s="56">
        <f>SUM(W22/W10)</f>
        <v>9.0899999897777022</v>
      </c>
      <c r="X28" s="56">
        <f>SUM(X22/X10)</f>
        <v>9.0899999897777022</v>
      </c>
      <c r="Y28" s="55"/>
      <c r="Z28" s="56">
        <f>SUM(Z22/Z10)</f>
        <v>7.1700154094032484</v>
      </c>
      <c r="AA28" s="56">
        <v>7.1700154094032484</v>
      </c>
      <c r="AB28" s="55"/>
      <c r="AC28" s="57">
        <f>SUM(AC22/AC10)</f>
        <v>9.0901623860355159</v>
      </c>
      <c r="AD28" s="57">
        <f t="shared" ref="AD28" si="216">SUM(AD22/AD10)</f>
        <v>9.0901623860355159</v>
      </c>
      <c r="AE28" s="57"/>
      <c r="AF28" s="57">
        <f>SUM(AF22/AF10)</f>
        <v>9.0900000029847376</v>
      </c>
      <c r="AG28" s="57">
        <f t="shared" ref="AG28" si="217">SUM(AG22/AG10)</f>
        <v>9.0900000029847376</v>
      </c>
      <c r="AH28" s="57"/>
      <c r="AI28" s="57">
        <f>SUM(AI22/AI10)</f>
        <v>7.1700039634835395</v>
      </c>
      <c r="AJ28" s="57">
        <f t="shared" ref="AJ28" si="218">SUM(AJ22/AJ10)</f>
        <v>7.1700039634835395</v>
      </c>
      <c r="AK28" s="57"/>
      <c r="AL28" s="58">
        <f t="shared" si="117"/>
        <v>-1.6238305077820314E-4</v>
      </c>
      <c r="AM28" s="58">
        <f t="shared" si="117"/>
        <v>-1.6238305077820314E-4</v>
      </c>
      <c r="AN28" s="58">
        <f t="shared" si="117"/>
        <v>0</v>
      </c>
      <c r="AO28" s="55">
        <f>SUM(AP28)</f>
        <v>9.0901623860355159</v>
      </c>
      <c r="AP28" s="55">
        <f t="shared" ref="AP28:AP30" si="219">SUM(C28)</f>
        <v>9.0901623860355159</v>
      </c>
      <c r="AQ28" s="55"/>
      <c r="AR28" s="56">
        <f>SUM(AR22/AR10)</f>
        <v>9.0899999821805331</v>
      </c>
      <c r="AS28" s="56">
        <f>SUM(AS22/AS10)</f>
        <v>9.0899999821805331</v>
      </c>
      <c r="AT28" s="55"/>
      <c r="AU28" s="56">
        <f>SUM(AU22/AU10)</f>
        <v>7.1699815341203808</v>
      </c>
      <c r="AV28" s="56">
        <v>7.1699815341203808</v>
      </c>
      <c r="AW28" s="55"/>
      <c r="AX28" s="55">
        <f>SUM(AY28)</f>
        <v>9.0901623860355159</v>
      </c>
      <c r="AY28" s="55">
        <f t="shared" ref="AY28" si="220">SUM(L28)</f>
        <v>9.0901623860355159</v>
      </c>
      <c r="AZ28" s="55"/>
      <c r="BA28" s="56">
        <f>SUM(BA22/BA10)</f>
        <v>9.090000023313964</v>
      </c>
      <c r="BB28" s="56">
        <f>SUM(BB22/BB10)</f>
        <v>9.090000023313964</v>
      </c>
      <c r="BC28" s="55"/>
      <c r="BD28" s="56">
        <f>SUM(BD22/BD10)</f>
        <v>7.1699901514338924</v>
      </c>
      <c r="BE28" s="56">
        <v>7.1699901514338924</v>
      </c>
      <c r="BF28" s="55"/>
      <c r="BG28" s="55">
        <f>SUM(BH28)</f>
        <v>9.0901623860355159</v>
      </c>
      <c r="BH28" s="55">
        <f t="shared" ref="BH28:BH30" si="221">SUM(C28)</f>
        <v>9.0901623860355159</v>
      </c>
      <c r="BI28" s="55"/>
      <c r="BJ28" s="56">
        <f>SUM(BJ22/BJ10)</f>
        <v>9.0900000224901394</v>
      </c>
      <c r="BK28" s="56">
        <f>SUM(BK22/BK10)</f>
        <v>9.0900000224901394</v>
      </c>
      <c r="BL28" s="55"/>
      <c r="BM28" s="56">
        <f>SUM(BM22/BM10)</f>
        <v>7.1699890572738161</v>
      </c>
      <c r="BN28" s="56">
        <v>7.1699890572738161</v>
      </c>
      <c r="BO28" s="55"/>
      <c r="BP28" s="57">
        <f>SUM(BP22/BP10)</f>
        <v>9.0901623860355159</v>
      </c>
      <c r="BQ28" s="57">
        <f t="shared" ref="BQ28" si="222">SUM(BQ22/BQ10)</f>
        <v>9.0901623860355159</v>
      </c>
      <c r="BR28" s="57"/>
      <c r="BS28" s="57">
        <f>SUM(BS22/BS10)</f>
        <v>9.0900000094016207</v>
      </c>
      <c r="BT28" s="57">
        <f t="shared" ref="BT28" si="223">SUM(BT22/BT10)</f>
        <v>9.0900000094016207</v>
      </c>
      <c r="BU28" s="57"/>
      <c r="BV28" s="57">
        <f>SUM(BV22/BV10)</f>
        <v>7.1699865744959173</v>
      </c>
      <c r="BW28" s="57">
        <f t="shared" ref="BW28" si="224">SUM(BW22/BW10)</f>
        <v>7.1699865744959173</v>
      </c>
      <c r="BX28" s="57"/>
      <c r="BY28" s="58">
        <f t="shared" si="119"/>
        <v>-1.623766338951782E-4</v>
      </c>
      <c r="BZ28" s="58">
        <f t="shared" si="119"/>
        <v>-1.623766338951782E-4</v>
      </c>
      <c r="CA28" s="58">
        <f t="shared" si="119"/>
        <v>0</v>
      </c>
      <c r="CB28" s="57">
        <f>SUM(CB22/CB10)</f>
        <v>9.0901623860355159</v>
      </c>
      <c r="CC28" s="57">
        <f t="shared" ref="CC28" si="225">SUM(CC22/CC10)</f>
        <v>9.0901623860355159</v>
      </c>
      <c r="CD28" s="57"/>
      <c r="CE28" s="57">
        <f>SUM(CE22/CE10)</f>
        <v>9.0900000062091024</v>
      </c>
      <c r="CF28" s="57">
        <f t="shared" ref="CF28" si="226">SUM(CF22/CF10)</f>
        <v>9.0900000062091024</v>
      </c>
      <c r="CG28" s="57"/>
      <c r="CH28" s="57">
        <f>SUM(CH22/CH10)</f>
        <v>7.1699950655829596</v>
      </c>
      <c r="CI28" s="57">
        <f t="shared" ref="CI28" si="227">SUM(CI22/CI10)</f>
        <v>7.1699950655829596</v>
      </c>
      <c r="CJ28" s="57"/>
      <c r="CK28" s="58">
        <f t="shared" si="121"/>
        <v>-1.6237982641342796E-4</v>
      </c>
      <c r="CL28" s="58">
        <f t="shared" si="121"/>
        <v>-1.6237982641342796E-4</v>
      </c>
      <c r="CM28" s="58">
        <f t="shared" si="121"/>
        <v>0</v>
      </c>
      <c r="CN28" s="55">
        <f>SUM(CO28)</f>
        <v>9.0901623860355159</v>
      </c>
      <c r="CO28" s="55">
        <f>SUM(CO30-CO27)</f>
        <v>9.0901623860355159</v>
      </c>
      <c r="CP28" s="55"/>
      <c r="CQ28" s="56">
        <f>SUM(CQ22/CQ10)</f>
        <v>9.0897095623259858</v>
      </c>
      <c r="CR28" s="56">
        <f>SUM(CR22/CR10)</f>
        <v>9.0897095623259858</v>
      </c>
      <c r="CS28" s="55"/>
      <c r="CT28" s="56">
        <f>SUM(CT22/CT10)</f>
        <v>5.5300039165458177</v>
      </c>
      <c r="CU28" s="56">
        <v>5.5300039165458177</v>
      </c>
      <c r="CV28" s="55"/>
      <c r="CW28" s="55">
        <f>SUM(CX28)</f>
        <v>9.0901623860355159</v>
      </c>
      <c r="CX28" s="55">
        <f>SUM(CO28)</f>
        <v>9.0901623860355159</v>
      </c>
      <c r="CY28" s="55"/>
      <c r="CZ28" s="56">
        <f>SUM(CZ22/CZ10)</f>
        <v>9.0886978609466524</v>
      </c>
      <c r="DA28" s="56">
        <f>SUM(DA22/DA10)</f>
        <v>9.0886978609466524</v>
      </c>
      <c r="DB28" s="55"/>
      <c r="DC28" s="56">
        <f>SUM(DC22/DC10)</f>
        <v>5.5300012602394446</v>
      </c>
      <c r="DD28" s="56">
        <v>5.5300012602394446</v>
      </c>
      <c r="DE28" s="55"/>
      <c r="DF28" s="55">
        <f>SUM(DG28)</f>
        <v>9.0901623860355159</v>
      </c>
      <c r="DG28" s="55">
        <f t="shared" ref="DG28:DG30" si="228">SUM(CO28)</f>
        <v>9.0901623860355159</v>
      </c>
      <c r="DH28" s="55"/>
      <c r="DI28" s="56">
        <f>SUM(DI22/DI10)</f>
        <v>9.087636111996785</v>
      </c>
      <c r="DJ28" s="56">
        <f>SUM(DJ22/DJ10)</f>
        <v>9.087636111996785</v>
      </c>
      <c r="DK28" s="55"/>
      <c r="DL28" s="56">
        <f>SUM(DL22/DL10)</f>
        <v>5.5300056700403966</v>
      </c>
      <c r="DM28" s="56">
        <v>5.5300056700403966</v>
      </c>
      <c r="DN28" s="55"/>
      <c r="DO28" s="57">
        <f>SUM(DO22/DO10)</f>
        <v>9.0901623860355159</v>
      </c>
      <c r="DP28" s="57">
        <f t="shared" ref="DP28" si="229">SUM(DP22/DP10)</f>
        <v>9.0901623860355159</v>
      </c>
      <c r="DQ28" s="57"/>
      <c r="DR28" s="57">
        <f>SUM(DR22/DR10)</f>
        <v>9.0886659123594882</v>
      </c>
      <c r="DS28" s="57">
        <f>SUM(DS22/DS10)</f>
        <v>9.0886659123594882</v>
      </c>
      <c r="DT28" s="57"/>
      <c r="DU28" s="57">
        <f>SUM(DU22/DU10)</f>
        <v>5.5300036159362707</v>
      </c>
      <c r="DV28" s="57">
        <f>SUM(DV22/DV10)</f>
        <v>5.5300036159362707</v>
      </c>
      <c r="DW28" s="57"/>
      <c r="DX28" s="58">
        <f t="shared" si="123"/>
        <v>-1.4964736760276764E-3</v>
      </c>
      <c r="DY28" s="58">
        <f t="shared" si="123"/>
        <v>-1.4964736760276764E-3</v>
      </c>
      <c r="DZ28" s="58">
        <f t="shared" si="123"/>
        <v>0</v>
      </c>
      <c r="EA28" s="57">
        <f>SUM(EA22/EA10)</f>
        <v>9.0901623860355159</v>
      </c>
      <c r="EB28" s="57">
        <f t="shared" ref="EB28" si="230">SUM(EB22/EB10)</f>
        <v>9.0901623860355159</v>
      </c>
      <c r="EC28" s="57"/>
      <c r="ED28" s="57">
        <f>SUM(ED22/ED10)</f>
        <v>9.089577594029814</v>
      </c>
      <c r="EE28" s="57">
        <f>SUM(EE22/EE10)</f>
        <v>9.089577594029814</v>
      </c>
      <c r="EF28" s="57"/>
      <c r="EG28" s="57">
        <f>SUM(EG22/EG10)</f>
        <v>6.645960397399687</v>
      </c>
      <c r="EH28" s="57">
        <f>SUM(EH22/EH10)</f>
        <v>6.645960397399687</v>
      </c>
      <c r="EI28" s="57"/>
      <c r="EJ28" s="58">
        <f t="shared" si="125"/>
        <v>-5.8479200570182854E-4</v>
      </c>
      <c r="EK28" s="58">
        <f t="shared" si="125"/>
        <v>-5.8479200570182854E-4</v>
      </c>
      <c r="EL28" s="58">
        <f t="shared" si="125"/>
        <v>0</v>
      </c>
      <c r="EM28" s="55">
        <f>SUM(EN28)</f>
        <v>9.0901623860355159</v>
      </c>
      <c r="EN28" s="55">
        <f t="shared" ref="EN28:EN30" si="231">SUM(CO28)</f>
        <v>9.0901623860355159</v>
      </c>
      <c r="EO28" s="55"/>
      <c r="EP28" s="56">
        <f>SUM(EP22/EP10)</f>
        <v>9.0854574724918447</v>
      </c>
      <c r="EQ28" s="56">
        <f>SUM(EQ22/EQ10)</f>
        <v>9.0854574724918447</v>
      </c>
      <c r="ER28" s="55"/>
      <c r="ES28" s="56">
        <f>SUM(ES22/ES10)</f>
        <v>5.5300167736362624</v>
      </c>
      <c r="ET28" s="56">
        <v>5.5300167736362624</v>
      </c>
      <c r="EU28" s="55"/>
      <c r="EV28" s="55">
        <f>SUM(EW28)</f>
        <v>9.0901623860355159</v>
      </c>
      <c r="EW28" s="55">
        <f t="shared" ref="EW28:EW30" si="232">SUM(CO28)</f>
        <v>9.0901623860355159</v>
      </c>
      <c r="EX28" s="55"/>
      <c r="EY28" s="56" t="e">
        <f>SUM(EY22/EY10)</f>
        <v>#DIV/0!</v>
      </c>
      <c r="EZ28" s="56" t="e">
        <f>SUM(EZ22/EZ10)</f>
        <v>#DIV/0!</v>
      </c>
      <c r="FA28" s="55"/>
      <c r="FB28" s="56">
        <f>SUM(FB22/FB10)</f>
        <v>5.5299999808758793</v>
      </c>
      <c r="FC28" s="56">
        <v>5.5299999808758793</v>
      </c>
      <c r="FD28" s="55"/>
      <c r="FE28" s="55">
        <f>SUM(FF28)</f>
        <v>9.0901623860355159</v>
      </c>
      <c r="FF28" s="55">
        <f t="shared" ref="FF28:FF30" si="233">SUM(CO28)</f>
        <v>9.0901623860355159</v>
      </c>
      <c r="FG28" s="55"/>
      <c r="FH28" s="56" t="e">
        <f>SUM(FH22/FH10)</f>
        <v>#DIV/0!</v>
      </c>
      <c r="FI28" s="56" t="e">
        <f>SUM(FI22/FI10)</f>
        <v>#DIV/0!</v>
      </c>
      <c r="FJ28" s="55"/>
      <c r="FK28" s="56">
        <f>SUM(FK22/FK10)</f>
        <v>9.0899904461336298</v>
      </c>
      <c r="FL28" s="56">
        <v>9.0899904461336298</v>
      </c>
      <c r="FM28" s="55"/>
      <c r="FN28" s="57">
        <f>SUM(FN22/FN10)</f>
        <v>9.0901623860355159</v>
      </c>
      <c r="FO28" s="57">
        <f t="shared" ref="FO28" si="234">SUM(FO22/FO10)</f>
        <v>9.0901623860355159</v>
      </c>
      <c r="FP28" s="57"/>
      <c r="FQ28" s="57">
        <f>SUM(FQ22/FQ10)</f>
        <v>9.0854574724918447</v>
      </c>
      <c r="FR28" s="57">
        <f>SUM(FR22/FR10)</f>
        <v>9.0854574724918447</v>
      </c>
      <c r="FS28" s="57"/>
      <c r="FT28" s="57">
        <f>SUM(FT22/FT10)</f>
        <v>6.7236838135735937</v>
      </c>
      <c r="FU28" s="57">
        <f>SUM(FU22/FU10)</f>
        <v>6.7236838135735937</v>
      </c>
      <c r="FV28" s="57"/>
      <c r="FW28" s="58">
        <f t="shared" si="127"/>
        <v>-4.7049135436711964E-3</v>
      </c>
      <c r="FX28" s="58">
        <f t="shared" si="127"/>
        <v>-4.7049135436711964E-3</v>
      </c>
      <c r="FY28" s="58">
        <f t="shared" si="127"/>
        <v>0</v>
      </c>
      <c r="FZ28" s="59">
        <f>SUM(FZ22/FZ10)</f>
        <v>9.0901623860355159</v>
      </c>
      <c r="GA28" s="59">
        <f t="shared" ref="GA28" si="235">SUM(GA22/GA10)</f>
        <v>9.0901623860355159</v>
      </c>
      <c r="GB28" s="59"/>
      <c r="GC28" s="57">
        <f>SUM(GC22/GC10)</f>
        <v>9.0891706291565981</v>
      </c>
      <c r="GD28" s="57">
        <f>SUM(GD22/GD10)</f>
        <v>9.0891706291565981</v>
      </c>
      <c r="GE28" s="57"/>
      <c r="GF28" s="57">
        <f>SUM(GF22/GF10)</f>
        <v>6.6652633401129249</v>
      </c>
      <c r="GG28" s="57">
        <f>SUM(GG22/GG10)</f>
        <v>6.6652633401129249</v>
      </c>
      <c r="GH28" s="57"/>
      <c r="GI28" s="58">
        <f t="shared" si="129"/>
        <v>-9.9175687891772668E-4</v>
      </c>
      <c r="GJ28" s="58">
        <f t="shared" si="129"/>
        <v>-9.9175687891772668E-4</v>
      </c>
      <c r="GK28" s="58">
        <f t="shared" si="129"/>
        <v>0</v>
      </c>
      <c r="GM28" s="60"/>
    </row>
    <row r="29" spans="1:195" ht="18.75" customHeight="1" x14ac:dyDescent="0.3">
      <c r="A29" s="54" t="s">
        <v>33</v>
      </c>
      <c r="B29" s="55">
        <f>SUM(D29)</f>
        <v>22.779222604654247</v>
      </c>
      <c r="C29" s="55"/>
      <c r="D29" s="55">
        <f>SUM('[20]очистка 2019-2023'!BB50)</f>
        <v>22.779222604654247</v>
      </c>
      <c r="E29" s="56">
        <f>SUM(E23/E11)</f>
        <v>22.780011408199641</v>
      </c>
      <c r="F29" s="56"/>
      <c r="G29" s="55">
        <f>SUM(G23/G11)</f>
        <v>22.780011408199641</v>
      </c>
      <c r="H29" s="56">
        <f>SUM(H23/H11)</f>
        <v>19.940075555555556</v>
      </c>
      <c r="I29" s="56"/>
      <c r="J29" s="55">
        <v>19.940075555555556</v>
      </c>
      <c r="K29" s="55">
        <f>SUM(M29)</f>
        <v>22.779222604654247</v>
      </c>
      <c r="L29" s="55"/>
      <c r="M29" s="55">
        <f>SUM(D29)</f>
        <v>22.779222604654247</v>
      </c>
      <c r="N29" s="56">
        <f>SUM(N23/N11)</f>
        <v>22.780010863661055</v>
      </c>
      <c r="O29" s="56"/>
      <c r="P29" s="55">
        <f>SUM(P23/P11)</f>
        <v>22.780010863661055</v>
      </c>
      <c r="Q29" s="56">
        <f>SUM(Q23/Q11)</f>
        <v>19.940298507462689</v>
      </c>
      <c r="R29" s="56"/>
      <c r="S29" s="55">
        <v>19.940298507462689</v>
      </c>
      <c r="T29" s="55">
        <f>SUM(V29)</f>
        <v>22.779222604654247</v>
      </c>
      <c r="U29" s="55"/>
      <c r="V29" s="55">
        <f>SUM(D29)</f>
        <v>22.779222604654247</v>
      </c>
      <c r="W29" s="56">
        <f>SUM(W23/W11)</f>
        <v>22.780007032057913</v>
      </c>
      <c r="X29" s="56"/>
      <c r="Y29" s="55">
        <f>SUM(Y23/Y11)</f>
        <v>22.780007032057913</v>
      </c>
      <c r="Z29" s="56">
        <f>SUM(Z23/Z11)</f>
        <v>19.940099833610649</v>
      </c>
      <c r="AA29" s="56"/>
      <c r="AB29" s="55">
        <v>19.940099833610649</v>
      </c>
      <c r="AC29" s="57">
        <f>SUM(AC23/AC11)</f>
        <v>22.779222604654247</v>
      </c>
      <c r="AD29" s="57"/>
      <c r="AE29" s="57">
        <f t="shared" ref="AE29" si="236">SUM(AE23/AE11)</f>
        <v>22.779222604654247</v>
      </c>
      <c r="AF29" s="57">
        <f>SUM(AF23/AF11)</f>
        <v>22.780008382229674</v>
      </c>
      <c r="AG29" s="57"/>
      <c r="AH29" s="57">
        <f t="shared" ref="AH29" si="237">SUM(AH23/AH11)</f>
        <v>22.780008382229674</v>
      </c>
      <c r="AI29" s="57">
        <f>SUM(AI23/AI11)</f>
        <v>19.940115267771898</v>
      </c>
      <c r="AJ29" s="57"/>
      <c r="AK29" s="57">
        <f>SUM(AK23/AK11)</f>
        <v>19.940115267771898</v>
      </c>
      <c r="AL29" s="58">
        <f t="shared" si="117"/>
        <v>7.8577757542674931E-4</v>
      </c>
      <c r="AM29" s="58">
        <f t="shared" si="117"/>
        <v>0</v>
      </c>
      <c r="AN29" s="58">
        <f t="shared" si="117"/>
        <v>7.8577757542674931E-4</v>
      </c>
      <c r="AO29" s="55">
        <f>SUM(AQ29)</f>
        <v>22.779222604654247</v>
      </c>
      <c r="AP29" s="55"/>
      <c r="AQ29" s="55">
        <f>SUM(D29)</f>
        <v>22.779222604654247</v>
      </c>
      <c r="AR29" s="56">
        <f>SUM(AR23/AR11)</f>
        <v>22.779999999999998</v>
      </c>
      <c r="AS29" s="56"/>
      <c r="AT29" s="55">
        <f>SUM(AT23/AT11)</f>
        <v>22.779999999999998</v>
      </c>
      <c r="AU29" s="56">
        <f>SUM(AU23/AU11)</f>
        <v>19.940611353711791</v>
      </c>
      <c r="AV29" s="56"/>
      <c r="AW29" s="55">
        <v>19.940611353711791</v>
      </c>
      <c r="AX29" s="55">
        <f>SUM(AZ29)</f>
        <v>22.779222604654247</v>
      </c>
      <c r="AY29" s="55"/>
      <c r="AZ29" s="55">
        <f>SUM(M29)</f>
        <v>22.779222604654247</v>
      </c>
      <c r="BA29" s="56">
        <f>SUM(BA23/BA11)</f>
        <v>22.780010684474124</v>
      </c>
      <c r="BB29" s="56"/>
      <c r="BC29" s="55">
        <f>SUM(BC23/BC11)</f>
        <v>22.780010684474124</v>
      </c>
      <c r="BD29" s="56">
        <f>SUM(BD23/BD11)</f>
        <v>19.930232558139533</v>
      </c>
      <c r="BE29" s="56"/>
      <c r="BF29" s="55">
        <v>19.930232558139533</v>
      </c>
      <c r="BG29" s="55">
        <f>SUM(BI29)</f>
        <v>22.779222604654247</v>
      </c>
      <c r="BH29" s="55"/>
      <c r="BI29" s="55">
        <f>SUM(D29)</f>
        <v>22.779222604654247</v>
      </c>
      <c r="BJ29" s="56">
        <f>SUM(BJ23/BJ11)</f>
        <v>22.780009647853351</v>
      </c>
      <c r="BK29" s="56"/>
      <c r="BL29" s="55">
        <f>SUM(BL23/BL11)</f>
        <v>22.780009647853351</v>
      </c>
      <c r="BM29" s="56">
        <f>SUM(BM23/BM11)</f>
        <v>19.939935769464455</v>
      </c>
      <c r="BN29" s="56"/>
      <c r="BO29" s="55">
        <v>19.939935769464455</v>
      </c>
      <c r="BP29" s="57">
        <f>SUM(BP23/BP11)</f>
        <v>22.779222604654247</v>
      </c>
      <c r="BQ29" s="57"/>
      <c r="BR29" s="57">
        <f t="shared" ref="BR29" si="238">SUM(BR23/BR11)</f>
        <v>22.779222604654247</v>
      </c>
      <c r="BS29" s="57">
        <f>SUM(BS23/BS11)</f>
        <v>22.780008684210525</v>
      </c>
      <c r="BT29" s="57"/>
      <c r="BU29" s="57">
        <f t="shared" ref="BU29" si="239">SUM(BU23/BU11)</f>
        <v>22.780008684210525</v>
      </c>
      <c r="BV29" s="57">
        <f>SUM(BV23/BV11)</f>
        <v>19.938680127126567</v>
      </c>
      <c r="BW29" s="57"/>
      <c r="BX29" s="57">
        <f t="shared" ref="BX29" si="240">SUM(BX23/BX11)</f>
        <v>19.938680127126567</v>
      </c>
      <c r="BY29" s="58">
        <f t="shared" si="119"/>
        <v>7.8607955627774118E-4</v>
      </c>
      <c r="BZ29" s="58">
        <f t="shared" si="119"/>
        <v>0</v>
      </c>
      <c r="CA29" s="58">
        <f t="shared" si="119"/>
        <v>7.8607955627774118E-4</v>
      </c>
      <c r="CB29" s="57">
        <f>SUM(CB23/CB11)</f>
        <v>22.779222604654247</v>
      </c>
      <c r="CC29" s="57"/>
      <c r="CD29" s="57">
        <f t="shared" ref="CD29" si="241">SUM(CD23/CD11)</f>
        <v>22.779222604654247</v>
      </c>
      <c r="CE29" s="57">
        <f>SUM(CE23/CE11)</f>
        <v>22.780008537742244</v>
      </c>
      <c r="CF29" s="57"/>
      <c r="CG29" s="57">
        <f t="shared" ref="CG29" si="242">SUM(CG23/CG11)</f>
        <v>22.780008537742244</v>
      </c>
      <c r="CH29" s="57">
        <f>SUM(CH23/CH11)</f>
        <v>19.939279889727221</v>
      </c>
      <c r="CI29" s="57"/>
      <c r="CJ29" s="57">
        <f t="shared" ref="CJ29" si="243">SUM(CJ23/CJ11)</f>
        <v>19.939279889727221</v>
      </c>
      <c r="CK29" s="58">
        <f t="shared" si="121"/>
        <v>7.8593308799668193E-4</v>
      </c>
      <c r="CL29" s="58">
        <f t="shared" si="121"/>
        <v>0</v>
      </c>
      <c r="CM29" s="58">
        <f t="shared" si="121"/>
        <v>7.8593308799668193E-4</v>
      </c>
      <c r="CN29" s="55">
        <f>SUM(CP29)</f>
        <v>22.779222604654247</v>
      </c>
      <c r="CO29" s="55"/>
      <c r="CP29" s="55">
        <f>SUM('[20]очистка 2019-2023'!BB50)</f>
        <v>22.779222604654247</v>
      </c>
      <c r="CQ29" s="56">
        <f>SUM(CQ23/CQ11)</f>
        <v>22.78</v>
      </c>
      <c r="CR29" s="56"/>
      <c r="CS29" s="55">
        <f>SUM(CS23/CS11)</f>
        <v>22.78</v>
      </c>
      <c r="CT29" s="56">
        <f>SUM(CT23/CT11)</f>
        <v>20.014970059880238</v>
      </c>
      <c r="CU29" s="56"/>
      <c r="CV29" s="55">
        <v>20.014970059880238</v>
      </c>
      <c r="CW29" s="55">
        <f>SUM(CY29)</f>
        <v>22.779222604654247</v>
      </c>
      <c r="CX29" s="55"/>
      <c r="CY29" s="55">
        <f>SUM(CP29)</f>
        <v>22.779222604654247</v>
      </c>
      <c r="CZ29" s="56">
        <f>SUM(CZ23/CZ11)</f>
        <v>22.780026459143972</v>
      </c>
      <c r="DA29" s="56"/>
      <c r="DB29" s="55">
        <f>SUM(DB23/DB11)</f>
        <v>22.780026459143972</v>
      </c>
      <c r="DC29" s="56">
        <f>SUM(DC23/DC11)</f>
        <v>20.042929292929294</v>
      </c>
      <c r="DD29" s="56"/>
      <c r="DE29" s="55">
        <v>20.042929292929294</v>
      </c>
      <c r="DF29" s="55">
        <f>SUM(DH29)</f>
        <v>22.779222604654247</v>
      </c>
      <c r="DG29" s="55"/>
      <c r="DH29" s="55">
        <f>SUM(CP29)</f>
        <v>22.779222604654247</v>
      </c>
      <c r="DI29" s="56">
        <f>SUM(DI23/DI11)</f>
        <v>22.780005887445885</v>
      </c>
      <c r="DJ29" s="56"/>
      <c r="DK29" s="55">
        <f>SUM(DK23/DK11)</f>
        <v>22.780005887445885</v>
      </c>
      <c r="DL29" s="56">
        <f>SUM(DL23/DL11)</f>
        <v>20.029998948843726</v>
      </c>
      <c r="DM29" s="56"/>
      <c r="DN29" s="55">
        <v>20.029998948843726</v>
      </c>
      <c r="DO29" s="57">
        <f>SUM(DO23/DO11)</f>
        <v>22.779222604654247</v>
      </c>
      <c r="DP29" s="57"/>
      <c r="DQ29" s="57">
        <f t="shared" ref="DQ29" si="244">SUM(DQ23/DQ11)</f>
        <v>22.779222604654247</v>
      </c>
      <c r="DR29" s="57">
        <f>SUM(DR23/DR11)</f>
        <v>22.78000834868017</v>
      </c>
      <c r="DS29" s="57"/>
      <c r="DT29" s="57">
        <f t="shared" ref="DT29" si="245">SUM(DT23/DT11)</f>
        <v>22.78000834868017</v>
      </c>
      <c r="DU29" s="57">
        <f>SUM(DU23/DU11)</f>
        <v>20.030027064732142</v>
      </c>
      <c r="DV29" s="57"/>
      <c r="DW29" s="57">
        <f t="shared" ref="DW29" si="246">SUM(DW23/DW11)</f>
        <v>20.030027064732142</v>
      </c>
      <c r="DX29" s="58">
        <f t="shared" si="123"/>
        <v>7.8574402592224146E-4</v>
      </c>
      <c r="DY29" s="58">
        <f t="shared" si="123"/>
        <v>0</v>
      </c>
      <c r="DZ29" s="58">
        <f t="shared" si="123"/>
        <v>7.8574402592224146E-4</v>
      </c>
      <c r="EA29" s="57">
        <f>SUM(EA23/EA11)</f>
        <v>22.779222604654247</v>
      </c>
      <c r="EB29" s="57"/>
      <c r="EC29" s="57">
        <f t="shared" ref="EC29" si="247">SUM(EC23/EC11)</f>
        <v>22.779222604654247</v>
      </c>
      <c r="ED29" s="57">
        <f>SUM(ED23/ED11)</f>
        <v>22.780008470506051</v>
      </c>
      <c r="EE29" s="57"/>
      <c r="EF29" s="57">
        <f t="shared" ref="EF29" si="248">SUM(EF23/EF11)</f>
        <v>22.780008470506051</v>
      </c>
      <c r="EG29" s="57">
        <f>SUM(EG23/EG11)</f>
        <v>19.970325887743417</v>
      </c>
      <c r="EH29" s="57"/>
      <c r="EI29" s="57">
        <f t="shared" ref="EI29" si="249">SUM(EI23/EI11)</f>
        <v>19.970325887743417</v>
      </c>
      <c r="EJ29" s="58">
        <f t="shared" si="125"/>
        <v>7.8586585180318025E-4</v>
      </c>
      <c r="EK29" s="58">
        <f t="shared" si="125"/>
        <v>0</v>
      </c>
      <c r="EL29" s="58">
        <f t="shared" si="125"/>
        <v>7.8586585180318025E-4</v>
      </c>
      <c r="EM29" s="55">
        <f>SUM(EO29)</f>
        <v>22.779222604654247</v>
      </c>
      <c r="EN29" s="55"/>
      <c r="EO29" s="55">
        <f>SUM(CP29)</f>
        <v>22.779222604654247</v>
      </c>
      <c r="EP29" s="56">
        <f>SUM(EP23/EP11)</f>
        <v>22.780011295681067</v>
      </c>
      <c r="EQ29" s="56"/>
      <c r="ER29" s="55">
        <f>SUM(ER23/ER11)</f>
        <v>22.780011295681067</v>
      </c>
      <c r="ES29" s="56">
        <f>SUM(ES23/ES11)</f>
        <v>20.021739130434781</v>
      </c>
      <c r="ET29" s="56"/>
      <c r="EU29" s="55">
        <v>20.021739130434781</v>
      </c>
      <c r="EV29" s="55">
        <f>SUM(EX29)</f>
        <v>22.779222604654247</v>
      </c>
      <c r="EW29" s="55"/>
      <c r="EX29" s="55">
        <f>SUM(CP29)</f>
        <v>22.779222604654247</v>
      </c>
      <c r="EY29" s="56" t="e">
        <f>SUM(EY23/EY11)</f>
        <v>#DIV/0!</v>
      </c>
      <c r="EZ29" s="56"/>
      <c r="FA29" s="55" t="e">
        <f>SUM(FA23/FA11)</f>
        <v>#DIV/0!</v>
      </c>
      <c r="FB29" s="56">
        <f>SUM(FB23/FB11)</f>
        <v>20.030013617021275</v>
      </c>
      <c r="FC29" s="56"/>
      <c r="FD29" s="55">
        <v>20.030013617021275</v>
      </c>
      <c r="FE29" s="55">
        <f>SUM(FG29)</f>
        <v>22.779222604654247</v>
      </c>
      <c r="FF29" s="55"/>
      <c r="FG29" s="55">
        <f>SUM(CP29)</f>
        <v>22.779222604654247</v>
      </c>
      <c r="FH29" s="56" t="e">
        <f>SUM(FH23/FH11)</f>
        <v>#DIV/0!</v>
      </c>
      <c r="FI29" s="56"/>
      <c r="FJ29" s="55" t="e">
        <f>SUM(FJ23/FJ11)</f>
        <v>#DIV/0!</v>
      </c>
      <c r="FK29" s="56">
        <f>SUM(FK23/FK11)</f>
        <v>22.764198371220619</v>
      </c>
      <c r="FL29" s="56"/>
      <c r="FM29" s="55">
        <v>22.763468515549853</v>
      </c>
      <c r="FN29" s="57">
        <f>SUM(FN23/FN11)</f>
        <v>22.779222604654247</v>
      </c>
      <c r="FO29" s="57"/>
      <c r="FP29" s="57">
        <f t="shared" ref="FP29" si="250">SUM(FP23/FP11)</f>
        <v>22.779222604654247</v>
      </c>
      <c r="FQ29" s="57">
        <f>SUM(FQ23/FQ11)</f>
        <v>22.780011295681067</v>
      </c>
      <c r="FR29" s="57"/>
      <c r="FS29" s="57">
        <f t="shared" ref="FS29" si="251">SUM(FS23/FS11)</f>
        <v>22.780011295681067</v>
      </c>
      <c r="FT29" s="57">
        <f>SUM(FT23/FT11)</f>
        <v>21.988987518389113</v>
      </c>
      <c r="FU29" s="57"/>
      <c r="FV29" s="57">
        <f t="shared" ref="FV29" si="252">SUM(FV23/FV11)</f>
        <v>21.988987518389113</v>
      </c>
      <c r="FW29" s="58">
        <f t="shared" si="127"/>
        <v>7.8869102681977665E-4</v>
      </c>
      <c r="FX29" s="58">
        <f t="shared" si="127"/>
        <v>0</v>
      </c>
      <c r="FY29" s="58">
        <f t="shared" si="127"/>
        <v>7.8869102681977665E-4</v>
      </c>
      <c r="FZ29" s="59">
        <f>SUM(FZ23/FZ11)</f>
        <v>22.779222604654247</v>
      </c>
      <c r="GA29" s="59"/>
      <c r="GB29" s="59">
        <f t="shared" ref="GB29" si="253">SUM(GB23/GB11)</f>
        <v>22.779222604654247</v>
      </c>
      <c r="GC29" s="57">
        <f>SUM(GC23/GC11)</f>
        <v>22.780008798672483</v>
      </c>
      <c r="GD29" s="57"/>
      <c r="GE29" s="57">
        <f t="shared" ref="GE29" si="254">SUM(GE23/GE11)</f>
        <v>22.780008798672483</v>
      </c>
      <c r="GF29" s="57">
        <f>SUM(GF23/GF11)</f>
        <v>20.562646718016513</v>
      </c>
      <c r="GG29" s="57"/>
      <c r="GH29" s="57">
        <f t="shared" ref="GH29" si="255">SUM(GH23/GH11)</f>
        <v>20.562646718016513</v>
      </c>
      <c r="GI29" s="58">
        <f t="shared" si="129"/>
        <v>7.8619401823587509E-4</v>
      </c>
      <c r="GJ29" s="58">
        <f t="shared" si="129"/>
        <v>0</v>
      </c>
      <c r="GK29" s="58">
        <f t="shared" si="129"/>
        <v>7.8619401823587509E-4</v>
      </c>
      <c r="GM29" s="60"/>
    </row>
    <row r="30" spans="1:195" ht="18.75" customHeight="1" x14ac:dyDescent="0.3">
      <c r="A30" s="54" t="s">
        <v>47</v>
      </c>
      <c r="B30" s="55">
        <f>SUM(C30)</f>
        <v>40.700162386035515</v>
      </c>
      <c r="C30" s="55">
        <f>SUM('[20]стоки 2019-2023'!BH50)</f>
        <v>40.700162386035515</v>
      </c>
      <c r="D30" s="55"/>
      <c r="E30" s="56">
        <f>SUM(E24/E12)</f>
        <v>40.700000459155582</v>
      </c>
      <c r="F30" s="56">
        <f>SUM(F24/F12)</f>
        <v>40.700000459155582</v>
      </c>
      <c r="G30" s="55"/>
      <c r="H30" s="56">
        <f>SUM(H24/H12)</f>
        <v>34.419870086848817</v>
      </c>
      <c r="I30" s="56">
        <v>34.419870086848817</v>
      </c>
      <c r="J30" s="55"/>
      <c r="K30" s="55">
        <f>SUM(L30)</f>
        <v>40.700162386035515</v>
      </c>
      <c r="L30" s="55">
        <f t="shared" si="214"/>
        <v>40.700162386035515</v>
      </c>
      <c r="M30" s="55"/>
      <c r="N30" s="56">
        <f>SUM(N24/N12)</f>
        <v>40.699942947361279</v>
      </c>
      <c r="O30" s="56">
        <f>SUM(O24/O12)</f>
        <v>40.699942947361279</v>
      </c>
      <c r="P30" s="55"/>
      <c r="Q30" s="56">
        <f>SUM(Q24/Q12)</f>
        <v>34.420347461637256</v>
      </c>
      <c r="R30" s="56">
        <v>34.420347461637256</v>
      </c>
      <c r="S30" s="55"/>
      <c r="T30" s="55">
        <f>SUM(U30)</f>
        <v>40.700162386035515</v>
      </c>
      <c r="U30" s="55">
        <f t="shared" si="215"/>
        <v>40.700162386035515</v>
      </c>
      <c r="V30" s="55"/>
      <c r="W30" s="56">
        <f>SUM(W24/W12)</f>
        <v>40.700001046944259</v>
      </c>
      <c r="X30" s="56">
        <f>SUM(X24/X12)</f>
        <v>40.700001046944259</v>
      </c>
      <c r="Y30" s="55"/>
      <c r="Z30" s="56">
        <f>SUM(Z24/Z12)</f>
        <v>34.419882479236108</v>
      </c>
      <c r="AA30" s="56">
        <v>34.419882479236108</v>
      </c>
      <c r="AB30" s="55"/>
      <c r="AC30" s="57">
        <f>SUM(AC24/AC12)</f>
        <v>40.700162386035515</v>
      </c>
      <c r="AD30" s="57">
        <f t="shared" ref="AD30" si="256">SUM(AD24/AD12)</f>
        <v>40.700162386035515</v>
      </c>
      <c r="AE30" s="57"/>
      <c r="AF30" s="57">
        <f>SUM(AF24/AF12)</f>
        <v>40.699980265105609</v>
      </c>
      <c r="AG30" s="57">
        <f t="shared" ref="AG30" si="257">SUM(AG24/AG12)</f>
        <v>40.699980265105609</v>
      </c>
      <c r="AH30" s="57"/>
      <c r="AI30" s="57">
        <f>SUM(AI24/AI12)</f>
        <v>34.420039030402627</v>
      </c>
      <c r="AJ30" s="57">
        <f>SUM(AJ24/AJ12)</f>
        <v>34.420039030402627</v>
      </c>
      <c r="AK30" s="57"/>
      <c r="AL30" s="58">
        <f t="shared" si="117"/>
        <v>-1.8212092990665951E-4</v>
      </c>
      <c r="AM30" s="58">
        <f t="shared" si="117"/>
        <v>-1.8212092990665951E-4</v>
      </c>
      <c r="AN30" s="58">
        <f t="shared" si="117"/>
        <v>0</v>
      </c>
      <c r="AO30" s="55">
        <f>SUM(AP30)</f>
        <v>40.700162386035515</v>
      </c>
      <c r="AP30" s="55">
        <f t="shared" si="219"/>
        <v>40.700162386035515</v>
      </c>
      <c r="AQ30" s="55"/>
      <c r="AR30" s="56">
        <f>SUM(AR24/AR12)</f>
        <v>40.69999985322513</v>
      </c>
      <c r="AS30" s="56">
        <f>SUM(AS24/AS12)</f>
        <v>40.69999985322513</v>
      </c>
      <c r="AT30" s="55"/>
      <c r="AU30" s="56">
        <f>SUM(AU24/AU12)</f>
        <v>34.420014295925661</v>
      </c>
      <c r="AV30" s="56">
        <v>34.420014295925661</v>
      </c>
      <c r="AW30" s="55"/>
      <c r="AX30" s="55">
        <f>SUM(AY30)</f>
        <v>40.700162386035515</v>
      </c>
      <c r="AY30" s="55">
        <f t="shared" ref="AY30" si="258">SUM(L30)</f>
        <v>40.700162386035515</v>
      </c>
      <c r="AZ30" s="55"/>
      <c r="BA30" s="56">
        <f>SUM(BA24/BA12)</f>
        <v>40.699999932917677</v>
      </c>
      <c r="BB30" s="56">
        <f>SUM(BB24/BB12)</f>
        <v>40.699999932917677</v>
      </c>
      <c r="BC30" s="55"/>
      <c r="BD30" s="56">
        <f>SUM(BD24/BD12)</f>
        <v>34.420136927116225</v>
      </c>
      <c r="BE30" s="56">
        <v>34.420136927116225</v>
      </c>
      <c r="BF30" s="55"/>
      <c r="BG30" s="55">
        <f>SUM(BH30)</f>
        <v>40.700162386035515</v>
      </c>
      <c r="BH30" s="55">
        <f t="shared" si="221"/>
        <v>40.700162386035515</v>
      </c>
      <c r="BI30" s="55"/>
      <c r="BJ30" s="56">
        <f>SUM(BJ24/BJ12)</f>
        <v>40.700752111266141</v>
      </c>
      <c r="BK30" s="56">
        <f>SUM(BK24/BK12)</f>
        <v>40.700752111266141</v>
      </c>
      <c r="BL30" s="55"/>
      <c r="BM30" s="56">
        <f>SUM(BM24/BM12)</f>
        <v>34.419934967869189</v>
      </c>
      <c r="BN30" s="56">
        <v>34.419934967869189</v>
      </c>
      <c r="BO30" s="55"/>
      <c r="BP30" s="57">
        <f>SUM(BP24/BP12)</f>
        <v>40.700162386035515</v>
      </c>
      <c r="BQ30" s="57">
        <f t="shared" ref="BQ30" si="259">SUM(BQ24/BQ12)</f>
        <v>40.700162386035515</v>
      </c>
      <c r="BR30" s="57"/>
      <c r="BS30" s="57">
        <f>SUM(BS24/BS12)</f>
        <v>40.700246706391063</v>
      </c>
      <c r="BT30" s="57">
        <f t="shared" ref="BT30" si="260">SUM(BT24/BT12)</f>
        <v>40.700246706391063</v>
      </c>
      <c r="BU30" s="57"/>
      <c r="BV30" s="57">
        <f>SUM(BV24/BV12)</f>
        <v>34.420026625568283</v>
      </c>
      <c r="BW30" s="57">
        <f t="shared" ref="BW30" si="261">SUM(BW24/BW12)</f>
        <v>34.420026625568283</v>
      </c>
      <c r="BX30" s="57"/>
      <c r="BY30" s="58">
        <f t="shared" si="119"/>
        <v>8.4320355547617964E-5</v>
      </c>
      <c r="BZ30" s="58">
        <f t="shared" si="119"/>
        <v>8.4320355547617964E-5</v>
      </c>
      <c r="CA30" s="58">
        <f t="shared" si="119"/>
        <v>0</v>
      </c>
      <c r="CB30" s="57">
        <f>SUM(CB24/CB12)</f>
        <v>40.700162386035515</v>
      </c>
      <c r="CC30" s="57">
        <f t="shared" ref="CC30" si="262">SUM(CC24/CC12)</f>
        <v>40.700162386035515</v>
      </c>
      <c r="CD30" s="57"/>
      <c r="CE30" s="57">
        <f>SUM(CE24/CE12)</f>
        <v>40.700110627405195</v>
      </c>
      <c r="CF30" s="57">
        <f t="shared" ref="CF30" si="263">SUM(CF24/CF12)</f>
        <v>40.700110627405195</v>
      </c>
      <c r="CG30" s="57"/>
      <c r="CH30" s="57">
        <f>SUM(CH24/CH12)</f>
        <v>34.420033348430373</v>
      </c>
      <c r="CI30" s="57">
        <f t="shared" ref="CI30" si="264">SUM(CI24/CI12)</f>
        <v>34.420033348430373</v>
      </c>
      <c r="CJ30" s="57"/>
      <c r="CK30" s="58">
        <f t="shared" si="121"/>
        <v>-5.1758630320364318E-5</v>
      </c>
      <c r="CL30" s="58">
        <f t="shared" si="121"/>
        <v>-5.1758630320364318E-5</v>
      </c>
      <c r="CM30" s="58">
        <f t="shared" si="121"/>
        <v>0</v>
      </c>
      <c r="CN30" s="55">
        <f>SUM(CO30)</f>
        <v>40.700162386035515</v>
      </c>
      <c r="CO30" s="55">
        <f>SUM('[20]стоки 2019-2023'!BH50)</f>
        <v>40.700162386035515</v>
      </c>
      <c r="CP30" s="55"/>
      <c r="CQ30" s="56">
        <f>SUM(CQ24/CQ12)</f>
        <v>40.699999964830596</v>
      </c>
      <c r="CR30" s="56">
        <f>SUM(CR24/CR12)</f>
        <v>40.699999964830596</v>
      </c>
      <c r="CS30" s="55"/>
      <c r="CT30" s="56">
        <f>SUM(CT24/CT12)</f>
        <v>34.530259415081161</v>
      </c>
      <c r="CU30" s="56">
        <v>34.530259415081161</v>
      </c>
      <c r="CV30" s="55"/>
      <c r="CW30" s="55">
        <f>SUM(CX30)</f>
        <v>40.700162386035515</v>
      </c>
      <c r="CX30" s="55">
        <f>SUM(CO30)</f>
        <v>40.700162386035515</v>
      </c>
      <c r="CY30" s="55"/>
      <c r="CZ30" s="56">
        <f>SUM(CZ24/CZ12)</f>
        <v>40.699999986083171</v>
      </c>
      <c r="DA30" s="56">
        <f>SUM(DA24/DA12)</f>
        <v>40.699999986083171</v>
      </c>
      <c r="DB30" s="55"/>
      <c r="DC30" s="56">
        <f>SUM(DC24/DC12)</f>
        <v>34.530617030102988</v>
      </c>
      <c r="DD30" s="56">
        <v>34.530617030102988</v>
      </c>
      <c r="DE30" s="55"/>
      <c r="DF30" s="55">
        <f>SUM(DG30)</f>
        <v>40.700162386035515</v>
      </c>
      <c r="DG30" s="55">
        <f t="shared" si="228"/>
        <v>40.700162386035515</v>
      </c>
      <c r="DH30" s="55"/>
      <c r="DI30" s="56">
        <f>SUM(DI24/DI12)</f>
        <v>40.700000507221617</v>
      </c>
      <c r="DJ30" s="56">
        <f>SUM(DJ24/DJ12)</f>
        <v>40.700000507221617</v>
      </c>
      <c r="DK30" s="55"/>
      <c r="DL30" s="56">
        <f>SUM(DL24/DL12)</f>
        <v>34.53182878415744</v>
      </c>
      <c r="DM30" s="56">
        <v>34.53182878415744</v>
      </c>
      <c r="DN30" s="55"/>
      <c r="DO30" s="57">
        <f>SUM(DO24/DO12)</f>
        <v>40.700162386035515</v>
      </c>
      <c r="DP30" s="57">
        <f t="shared" ref="DP30" si="265">SUM(DP24/DP12)</f>
        <v>40.700162386035515</v>
      </c>
      <c r="DQ30" s="57"/>
      <c r="DR30" s="57">
        <f>SUM(DR24/DR12)</f>
        <v>40.700000178519417</v>
      </c>
      <c r="DS30" s="57">
        <f>SUM(DS24/DS12)</f>
        <v>40.700000178519417</v>
      </c>
      <c r="DT30" s="57"/>
      <c r="DU30" s="57">
        <f>SUM(DU24/DU12)</f>
        <v>34.530938179541501</v>
      </c>
      <c r="DV30" s="57">
        <f>SUM(DV24/DV12)</f>
        <v>34.530938179541501</v>
      </c>
      <c r="DW30" s="57"/>
      <c r="DX30" s="58">
        <f t="shared" si="123"/>
        <v>-1.6220751609807849E-4</v>
      </c>
      <c r="DY30" s="58">
        <f t="shared" si="123"/>
        <v>-1.6220751609807849E-4</v>
      </c>
      <c r="DZ30" s="58">
        <f t="shared" si="123"/>
        <v>0</v>
      </c>
      <c r="EA30" s="57">
        <f>SUM(EA24/EA12)</f>
        <v>40.700162386035522</v>
      </c>
      <c r="EB30" s="57">
        <f t="shared" ref="EB30:EC30" si="266">SUM(EB24/EB12)</f>
        <v>40.700162386035522</v>
      </c>
      <c r="EC30" s="57" t="e">
        <f t="shared" si="266"/>
        <v>#DIV/0!</v>
      </c>
      <c r="ED30" s="57">
        <f>SUM(ED24/ED12)</f>
        <v>40.70007658552128</v>
      </c>
      <c r="EE30" s="57">
        <f>SUM(EE24/EE12)</f>
        <v>40.70007658552128</v>
      </c>
      <c r="EF30" s="57" t="e">
        <f>SUM(EF24/EF12)</f>
        <v>#DIV/0!</v>
      </c>
      <c r="EG30" s="57">
        <f>SUM(EG24/EG12)</f>
        <v>34.454590583686048</v>
      </c>
      <c r="EH30" s="57">
        <f>SUM(EH24/EH12)</f>
        <v>34.454590583686048</v>
      </c>
      <c r="EI30" s="57" t="e">
        <f>SUM(EI24/EI12)</f>
        <v>#DIV/0!</v>
      </c>
      <c r="EJ30" s="58">
        <f t="shared" si="125"/>
        <v>-8.5800514241896053E-5</v>
      </c>
      <c r="EK30" s="58">
        <f t="shared" si="125"/>
        <v>-8.5800514241896053E-5</v>
      </c>
      <c r="EL30" s="58" t="e">
        <f t="shared" si="125"/>
        <v>#DIV/0!</v>
      </c>
      <c r="EM30" s="55">
        <f>SUM(EN30)</f>
        <v>40.700162386035515</v>
      </c>
      <c r="EN30" s="55">
        <f t="shared" si="231"/>
        <v>40.700162386035515</v>
      </c>
      <c r="EO30" s="55"/>
      <c r="EP30" s="56">
        <f>SUM(EP24/EP12)</f>
        <v>40.699999529344389</v>
      </c>
      <c r="EQ30" s="56">
        <f>SUM(EQ24/EQ12)</f>
        <v>40.699999529344389</v>
      </c>
      <c r="ER30" s="55"/>
      <c r="ES30" s="56">
        <f>SUM(ES24/ES12)</f>
        <v>34.53001888930865</v>
      </c>
      <c r="ET30" s="56">
        <v>34.53001888930865</v>
      </c>
      <c r="EU30" s="55"/>
      <c r="EV30" s="55">
        <f>SUM(EW30)</f>
        <v>40.700162386035515</v>
      </c>
      <c r="EW30" s="55">
        <f t="shared" si="232"/>
        <v>40.700162386035515</v>
      </c>
      <c r="EX30" s="55"/>
      <c r="EY30" s="56" t="e">
        <f>SUM(EY24/EY12)</f>
        <v>#DIV/0!</v>
      </c>
      <c r="EZ30" s="56" t="e">
        <f>SUM(EZ24/EZ12)</f>
        <v>#DIV/0!</v>
      </c>
      <c r="FA30" s="55"/>
      <c r="FB30" s="56">
        <f>SUM(FB24/FB12)</f>
        <v>34.530568877171312</v>
      </c>
      <c r="FC30" s="56">
        <v>34.530568877171312</v>
      </c>
      <c r="FD30" s="55"/>
      <c r="FE30" s="55">
        <f>SUM(FF30)</f>
        <v>40.700162386035515</v>
      </c>
      <c r="FF30" s="55">
        <f t="shared" si="233"/>
        <v>40.700162386035515</v>
      </c>
      <c r="FG30" s="55"/>
      <c r="FH30" s="56" t="e">
        <f>SUM(FH24/FH12)</f>
        <v>#DIV/0!</v>
      </c>
      <c r="FI30" s="56" t="e">
        <f>SUM(FI24/FI12)</f>
        <v>#DIV/0!</v>
      </c>
      <c r="FJ30" s="55"/>
      <c r="FK30" s="56">
        <f>SUM(FK24/FK12)</f>
        <v>40.704980875948323</v>
      </c>
      <c r="FL30" s="56">
        <v>40.704980875948323</v>
      </c>
      <c r="FM30" s="55"/>
      <c r="FN30" s="57">
        <f>SUM(FN24/FN12)</f>
        <v>40.700162386035515</v>
      </c>
      <c r="FO30" s="57">
        <f t="shared" ref="FO30" si="267">SUM(FO24/FO12)</f>
        <v>40.700162386035515</v>
      </c>
      <c r="FP30" s="57"/>
      <c r="FQ30" s="57">
        <f>SUM(FQ24/FQ12)</f>
        <v>40.699999529344389</v>
      </c>
      <c r="FR30" s="57">
        <f>SUM(FR24/FR12)</f>
        <v>40.699999529344389</v>
      </c>
      <c r="FS30" s="57"/>
      <c r="FT30" s="57">
        <f>SUM(FT24/FT12)</f>
        <v>36.612597073648516</v>
      </c>
      <c r="FU30" s="57">
        <f>SUM(FU24/FU12)</f>
        <v>36.612597073648516</v>
      </c>
      <c r="FV30" s="57" t="e">
        <f>SUM(FV24/FV12)</f>
        <v>#DIV/0!</v>
      </c>
      <c r="FW30" s="58">
        <f t="shared" si="127"/>
        <v>-1.6285669112647838E-4</v>
      </c>
      <c r="FX30" s="58">
        <f t="shared" si="127"/>
        <v>-1.6285669112647838E-4</v>
      </c>
      <c r="FY30" s="58">
        <f t="shared" si="127"/>
        <v>0</v>
      </c>
      <c r="FZ30" s="59">
        <f>SUM(FZ24/FZ12)</f>
        <v>40.700162386035515</v>
      </c>
      <c r="GA30" s="59">
        <f t="shared" ref="GA30:GB30" si="268">SUM(GA24/GA12)</f>
        <v>40.700162386035515</v>
      </c>
      <c r="GB30" s="59" t="e">
        <f t="shared" si="268"/>
        <v>#DIV/0!</v>
      </c>
      <c r="GC30" s="57">
        <f>SUM(GC24/GC12)</f>
        <v>40.700068493193847</v>
      </c>
      <c r="GD30" s="57">
        <f>SUM(GD24/GD12)</f>
        <v>40.700068493193847</v>
      </c>
      <c r="GE30" s="57" t="e">
        <f>SUM(GE24/GE12)</f>
        <v>#DIV/0!</v>
      </c>
      <c r="GF30" s="57">
        <f>SUM(GF24/GF12)</f>
        <v>34.995207245474688</v>
      </c>
      <c r="GG30" s="57">
        <f>SUM(GG24/GG12)</f>
        <v>34.995207245474688</v>
      </c>
      <c r="GH30" s="57" t="e">
        <f>SUM(GH24/GH12)</f>
        <v>#DIV/0!</v>
      </c>
      <c r="GI30" s="58">
        <f t="shared" si="129"/>
        <v>-9.3892841668719029E-5</v>
      </c>
      <c r="GJ30" s="58">
        <f t="shared" si="129"/>
        <v>-9.3892841668719029E-5</v>
      </c>
      <c r="GK30" s="58" t="e">
        <f t="shared" si="129"/>
        <v>#DIV/0!</v>
      </c>
      <c r="GM30" s="60"/>
    </row>
    <row r="31" spans="1:195" ht="18.75" customHeight="1" x14ac:dyDescent="0.3">
      <c r="A31" s="61" t="s">
        <v>48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4"/>
      <c r="BN31" s="63"/>
      <c r="BO31" s="63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7"/>
    </row>
    <row r="32" spans="1:195" ht="19.5" customHeight="1" x14ac:dyDescent="0.2">
      <c r="A32" s="229" t="s">
        <v>3</v>
      </c>
      <c r="B32" s="204" t="s">
        <v>4</v>
      </c>
      <c r="C32" s="205"/>
      <c r="D32" s="205"/>
      <c r="E32" s="227"/>
      <c r="F32" s="227"/>
      <c r="G32" s="227"/>
      <c r="H32" s="227"/>
      <c r="I32" s="227"/>
      <c r="J32" s="230"/>
      <c r="K32" s="204" t="s">
        <v>5</v>
      </c>
      <c r="L32" s="205"/>
      <c r="M32" s="205"/>
      <c r="N32" s="227"/>
      <c r="O32" s="227"/>
      <c r="P32" s="227"/>
      <c r="Q32" s="227"/>
      <c r="R32" s="227"/>
      <c r="S32" s="230"/>
      <c r="T32" s="204" t="s">
        <v>6</v>
      </c>
      <c r="U32" s="205"/>
      <c r="V32" s="205"/>
      <c r="W32" s="227"/>
      <c r="X32" s="227"/>
      <c r="Y32" s="227"/>
      <c r="Z32" s="227"/>
      <c r="AA32" s="231"/>
      <c r="AB32" s="232"/>
      <c r="AC32" s="201" t="s">
        <v>7</v>
      </c>
      <c r="AD32" s="202"/>
      <c r="AE32" s="202"/>
      <c r="AF32" s="225"/>
      <c r="AG32" s="225"/>
      <c r="AH32" s="225"/>
      <c r="AI32" s="225"/>
      <c r="AJ32" s="225"/>
      <c r="AK32" s="225"/>
      <c r="AL32" s="225"/>
      <c r="AM32" s="225"/>
      <c r="AN32" s="225"/>
      <c r="AO32" s="204" t="s">
        <v>8</v>
      </c>
      <c r="AP32" s="205"/>
      <c r="AQ32" s="205"/>
      <c r="AR32" s="227"/>
      <c r="AS32" s="227"/>
      <c r="AT32" s="227"/>
      <c r="AU32" s="227"/>
      <c r="AV32" s="233"/>
      <c r="AW32" s="234"/>
      <c r="AX32" s="204" t="s">
        <v>9</v>
      </c>
      <c r="AY32" s="205"/>
      <c r="AZ32" s="205"/>
      <c r="BA32" s="227"/>
      <c r="BB32" s="227"/>
      <c r="BC32" s="227"/>
      <c r="BD32" s="227"/>
      <c r="BE32" s="226"/>
      <c r="BF32" s="228"/>
      <c r="BG32" s="204" t="s">
        <v>10</v>
      </c>
      <c r="BH32" s="205"/>
      <c r="BI32" s="205"/>
      <c r="BJ32" s="227"/>
      <c r="BK32" s="227"/>
      <c r="BL32" s="227"/>
      <c r="BM32" s="227"/>
      <c r="BN32" s="226"/>
      <c r="BO32" s="228"/>
      <c r="BP32" s="201" t="s">
        <v>11</v>
      </c>
      <c r="BQ32" s="202"/>
      <c r="BR32" s="202"/>
      <c r="BS32" s="225"/>
      <c r="BT32" s="225"/>
      <c r="BU32" s="225"/>
      <c r="BV32" s="225"/>
      <c r="BW32" s="225"/>
      <c r="BX32" s="225"/>
      <c r="BY32" s="226"/>
      <c r="BZ32" s="226"/>
      <c r="CA32" s="226"/>
      <c r="CB32" s="201" t="s">
        <v>12</v>
      </c>
      <c r="CC32" s="202"/>
      <c r="CD32" s="202"/>
      <c r="CE32" s="225"/>
      <c r="CF32" s="225"/>
      <c r="CG32" s="225"/>
      <c r="CH32" s="225"/>
      <c r="CI32" s="225"/>
      <c r="CJ32" s="225"/>
      <c r="CK32" s="226"/>
      <c r="CL32" s="226"/>
      <c r="CM32" s="226"/>
      <c r="CN32" s="204" t="s">
        <v>13</v>
      </c>
      <c r="CO32" s="205"/>
      <c r="CP32" s="205"/>
      <c r="CQ32" s="227"/>
      <c r="CR32" s="227"/>
      <c r="CS32" s="227"/>
      <c r="CT32" s="227"/>
      <c r="CU32" s="226"/>
      <c r="CV32" s="228"/>
      <c r="CW32" s="204" t="s">
        <v>14</v>
      </c>
      <c r="CX32" s="205"/>
      <c r="CY32" s="205"/>
      <c r="CZ32" s="227"/>
      <c r="DA32" s="227"/>
      <c r="DB32" s="227"/>
      <c r="DC32" s="227"/>
      <c r="DD32" s="226"/>
      <c r="DE32" s="228"/>
      <c r="DF32" s="204" t="s">
        <v>15</v>
      </c>
      <c r="DG32" s="205"/>
      <c r="DH32" s="205"/>
      <c r="DI32" s="227"/>
      <c r="DJ32" s="227"/>
      <c r="DK32" s="227"/>
      <c r="DL32" s="227"/>
      <c r="DM32" s="226"/>
      <c r="DN32" s="228"/>
      <c r="DO32" s="201" t="s">
        <v>16</v>
      </c>
      <c r="DP32" s="202"/>
      <c r="DQ32" s="202"/>
      <c r="DR32" s="225"/>
      <c r="DS32" s="225"/>
      <c r="DT32" s="225"/>
      <c r="DU32" s="225"/>
      <c r="DV32" s="225"/>
      <c r="DW32" s="225"/>
      <c r="DX32" s="226"/>
      <c r="DY32" s="226"/>
      <c r="DZ32" s="226"/>
      <c r="EA32" s="201" t="s">
        <v>17</v>
      </c>
      <c r="EB32" s="202"/>
      <c r="EC32" s="202"/>
      <c r="ED32" s="225"/>
      <c r="EE32" s="225"/>
      <c r="EF32" s="225"/>
      <c r="EG32" s="225"/>
      <c r="EH32" s="225"/>
      <c r="EI32" s="225"/>
      <c r="EJ32" s="226"/>
      <c r="EK32" s="226"/>
      <c r="EL32" s="226"/>
      <c r="EM32" s="204" t="s">
        <v>18</v>
      </c>
      <c r="EN32" s="205"/>
      <c r="EO32" s="205"/>
      <c r="EP32" s="227"/>
      <c r="EQ32" s="227"/>
      <c r="ER32" s="227"/>
      <c r="ES32" s="227"/>
      <c r="ET32" s="226"/>
      <c r="EU32" s="228"/>
      <c r="EV32" s="204" t="s">
        <v>19</v>
      </c>
      <c r="EW32" s="205"/>
      <c r="EX32" s="205"/>
      <c r="EY32" s="227"/>
      <c r="EZ32" s="227"/>
      <c r="FA32" s="227"/>
      <c r="FB32" s="227"/>
      <c r="FC32" s="226"/>
      <c r="FD32" s="228"/>
      <c r="FE32" s="204" t="s">
        <v>20</v>
      </c>
      <c r="FF32" s="205"/>
      <c r="FG32" s="205"/>
      <c r="FH32" s="227"/>
      <c r="FI32" s="227"/>
      <c r="FJ32" s="227"/>
      <c r="FK32" s="227"/>
      <c r="FL32" s="226"/>
      <c r="FM32" s="228"/>
      <c r="FN32" s="201" t="s">
        <v>21</v>
      </c>
      <c r="FO32" s="202"/>
      <c r="FP32" s="202"/>
      <c r="FQ32" s="225"/>
      <c r="FR32" s="225"/>
      <c r="FS32" s="225"/>
      <c r="FT32" s="225"/>
      <c r="FU32" s="225"/>
      <c r="FV32" s="225"/>
      <c r="FW32" s="226"/>
      <c r="FX32" s="226"/>
      <c r="FY32" s="226"/>
      <c r="FZ32" s="201" t="s">
        <v>22</v>
      </c>
      <c r="GA32" s="202"/>
      <c r="GB32" s="202"/>
      <c r="GC32" s="225"/>
      <c r="GD32" s="225"/>
      <c r="GE32" s="225"/>
      <c r="GF32" s="225"/>
      <c r="GG32" s="225"/>
      <c r="GH32" s="225"/>
      <c r="GI32" s="226"/>
      <c r="GJ32" s="226"/>
      <c r="GK32" s="228"/>
    </row>
    <row r="33" spans="1:195" ht="19.5" customHeight="1" x14ac:dyDescent="0.2">
      <c r="A33" s="229"/>
      <c r="B33" s="222" t="s">
        <v>23</v>
      </c>
      <c r="C33" s="223"/>
      <c r="D33" s="224"/>
      <c r="E33" s="222" t="s">
        <v>24</v>
      </c>
      <c r="F33" s="223"/>
      <c r="G33" s="224"/>
      <c r="H33" s="222" t="s">
        <v>25</v>
      </c>
      <c r="I33" s="223"/>
      <c r="J33" s="224"/>
      <c r="K33" s="222" t="s">
        <v>23</v>
      </c>
      <c r="L33" s="223"/>
      <c r="M33" s="224"/>
      <c r="N33" s="222" t="s">
        <v>24</v>
      </c>
      <c r="O33" s="223"/>
      <c r="P33" s="224"/>
      <c r="Q33" s="222" t="s">
        <v>25</v>
      </c>
      <c r="R33" s="223"/>
      <c r="S33" s="224"/>
      <c r="T33" s="222" t="s">
        <v>23</v>
      </c>
      <c r="U33" s="223"/>
      <c r="V33" s="224"/>
      <c r="W33" s="222" t="s">
        <v>24</v>
      </c>
      <c r="X33" s="223"/>
      <c r="Y33" s="224"/>
      <c r="Z33" s="222" t="s">
        <v>25</v>
      </c>
      <c r="AA33" s="223"/>
      <c r="AB33" s="224"/>
      <c r="AC33" s="192" t="s">
        <v>23</v>
      </c>
      <c r="AD33" s="193"/>
      <c r="AE33" s="194"/>
      <c r="AF33" s="219" t="s">
        <v>24</v>
      </c>
      <c r="AG33" s="220"/>
      <c r="AH33" s="221"/>
      <c r="AI33" s="219" t="s">
        <v>25</v>
      </c>
      <c r="AJ33" s="220"/>
      <c r="AK33" s="221"/>
      <c r="AL33" s="192" t="s">
        <v>26</v>
      </c>
      <c r="AM33" s="193"/>
      <c r="AN33" s="194"/>
      <c r="AO33" s="222" t="s">
        <v>23</v>
      </c>
      <c r="AP33" s="223"/>
      <c r="AQ33" s="224"/>
      <c r="AR33" s="222" t="s">
        <v>24</v>
      </c>
      <c r="AS33" s="223"/>
      <c r="AT33" s="224"/>
      <c r="AU33" s="222" t="s">
        <v>25</v>
      </c>
      <c r="AV33" s="223"/>
      <c r="AW33" s="224"/>
      <c r="AX33" s="222" t="s">
        <v>23</v>
      </c>
      <c r="AY33" s="223"/>
      <c r="AZ33" s="224"/>
      <c r="BA33" s="222" t="s">
        <v>24</v>
      </c>
      <c r="BB33" s="223"/>
      <c r="BC33" s="224"/>
      <c r="BD33" s="222" t="s">
        <v>25</v>
      </c>
      <c r="BE33" s="223"/>
      <c r="BF33" s="224"/>
      <c r="BG33" s="222" t="s">
        <v>23</v>
      </c>
      <c r="BH33" s="223"/>
      <c r="BI33" s="224"/>
      <c r="BJ33" s="222" t="s">
        <v>24</v>
      </c>
      <c r="BK33" s="223"/>
      <c r="BL33" s="224"/>
      <c r="BM33" s="222" t="s">
        <v>25</v>
      </c>
      <c r="BN33" s="223"/>
      <c r="BO33" s="224"/>
      <c r="BP33" s="192" t="s">
        <v>23</v>
      </c>
      <c r="BQ33" s="193"/>
      <c r="BR33" s="194"/>
      <c r="BS33" s="219" t="s">
        <v>24</v>
      </c>
      <c r="BT33" s="220"/>
      <c r="BU33" s="221"/>
      <c r="BV33" s="219" t="s">
        <v>25</v>
      </c>
      <c r="BW33" s="220"/>
      <c r="BX33" s="221"/>
      <c r="BY33" s="192" t="s">
        <v>26</v>
      </c>
      <c r="BZ33" s="193"/>
      <c r="CA33" s="194"/>
      <c r="CB33" s="192" t="s">
        <v>23</v>
      </c>
      <c r="CC33" s="193"/>
      <c r="CD33" s="194"/>
      <c r="CE33" s="219" t="s">
        <v>24</v>
      </c>
      <c r="CF33" s="220"/>
      <c r="CG33" s="221"/>
      <c r="CH33" s="219" t="s">
        <v>25</v>
      </c>
      <c r="CI33" s="220"/>
      <c r="CJ33" s="221"/>
      <c r="CK33" s="192" t="s">
        <v>26</v>
      </c>
      <c r="CL33" s="193"/>
      <c r="CM33" s="194"/>
      <c r="CN33" s="222" t="s">
        <v>23</v>
      </c>
      <c r="CO33" s="223"/>
      <c r="CP33" s="224"/>
      <c r="CQ33" s="222" t="s">
        <v>24</v>
      </c>
      <c r="CR33" s="223"/>
      <c r="CS33" s="224"/>
      <c r="CT33" s="222" t="s">
        <v>25</v>
      </c>
      <c r="CU33" s="223"/>
      <c r="CV33" s="224"/>
      <c r="CW33" s="222" t="s">
        <v>23</v>
      </c>
      <c r="CX33" s="223"/>
      <c r="CY33" s="224"/>
      <c r="CZ33" s="222" t="s">
        <v>24</v>
      </c>
      <c r="DA33" s="223"/>
      <c r="DB33" s="224"/>
      <c r="DC33" s="222" t="s">
        <v>25</v>
      </c>
      <c r="DD33" s="223"/>
      <c r="DE33" s="224"/>
      <c r="DF33" s="222" t="s">
        <v>23</v>
      </c>
      <c r="DG33" s="223"/>
      <c r="DH33" s="224"/>
      <c r="DI33" s="222" t="s">
        <v>24</v>
      </c>
      <c r="DJ33" s="223"/>
      <c r="DK33" s="224"/>
      <c r="DL33" s="222" t="s">
        <v>25</v>
      </c>
      <c r="DM33" s="223"/>
      <c r="DN33" s="224"/>
      <c r="DO33" s="192" t="s">
        <v>23</v>
      </c>
      <c r="DP33" s="193"/>
      <c r="DQ33" s="194"/>
      <c r="DR33" s="219" t="s">
        <v>24</v>
      </c>
      <c r="DS33" s="220"/>
      <c r="DT33" s="221"/>
      <c r="DU33" s="219" t="s">
        <v>25</v>
      </c>
      <c r="DV33" s="220"/>
      <c r="DW33" s="221"/>
      <c r="DX33" s="192" t="s">
        <v>26</v>
      </c>
      <c r="DY33" s="193"/>
      <c r="DZ33" s="194"/>
      <c r="EA33" s="192" t="s">
        <v>23</v>
      </c>
      <c r="EB33" s="193"/>
      <c r="EC33" s="194"/>
      <c r="ED33" s="219" t="s">
        <v>24</v>
      </c>
      <c r="EE33" s="220"/>
      <c r="EF33" s="221"/>
      <c r="EG33" s="219" t="s">
        <v>25</v>
      </c>
      <c r="EH33" s="220"/>
      <c r="EI33" s="221"/>
      <c r="EJ33" s="192" t="s">
        <v>26</v>
      </c>
      <c r="EK33" s="193"/>
      <c r="EL33" s="194"/>
      <c r="EM33" s="222" t="s">
        <v>23</v>
      </c>
      <c r="EN33" s="223"/>
      <c r="EO33" s="224"/>
      <c r="EP33" s="222" t="s">
        <v>24</v>
      </c>
      <c r="EQ33" s="223"/>
      <c r="ER33" s="224"/>
      <c r="ES33" s="222" t="s">
        <v>25</v>
      </c>
      <c r="ET33" s="223"/>
      <c r="EU33" s="224"/>
      <c r="EV33" s="222" t="s">
        <v>23</v>
      </c>
      <c r="EW33" s="223"/>
      <c r="EX33" s="224"/>
      <c r="EY33" s="222" t="s">
        <v>24</v>
      </c>
      <c r="EZ33" s="223"/>
      <c r="FA33" s="224"/>
      <c r="FB33" s="222" t="s">
        <v>25</v>
      </c>
      <c r="FC33" s="223"/>
      <c r="FD33" s="224"/>
      <c r="FE33" s="222" t="s">
        <v>23</v>
      </c>
      <c r="FF33" s="223"/>
      <c r="FG33" s="224"/>
      <c r="FH33" s="222" t="s">
        <v>24</v>
      </c>
      <c r="FI33" s="223"/>
      <c r="FJ33" s="224"/>
      <c r="FK33" s="222" t="s">
        <v>25</v>
      </c>
      <c r="FL33" s="223"/>
      <c r="FM33" s="224"/>
      <c r="FN33" s="192" t="s">
        <v>23</v>
      </c>
      <c r="FO33" s="193"/>
      <c r="FP33" s="194"/>
      <c r="FQ33" s="219" t="s">
        <v>24</v>
      </c>
      <c r="FR33" s="220"/>
      <c r="FS33" s="221"/>
      <c r="FT33" s="219" t="s">
        <v>25</v>
      </c>
      <c r="FU33" s="220"/>
      <c r="FV33" s="221"/>
      <c r="FW33" s="192" t="s">
        <v>26</v>
      </c>
      <c r="FX33" s="193"/>
      <c r="FY33" s="194"/>
      <c r="FZ33" s="192" t="s">
        <v>23</v>
      </c>
      <c r="GA33" s="193"/>
      <c r="GB33" s="194"/>
      <c r="GC33" s="219" t="s">
        <v>24</v>
      </c>
      <c r="GD33" s="220"/>
      <c r="GE33" s="221"/>
      <c r="GF33" s="219" t="s">
        <v>25</v>
      </c>
      <c r="GG33" s="220"/>
      <c r="GH33" s="221"/>
      <c r="GI33" s="192" t="s">
        <v>26</v>
      </c>
      <c r="GJ33" s="193"/>
      <c r="GK33" s="194"/>
    </row>
    <row r="34" spans="1:195" ht="24.75" customHeight="1" x14ac:dyDescent="0.2">
      <c r="A34" s="229"/>
      <c r="B34" s="4" t="s">
        <v>27</v>
      </c>
      <c r="C34" s="4" t="s">
        <v>28</v>
      </c>
      <c r="D34" s="4" t="s">
        <v>29</v>
      </c>
      <c r="E34" s="4" t="s">
        <v>27</v>
      </c>
      <c r="F34" s="4" t="s">
        <v>28</v>
      </c>
      <c r="G34" s="4" t="s">
        <v>29</v>
      </c>
      <c r="H34" s="4" t="s">
        <v>27</v>
      </c>
      <c r="I34" s="4" t="s">
        <v>28</v>
      </c>
      <c r="J34" s="4" t="s">
        <v>29</v>
      </c>
      <c r="K34" s="4" t="s">
        <v>27</v>
      </c>
      <c r="L34" s="4" t="s">
        <v>28</v>
      </c>
      <c r="M34" s="4" t="s">
        <v>29</v>
      </c>
      <c r="N34" s="4" t="s">
        <v>27</v>
      </c>
      <c r="O34" s="4" t="s">
        <v>28</v>
      </c>
      <c r="P34" s="4" t="s">
        <v>29</v>
      </c>
      <c r="Q34" s="4" t="s">
        <v>27</v>
      </c>
      <c r="R34" s="4" t="s">
        <v>28</v>
      </c>
      <c r="S34" s="4" t="s">
        <v>29</v>
      </c>
      <c r="T34" s="4" t="s">
        <v>27</v>
      </c>
      <c r="U34" s="4" t="s">
        <v>28</v>
      </c>
      <c r="V34" s="4" t="s">
        <v>29</v>
      </c>
      <c r="W34" s="4" t="s">
        <v>27</v>
      </c>
      <c r="X34" s="4" t="s">
        <v>28</v>
      </c>
      <c r="Y34" s="4" t="s">
        <v>29</v>
      </c>
      <c r="Z34" s="4" t="s">
        <v>27</v>
      </c>
      <c r="AA34" s="4" t="s">
        <v>28</v>
      </c>
      <c r="AB34" s="4" t="s">
        <v>29</v>
      </c>
      <c r="AC34" s="5" t="s">
        <v>27</v>
      </c>
      <c r="AD34" s="5" t="s">
        <v>28</v>
      </c>
      <c r="AE34" s="5" t="s">
        <v>29</v>
      </c>
      <c r="AF34" s="5" t="s">
        <v>27</v>
      </c>
      <c r="AG34" s="5" t="s">
        <v>28</v>
      </c>
      <c r="AH34" s="5" t="s">
        <v>29</v>
      </c>
      <c r="AI34" s="5" t="s">
        <v>27</v>
      </c>
      <c r="AJ34" s="5" t="s">
        <v>28</v>
      </c>
      <c r="AK34" s="5" t="s">
        <v>29</v>
      </c>
      <c r="AL34" s="5" t="s">
        <v>27</v>
      </c>
      <c r="AM34" s="5" t="s">
        <v>28</v>
      </c>
      <c r="AN34" s="5" t="s">
        <v>29</v>
      </c>
      <c r="AO34" s="4" t="s">
        <v>27</v>
      </c>
      <c r="AP34" s="4" t="s">
        <v>28</v>
      </c>
      <c r="AQ34" s="4" t="s">
        <v>29</v>
      </c>
      <c r="AR34" s="4" t="s">
        <v>27</v>
      </c>
      <c r="AS34" s="4" t="s">
        <v>28</v>
      </c>
      <c r="AT34" s="4" t="s">
        <v>29</v>
      </c>
      <c r="AU34" s="4" t="s">
        <v>27</v>
      </c>
      <c r="AV34" s="4" t="s">
        <v>28</v>
      </c>
      <c r="AW34" s="4" t="s">
        <v>29</v>
      </c>
      <c r="AX34" s="4" t="s">
        <v>27</v>
      </c>
      <c r="AY34" s="4" t="s">
        <v>28</v>
      </c>
      <c r="AZ34" s="4" t="s">
        <v>29</v>
      </c>
      <c r="BA34" s="4" t="s">
        <v>27</v>
      </c>
      <c r="BB34" s="4" t="s">
        <v>28</v>
      </c>
      <c r="BC34" s="4" t="s">
        <v>29</v>
      </c>
      <c r="BD34" s="4" t="s">
        <v>27</v>
      </c>
      <c r="BE34" s="4" t="s">
        <v>28</v>
      </c>
      <c r="BF34" s="4" t="s">
        <v>29</v>
      </c>
      <c r="BG34" s="4" t="s">
        <v>27</v>
      </c>
      <c r="BH34" s="4" t="s">
        <v>28</v>
      </c>
      <c r="BI34" s="4" t="s">
        <v>29</v>
      </c>
      <c r="BJ34" s="4" t="s">
        <v>27</v>
      </c>
      <c r="BK34" s="4" t="s">
        <v>28</v>
      </c>
      <c r="BL34" s="4" t="s">
        <v>29</v>
      </c>
      <c r="BM34" s="4" t="s">
        <v>27</v>
      </c>
      <c r="BN34" s="4" t="s">
        <v>28</v>
      </c>
      <c r="BO34" s="4" t="s">
        <v>29</v>
      </c>
      <c r="BP34" s="5" t="s">
        <v>27</v>
      </c>
      <c r="BQ34" s="5" t="s">
        <v>28</v>
      </c>
      <c r="BR34" s="5" t="s">
        <v>29</v>
      </c>
      <c r="BS34" s="5" t="s">
        <v>27</v>
      </c>
      <c r="BT34" s="5" t="s">
        <v>28</v>
      </c>
      <c r="BU34" s="5" t="s">
        <v>29</v>
      </c>
      <c r="BV34" s="5" t="s">
        <v>27</v>
      </c>
      <c r="BW34" s="5" t="s">
        <v>28</v>
      </c>
      <c r="BX34" s="5" t="s">
        <v>29</v>
      </c>
      <c r="BY34" s="5" t="s">
        <v>27</v>
      </c>
      <c r="BZ34" s="5" t="s">
        <v>28</v>
      </c>
      <c r="CA34" s="5" t="s">
        <v>29</v>
      </c>
      <c r="CB34" s="5" t="s">
        <v>27</v>
      </c>
      <c r="CC34" s="5" t="s">
        <v>28</v>
      </c>
      <c r="CD34" s="5" t="s">
        <v>29</v>
      </c>
      <c r="CE34" s="5" t="s">
        <v>27</v>
      </c>
      <c r="CF34" s="5" t="s">
        <v>28</v>
      </c>
      <c r="CG34" s="5" t="s">
        <v>29</v>
      </c>
      <c r="CH34" s="5" t="s">
        <v>27</v>
      </c>
      <c r="CI34" s="5" t="s">
        <v>28</v>
      </c>
      <c r="CJ34" s="5" t="s">
        <v>29</v>
      </c>
      <c r="CK34" s="5" t="s">
        <v>27</v>
      </c>
      <c r="CL34" s="5" t="s">
        <v>28</v>
      </c>
      <c r="CM34" s="5" t="s">
        <v>29</v>
      </c>
      <c r="CN34" s="4" t="s">
        <v>27</v>
      </c>
      <c r="CO34" s="4" t="s">
        <v>28</v>
      </c>
      <c r="CP34" s="4" t="s">
        <v>29</v>
      </c>
      <c r="CQ34" s="4" t="s">
        <v>27</v>
      </c>
      <c r="CR34" s="4" t="s">
        <v>28</v>
      </c>
      <c r="CS34" s="4" t="s">
        <v>29</v>
      </c>
      <c r="CT34" s="4" t="s">
        <v>27</v>
      </c>
      <c r="CU34" s="4" t="s">
        <v>28</v>
      </c>
      <c r="CV34" s="4" t="s">
        <v>29</v>
      </c>
      <c r="CW34" s="4" t="s">
        <v>27</v>
      </c>
      <c r="CX34" s="4" t="s">
        <v>28</v>
      </c>
      <c r="CY34" s="4" t="s">
        <v>29</v>
      </c>
      <c r="CZ34" s="4" t="s">
        <v>27</v>
      </c>
      <c r="DA34" s="4" t="s">
        <v>28</v>
      </c>
      <c r="DB34" s="4" t="s">
        <v>29</v>
      </c>
      <c r="DC34" s="4" t="s">
        <v>27</v>
      </c>
      <c r="DD34" s="4" t="s">
        <v>28</v>
      </c>
      <c r="DE34" s="4" t="s">
        <v>29</v>
      </c>
      <c r="DF34" s="4" t="s">
        <v>27</v>
      </c>
      <c r="DG34" s="4" t="s">
        <v>28</v>
      </c>
      <c r="DH34" s="4" t="s">
        <v>29</v>
      </c>
      <c r="DI34" s="4" t="s">
        <v>27</v>
      </c>
      <c r="DJ34" s="4" t="s">
        <v>28</v>
      </c>
      <c r="DK34" s="4" t="s">
        <v>29</v>
      </c>
      <c r="DL34" s="4" t="s">
        <v>27</v>
      </c>
      <c r="DM34" s="4" t="s">
        <v>28</v>
      </c>
      <c r="DN34" s="4" t="s">
        <v>29</v>
      </c>
      <c r="DO34" s="5" t="s">
        <v>27</v>
      </c>
      <c r="DP34" s="5" t="s">
        <v>28</v>
      </c>
      <c r="DQ34" s="5" t="s">
        <v>29</v>
      </c>
      <c r="DR34" s="5" t="s">
        <v>27</v>
      </c>
      <c r="DS34" s="5" t="s">
        <v>28</v>
      </c>
      <c r="DT34" s="5" t="s">
        <v>29</v>
      </c>
      <c r="DU34" s="5" t="s">
        <v>27</v>
      </c>
      <c r="DV34" s="5" t="s">
        <v>28</v>
      </c>
      <c r="DW34" s="5" t="s">
        <v>29</v>
      </c>
      <c r="DX34" s="5" t="s">
        <v>27</v>
      </c>
      <c r="DY34" s="5" t="s">
        <v>28</v>
      </c>
      <c r="DZ34" s="5" t="s">
        <v>29</v>
      </c>
      <c r="EA34" s="5" t="s">
        <v>27</v>
      </c>
      <c r="EB34" s="5" t="s">
        <v>28</v>
      </c>
      <c r="EC34" s="5" t="s">
        <v>29</v>
      </c>
      <c r="ED34" s="5" t="s">
        <v>27</v>
      </c>
      <c r="EE34" s="5" t="s">
        <v>28</v>
      </c>
      <c r="EF34" s="5" t="s">
        <v>29</v>
      </c>
      <c r="EG34" s="5" t="s">
        <v>27</v>
      </c>
      <c r="EH34" s="5" t="s">
        <v>28</v>
      </c>
      <c r="EI34" s="5" t="s">
        <v>29</v>
      </c>
      <c r="EJ34" s="5" t="s">
        <v>27</v>
      </c>
      <c r="EK34" s="5" t="s">
        <v>28</v>
      </c>
      <c r="EL34" s="5" t="s">
        <v>29</v>
      </c>
      <c r="EM34" s="4" t="s">
        <v>27</v>
      </c>
      <c r="EN34" s="4" t="s">
        <v>28</v>
      </c>
      <c r="EO34" s="4" t="s">
        <v>29</v>
      </c>
      <c r="EP34" s="4" t="s">
        <v>27</v>
      </c>
      <c r="EQ34" s="4" t="s">
        <v>28</v>
      </c>
      <c r="ER34" s="4" t="s">
        <v>29</v>
      </c>
      <c r="ES34" s="4" t="s">
        <v>27</v>
      </c>
      <c r="ET34" s="4" t="s">
        <v>28</v>
      </c>
      <c r="EU34" s="4" t="s">
        <v>29</v>
      </c>
      <c r="EV34" s="4" t="s">
        <v>27</v>
      </c>
      <c r="EW34" s="4" t="s">
        <v>28</v>
      </c>
      <c r="EX34" s="4" t="s">
        <v>29</v>
      </c>
      <c r="EY34" s="4" t="s">
        <v>27</v>
      </c>
      <c r="EZ34" s="4" t="s">
        <v>28</v>
      </c>
      <c r="FA34" s="4" t="s">
        <v>29</v>
      </c>
      <c r="FB34" s="4" t="s">
        <v>27</v>
      </c>
      <c r="FC34" s="4" t="s">
        <v>28</v>
      </c>
      <c r="FD34" s="4" t="s">
        <v>29</v>
      </c>
      <c r="FE34" s="4" t="s">
        <v>27</v>
      </c>
      <c r="FF34" s="4" t="s">
        <v>28</v>
      </c>
      <c r="FG34" s="4" t="s">
        <v>29</v>
      </c>
      <c r="FH34" s="4" t="s">
        <v>27</v>
      </c>
      <c r="FI34" s="4" t="s">
        <v>28</v>
      </c>
      <c r="FJ34" s="4" t="s">
        <v>29</v>
      </c>
      <c r="FK34" s="4" t="s">
        <v>27</v>
      </c>
      <c r="FL34" s="4" t="s">
        <v>28</v>
      </c>
      <c r="FM34" s="4" t="s">
        <v>29</v>
      </c>
      <c r="FN34" s="5" t="s">
        <v>27</v>
      </c>
      <c r="FO34" s="5" t="s">
        <v>28</v>
      </c>
      <c r="FP34" s="5" t="s">
        <v>29</v>
      </c>
      <c r="FQ34" s="5" t="s">
        <v>27</v>
      </c>
      <c r="FR34" s="5" t="s">
        <v>28</v>
      </c>
      <c r="FS34" s="5" t="s">
        <v>29</v>
      </c>
      <c r="FT34" s="5" t="s">
        <v>27</v>
      </c>
      <c r="FU34" s="5" t="s">
        <v>28</v>
      </c>
      <c r="FV34" s="5" t="s">
        <v>29</v>
      </c>
      <c r="FW34" s="5" t="s">
        <v>27</v>
      </c>
      <c r="FX34" s="5" t="s">
        <v>28</v>
      </c>
      <c r="FY34" s="5" t="s">
        <v>29</v>
      </c>
      <c r="FZ34" s="5" t="s">
        <v>27</v>
      </c>
      <c r="GA34" s="5" t="s">
        <v>28</v>
      </c>
      <c r="GB34" s="5" t="s">
        <v>29</v>
      </c>
      <c r="GC34" s="5" t="s">
        <v>27</v>
      </c>
      <c r="GD34" s="5" t="s">
        <v>28</v>
      </c>
      <c r="GE34" s="5" t="s">
        <v>29</v>
      </c>
      <c r="GF34" s="5" t="s">
        <v>27</v>
      </c>
      <c r="GG34" s="5" t="s">
        <v>28</v>
      </c>
      <c r="GH34" s="5" t="s">
        <v>29</v>
      </c>
      <c r="GI34" s="5" t="s">
        <v>27</v>
      </c>
      <c r="GJ34" s="5" t="s">
        <v>28</v>
      </c>
      <c r="GK34" s="5" t="s">
        <v>29</v>
      </c>
    </row>
    <row r="35" spans="1:195" ht="18.75" customHeight="1" x14ac:dyDescent="0.3">
      <c r="A35" s="65" t="s">
        <v>49</v>
      </c>
      <c r="B35" s="66">
        <f>SUM(C35:D35)</f>
        <v>845.14992614723781</v>
      </c>
      <c r="C35" s="66">
        <f>SUM('[20]ПОЛНАЯ СЕБЕСТОИМОСТЬ СТОКИ 2023'!C153)/3</f>
        <v>840.96486076783606</v>
      </c>
      <c r="D35" s="66">
        <f>SUM('[20]ПОЛНАЯ СЕБЕСТОИМОСТЬ СТОКИ 2023'!D153)/3</f>
        <v>4.1850653794017854</v>
      </c>
      <c r="E35" s="66">
        <f>SUM(F35:G35)</f>
        <v>999.89841999999999</v>
      </c>
      <c r="F35" s="66">
        <f>SUM('[20]ПОЛНАЯ СЕБЕСТОИМОСТЬ СТОКИ 2023'!F153)</f>
        <v>998.25400000000002</v>
      </c>
      <c r="G35" s="66">
        <f>SUM('[20]ПОЛНАЯ СЕБЕСТОИМОСТЬ СТОКИ 2023'!G153)</f>
        <v>1.64442</v>
      </c>
      <c r="H35" s="67">
        <f>SUM(I35:J35)</f>
        <v>983.01800000000003</v>
      </c>
      <c r="I35" s="67">
        <v>982.56200000000001</v>
      </c>
      <c r="J35" s="67">
        <v>0.45600000000000002</v>
      </c>
      <c r="K35" s="66">
        <f>SUM(L35:M35)</f>
        <v>845.14992614723781</v>
      </c>
      <c r="L35" s="66">
        <f>SUM(C35)</f>
        <v>840.96486076783606</v>
      </c>
      <c r="M35" s="66">
        <f>SUM(D35)</f>
        <v>4.1850653794017854</v>
      </c>
      <c r="N35" s="66">
        <f>SUM(O35:P35)</f>
        <v>960.41741999999999</v>
      </c>
      <c r="O35" s="66">
        <f>SUM('[20]ПОЛНАЯ СЕБЕСТОИМОСТЬ СТОКИ 2023'!I153)</f>
        <v>959.32600000000002</v>
      </c>
      <c r="P35" s="66">
        <f>SUM('[20]ПОЛНАЯ СЕБЕСТОИМОСТЬ СТОКИ 2023'!J153)</f>
        <v>1.0914200000000001</v>
      </c>
      <c r="Q35" s="67">
        <f>SUM(R35:S35)</f>
        <v>860.14299999999992</v>
      </c>
      <c r="R35" s="67">
        <v>859.62799999999993</v>
      </c>
      <c r="S35" s="67">
        <v>0.51500000000000001</v>
      </c>
      <c r="T35" s="66">
        <f>SUM(U35:V35)</f>
        <v>845.14992614723781</v>
      </c>
      <c r="U35" s="66">
        <f>SUM(L35)</f>
        <v>840.96486076783606</v>
      </c>
      <c r="V35" s="66">
        <f>SUM(M35)</f>
        <v>4.1850653794017854</v>
      </c>
      <c r="W35" s="66">
        <f>SUM(X35:Y35)</f>
        <v>1191.1887599999998</v>
      </c>
      <c r="X35" s="66">
        <f>SUM('[20]ПОЛНАЯ СЕБЕСТОИМОСТЬ СТОКИ 2023'!L153)</f>
        <v>1185.5529999999999</v>
      </c>
      <c r="Y35" s="66">
        <f>SUM('[20]ПОЛНАЯ СЕБЕСТОИМОСТЬ СТОКИ 2023'!M153)</f>
        <v>5.6357600000000003</v>
      </c>
      <c r="Z35" s="67">
        <f>SUM(AA35:AB35)</f>
        <v>971.67200000000003</v>
      </c>
      <c r="AA35" s="67">
        <v>966.77499999999998</v>
      </c>
      <c r="AB35" s="67">
        <v>4.8970000000000002</v>
      </c>
      <c r="AC35" s="41">
        <f t="shared" ref="AC35:AK41" si="269">SUM(B35+K35+T35)</f>
        <v>2535.4497784417135</v>
      </c>
      <c r="AD35" s="41">
        <f t="shared" si="269"/>
        <v>2522.8945823035083</v>
      </c>
      <c r="AE35" s="41">
        <f t="shared" si="269"/>
        <v>12.555196138205357</v>
      </c>
      <c r="AF35" s="41">
        <f t="shared" si="269"/>
        <v>3151.5045999999998</v>
      </c>
      <c r="AG35" s="41">
        <f t="shared" si="269"/>
        <v>3143.1329999999998</v>
      </c>
      <c r="AH35" s="41">
        <f t="shared" si="269"/>
        <v>8.3716000000000008</v>
      </c>
      <c r="AI35" s="41">
        <f t="shared" si="269"/>
        <v>2814.8330000000001</v>
      </c>
      <c r="AJ35" s="41">
        <f t="shared" si="269"/>
        <v>2808.9650000000001</v>
      </c>
      <c r="AK35" s="41">
        <f t="shared" si="269"/>
        <v>5.8680000000000003</v>
      </c>
      <c r="AL35" s="43">
        <f t="shared" ref="AL35:AN71" si="270">SUM(AF35-AC35)</f>
        <v>616.05482155828622</v>
      </c>
      <c r="AM35" s="43">
        <f t="shared" si="270"/>
        <v>620.23841769649152</v>
      </c>
      <c r="AN35" s="43">
        <f t="shared" si="270"/>
        <v>-4.1835961382053561</v>
      </c>
      <c r="AO35" s="66">
        <f>SUM(AP35:AQ35)</f>
        <v>845.14992614723781</v>
      </c>
      <c r="AP35" s="66">
        <f>SUM('[20]ПОЛНАЯ СЕБЕСТОИМОСТЬ СТОКИ 2023'!R153)/3</f>
        <v>840.96486076783606</v>
      </c>
      <c r="AQ35" s="66">
        <f>SUM('[20]ПОЛНАЯ СЕБЕСТОИМОСТЬ СТОКИ 2023'!S153)/3</f>
        <v>4.1850653794017854</v>
      </c>
      <c r="AR35" s="66">
        <f>SUM(AS35:AT35)</f>
        <v>1007.33901</v>
      </c>
      <c r="AS35" s="66">
        <f>SUM('[20]ПОЛНАЯ СЕБЕСТОИМОСТЬ СТОКИ 2023'!U153)</f>
        <v>1006.347</v>
      </c>
      <c r="AT35" s="66">
        <f>SUM('[20]ПОЛНАЯ СЕБЕСТОИМОСТЬ СТОКИ 2023'!V153)</f>
        <v>0.99200999999999995</v>
      </c>
      <c r="AU35" s="67">
        <f>SUM(AV35:AW35)</f>
        <v>1035.7639999999999</v>
      </c>
      <c r="AV35" s="67">
        <v>1034.607</v>
      </c>
      <c r="AW35" s="67">
        <v>1.157</v>
      </c>
      <c r="AX35" s="66">
        <f>SUM(AY35:AZ35)</f>
        <v>845.14992614723781</v>
      </c>
      <c r="AY35" s="66">
        <f>SUM(AP35)</f>
        <v>840.96486076783606</v>
      </c>
      <c r="AZ35" s="66">
        <f>SUM(AQ35)</f>
        <v>4.1850653794017854</v>
      </c>
      <c r="BA35" s="68">
        <f>SUM(BB35:BC35)</f>
        <v>1025.4625800000001</v>
      </c>
      <c r="BB35" s="68">
        <f>SUM('[20]ПОЛНАЯ СЕБЕСТОИМОСТЬ СТОКИ 2023'!X153)</f>
        <v>1023.7280000000001</v>
      </c>
      <c r="BC35" s="68">
        <f>SUM('[20]ПОЛНАЯ СЕБЕСТОИМОСТЬ СТОКИ 2023'!Y153)</f>
        <v>1.73458</v>
      </c>
      <c r="BD35" s="67">
        <f>SUM(BE35:BF35)</f>
        <v>943.49400000000003</v>
      </c>
      <c r="BE35" s="67">
        <v>942.38499999999999</v>
      </c>
      <c r="BF35" s="67">
        <v>1.109</v>
      </c>
      <c r="BG35" s="66">
        <f>SUM(BH35:BI35)</f>
        <v>845.14992614723781</v>
      </c>
      <c r="BH35" s="66">
        <f>SUM(AY35)</f>
        <v>840.96486076783606</v>
      </c>
      <c r="BI35" s="66">
        <f>SUM(AZ35)</f>
        <v>4.1850653794017854</v>
      </c>
      <c r="BJ35" s="66">
        <f>SUM(BK35:BL35)</f>
        <v>930.74783000000002</v>
      </c>
      <c r="BK35" s="66">
        <f>SUM('[20]ПОЛНАЯ СЕБЕСТОИМОСТЬ СТОКИ 2023'!AA153)</f>
        <v>924.97400000000005</v>
      </c>
      <c r="BL35" s="66">
        <f>SUM('[20]ПОЛНАЯ СЕБЕСТОИМОСТЬ СТОКИ 2023'!AB153)</f>
        <v>5.7738300000000002</v>
      </c>
      <c r="BM35" s="67">
        <f>SUM(BN35:BO35)</f>
        <v>836.24405999999999</v>
      </c>
      <c r="BN35" s="67">
        <v>830.57051000000001</v>
      </c>
      <c r="BO35" s="67">
        <v>5.6735499999999996</v>
      </c>
      <c r="BP35" s="41">
        <f t="shared" ref="BP35:BX41" si="271">SUM(AO35+AX35+BG35)</f>
        <v>2535.4497784417135</v>
      </c>
      <c r="BQ35" s="41">
        <f t="shared" si="271"/>
        <v>2522.8945823035083</v>
      </c>
      <c r="BR35" s="41">
        <f t="shared" si="271"/>
        <v>12.555196138205357</v>
      </c>
      <c r="BS35" s="41">
        <f t="shared" si="271"/>
        <v>2963.5494200000003</v>
      </c>
      <c r="BT35" s="41">
        <f t="shared" si="271"/>
        <v>2955.049</v>
      </c>
      <c r="BU35" s="41">
        <f t="shared" si="271"/>
        <v>8.5004200000000001</v>
      </c>
      <c r="BV35" s="41">
        <f t="shared" si="271"/>
        <v>2815.5020599999998</v>
      </c>
      <c r="BW35" s="41">
        <f t="shared" si="271"/>
        <v>2807.5625099999997</v>
      </c>
      <c r="BX35" s="41">
        <f t="shared" si="271"/>
        <v>7.9395499999999997</v>
      </c>
      <c r="BY35" s="43">
        <f t="shared" ref="BY35:CA71" si="272">SUM(BS35-BP35)</f>
        <v>428.09964155828675</v>
      </c>
      <c r="BZ35" s="43">
        <f t="shared" si="272"/>
        <v>432.15441769649169</v>
      </c>
      <c r="CA35" s="43">
        <f t="shared" si="272"/>
        <v>-4.0547761382053569</v>
      </c>
      <c r="CB35" s="41">
        <f t="shared" ref="CB35:CJ41" si="273">SUM(AC35+BP35)</f>
        <v>5070.8995568834271</v>
      </c>
      <c r="CC35" s="41">
        <f t="shared" si="273"/>
        <v>5045.7891646070166</v>
      </c>
      <c r="CD35" s="41">
        <f t="shared" si="273"/>
        <v>25.110392276410714</v>
      </c>
      <c r="CE35" s="41">
        <f t="shared" si="273"/>
        <v>6115.0540199999996</v>
      </c>
      <c r="CF35" s="41">
        <f t="shared" si="273"/>
        <v>6098.1819999999998</v>
      </c>
      <c r="CG35" s="41">
        <f t="shared" si="273"/>
        <v>16.872019999999999</v>
      </c>
      <c r="CH35" s="69">
        <f t="shared" si="273"/>
        <v>5630.3350599999994</v>
      </c>
      <c r="CI35" s="69">
        <f t="shared" si="273"/>
        <v>5616.5275099999999</v>
      </c>
      <c r="CJ35" s="69">
        <f t="shared" si="273"/>
        <v>13.807549999999999</v>
      </c>
      <c r="CK35" s="43">
        <f t="shared" ref="CK35:CM71" si="274">SUM(CE35-CB35)</f>
        <v>1044.1544631165725</v>
      </c>
      <c r="CL35" s="43">
        <f t="shared" si="274"/>
        <v>1052.3928353929832</v>
      </c>
      <c r="CM35" s="43">
        <f t="shared" si="274"/>
        <v>-8.2383722764107148</v>
      </c>
      <c r="CN35" s="66">
        <f>SUM(CO35:CP35)</f>
        <v>845.14992614723781</v>
      </c>
      <c r="CO35" s="66">
        <f>SUM('[20]ПОЛНАЯ СЕБЕСТОИМОСТЬ СТОКИ 2023'!AP153)/3</f>
        <v>840.96486076783606</v>
      </c>
      <c r="CP35" s="66">
        <f>SUM('[20]ПОЛНАЯ СЕБЕСТОИМОСТЬ СТОКИ 2023'!AQ153)/3</f>
        <v>4.1850653794017854</v>
      </c>
      <c r="CQ35" s="66">
        <f>SUM(CR35:CS35)</f>
        <v>963.3732500000001</v>
      </c>
      <c r="CR35" s="66">
        <f>SUM('[20]ПОЛНАЯ СЕБЕСТОИМОСТЬ СТОКИ 2023'!AS153)</f>
        <v>962.13100000000009</v>
      </c>
      <c r="CS35" s="66">
        <f>SUM('[20]ПОЛНАЯ СЕБЕСТОИМОСТЬ СТОКИ 2023'!AT153)</f>
        <v>1.2422500000000001</v>
      </c>
      <c r="CT35" s="67">
        <f>SUM(CU35:CV35)</f>
        <v>877.26400000000001</v>
      </c>
      <c r="CU35" s="67">
        <v>876.55700000000002</v>
      </c>
      <c r="CV35" s="67">
        <v>0.70699999999999996</v>
      </c>
      <c r="CW35" s="66">
        <f>SUM(CX35:CY35)</f>
        <v>845.14992614723781</v>
      </c>
      <c r="CX35" s="66">
        <f>SUM(CO35)</f>
        <v>840.96486076783606</v>
      </c>
      <c r="CY35" s="66">
        <f>SUM(CP35)</f>
        <v>4.1850653794017854</v>
      </c>
      <c r="CZ35" s="66">
        <f>SUM(DA35:DB35)</f>
        <v>950.49283000000003</v>
      </c>
      <c r="DA35" s="66">
        <f>SUM('[20]ПОЛНАЯ СЕБЕСТОИМОСТЬ СТОКИ 2023'!AV153)</f>
        <v>949.00476000000003</v>
      </c>
      <c r="DB35" s="66">
        <f>SUM('[20]ПОЛНАЯ СЕБЕСТОИМОСТЬ СТОКИ 2023'!AW153)</f>
        <v>1.48807</v>
      </c>
      <c r="DC35" s="67">
        <f>SUM(DD35:DE35)</f>
        <v>863.86599999999987</v>
      </c>
      <c r="DD35" s="67">
        <v>863.02299999999991</v>
      </c>
      <c r="DE35" s="67">
        <v>0.84299999999999997</v>
      </c>
      <c r="DF35" s="66">
        <f>SUM(DG35:DH35)</f>
        <v>845.14992614723781</v>
      </c>
      <c r="DG35" s="66">
        <f>SUM(CX35)</f>
        <v>840.96486076783606</v>
      </c>
      <c r="DH35" s="66">
        <f>SUM(CY35)</f>
        <v>4.1850653794017854</v>
      </c>
      <c r="DI35" s="66">
        <f>SUM(DJ35:DK35)</f>
        <v>953.62647000000004</v>
      </c>
      <c r="DJ35" s="66">
        <f>SUM('[20]ПОЛНАЯ СЕБЕСТОИМОСТЬ СТОКИ 2023'!AY153)</f>
        <v>946.87130999999999</v>
      </c>
      <c r="DK35" s="66">
        <f>SUM('[20]ПОЛНАЯ СЕБЕСТОИМОСТЬ СТОКИ 2023'!AZ153)</f>
        <v>6.7551600000000001</v>
      </c>
      <c r="DL35" s="67">
        <f>SUM(DM35:DN35)</f>
        <v>921.15949999999998</v>
      </c>
      <c r="DM35" s="67">
        <v>914.99699999999996</v>
      </c>
      <c r="DN35" s="67">
        <v>6.1624999999999996</v>
      </c>
      <c r="DO35" s="41">
        <f t="shared" ref="DO35:DW41" si="275">SUM(CN35+CW35+DF35)</f>
        <v>2535.4497784417135</v>
      </c>
      <c r="DP35" s="41">
        <f t="shared" si="275"/>
        <v>2522.8945823035083</v>
      </c>
      <c r="DQ35" s="41">
        <f t="shared" si="275"/>
        <v>12.555196138205357</v>
      </c>
      <c r="DR35" s="41">
        <f t="shared" si="275"/>
        <v>2867.4925500000004</v>
      </c>
      <c r="DS35" s="41">
        <f t="shared" si="275"/>
        <v>2858.0070700000001</v>
      </c>
      <c r="DT35" s="41">
        <f t="shared" si="275"/>
        <v>9.485479999999999</v>
      </c>
      <c r="DU35" s="41">
        <f t="shared" si="275"/>
        <v>2662.2894999999999</v>
      </c>
      <c r="DV35" s="41">
        <f t="shared" si="275"/>
        <v>2654.5769999999998</v>
      </c>
      <c r="DW35" s="41">
        <f t="shared" si="275"/>
        <v>7.7124999999999995</v>
      </c>
      <c r="DX35" s="43">
        <f t="shared" ref="DX35:DZ71" si="276">SUM(DR35-DO35)</f>
        <v>332.04277155828686</v>
      </c>
      <c r="DY35" s="43">
        <f t="shared" si="276"/>
        <v>335.11248769649183</v>
      </c>
      <c r="DZ35" s="43">
        <f t="shared" si="276"/>
        <v>-3.0697161382053579</v>
      </c>
      <c r="EA35" s="41">
        <f t="shared" ref="EA35:EI41" si="277">SUM(CB35+DO35)</f>
        <v>7606.3493353251406</v>
      </c>
      <c r="EB35" s="41">
        <f t="shared" si="277"/>
        <v>7568.6837469105249</v>
      </c>
      <c r="EC35" s="41">
        <f t="shared" si="277"/>
        <v>37.665588414616067</v>
      </c>
      <c r="ED35" s="41">
        <f t="shared" si="277"/>
        <v>8982.5465700000004</v>
      </c>
      <c r="EE35" s="41">
        <f t="shared" si="277"/>
        <v>8956.1890700000004</v>
      </c>
      <c r="EF35" s="41">
        <f t="shared" si="277"/>
        <v>26.357499999999998</v>
      </c>
      <c r="EG35" s="41">
        <f t="shared" si="277"/>
        <v>8292.6245600000002</v>
      </c>
      <c r="EH35" s="41">
        <f t="shared" si="277"/>
        <v>8271.1045099999992</v>
      </c>
      <c r="EI35" s="41">
        <f t="shared" si="277"/>
        <v>21.520049999999998</v>
      </c>
      <c r="EJ35" s="43">
        <f t="shared" ref="EJ35:EL71" si="278">SUM(ED35-EA35)</f>
        <v>1376.1972346748598</v>
      </c>
      <c r="EK35" s="43">
        <f t="shared" si="278"/>
        <v>1387.5053230894755</v>
      </c>
      <c r="EL35" s="43">
        <f t="shared" si="278"/>
        <v>-11.308088414616069</v>
      </c>
      <c r="EM35" s="66">
        <f>SUM(EN35:EO35)</f>
        <v>845.14992614723781</v>
      </c>
      <c r="EN35" s="66">
        <f>SUM('[20]ПОЛНАЯ СЕБЕСТОИМОСТЬ СТОКИ 2023'!BN153)/3</f>
        <v>840.96486076783606</v>
      </c>
      <c r="EO35" s="66">
        <f>SUM('[20]ПОЛНАЯ СЕБЕСТОИМОСТЬ СТОКИ 2023'!BO153)/3</f>
        <v>4.1850653794017854</v>
      </c>
      <c r="EP35" s="66">
        <f>SUM(EQ35:ER35)</f>
        <v>1097.22442</v>
      </c>
      <c r="EQ35" s="66">
        <f>SUM('[20]ПОЛНАЯ СЕБЕСТОИМОСТЬ СТОКИ 2023'!BQ153)</f>
        <v>1093.78331</v>
      </c>
      <c r="ER35" s="66">
        <f>SUM('[20]ПОЛНАЯ СЕБЕСТОИМОСТЬ СТОКИ 2023'!BR153)</f>
        <v>3.4411100000000001</v>
      </c>
      <c r="ES35" s="67">
        <f>SUM(ET35:EU35)</f>
        <v>987.97900000000004</v>
      </c>
      <c r="ET35" s="67">
        <v>986.63300000000004</v>
      </c>
      <c r="EU35" s="67">
        <v>1.3460000000000001</v>
      </c>
      <c r="EV35" s="66">
        <f>SUM(EW35:EX35)</f>
        <v>845.14992614723781</v>
      </c>
      <c r="EW35" s="66">
        <f>SUM(EN35)</f>
        <v>840.96486076783606</v>
      </c>
      <c r="EX35" s="66">
        <f>SUM(EO35)</f>
        <v>4.1850653794017854</v>
      </c>
      <c r="EY35" s="66">
        <f>SUM(EZ35:FA35)</f>
        <v>0</v>
      </c>
      <c r="EZ35" s="66">
        <f>SUM('[20]ПОЛНАЯ СЕБЕСТОИМОСТЬ СТОКИ 2023'!BT153)</f>
        <v>0</v>
      </c>
      <c r="FA35" s="66">
        <f>SUM('[20]ПОЛНАЯ СЕБЕСТОИМОСТЬ СТОКИ 2023'!BU153)</f>
        <v>0</v>
      </c>
      <c r="FB35" s="67">
        <f>SUM(FC35:FD35)</f>
        <v>817.38395000000014</v>
      </c>
      <c r="FC35" s="67">
        <v>816.13028000000008</v>
      </c>
      <c r="FD35" s="67">
        <v>1.2536700000000001</v>
      </c>
      <c r="FE35" s="66">
        <f>SUM(FF35:FG35)</f>
        <v>845.14992614723781</v>
      </c>
      <c r="FF35" s="66">
        <f>SUM(EW35)</f>
        <v>840.96486076783606</v>
      </c>
      <c r="FG35" s="66">
        <f>SUM(EX35)</f>
        <v>4.1850653794017854</v>
      </c>
      <c r="FH35" s="66">
        <f>SUM(FI35:FJ35)</f>
        <v>0</v>
      </c>
      <c r="FI35" s="66">
        <f>SUM('[20]ПОЛНАЯ СЕБЕСТОИМОСТЬ СТОКИ 2023'!BW153)</f>
        <v>0</v>
      </c>
      <c r="FJ35" s="66">
        <f>SUM('[20]ПОЛНАЯ СЕБЕСТОИМОСТЬ СТОКИ 2023'!BX153)</f>
        <v>0</v>
      </c>
      <c r="FK35" s="67">
        <f>SUM(FL35:FM35)</f>
        <v>935.55100000000004</v>
      </c>
      <c r="FL35" s="67">
        <v>928.46199999999999</v>
      </c>
      <c r="FM35" s="67">
        <v>7.0890000000000004</v>
      </c>
      <c r="FN35" s="41">
        <f t="shared" ref="FN35:FV41" si="279">SUM(EM35+EV35+FE35)</f>
        <v>2535.4497784417135</v>
      </c>
      <c r="FO35" s="41">
        <f t="shared" si="279"/>
        <v>2522.8945823035083</v>
      </c>
      <c r="FP35" s="41">
        <f t="shared" si="279"/>
        <v>12.555196138205357</v>
      </c>
      <c r="FQ35" s="41">
        <f t="shared" si="279"/>
        <v>1097.22442</v>
      </c>
      <c r="FR35" s="41">
        <f t="shared" si="279"/>
        <v>1093.78331</v>
      </c>
      <c r="FS35" s="41">
        <f t="shared" si="279"/>
        <v>3.4411100000000001</v>
      </c>
      <c r="FT35" s="41">
        <f t="shared" si="279"/>
        <v>2740.9139500000001</v>
      </c>
      <c r="FU35" s="41">
        <f t="shared" si="279"/>
        <v>2731.2252800000001</v>
      </c>
      <c r="FV35" s="41">
        <f t="shared" si="279"/>
        <v>9.6886700000000001</v>
      </c>
      <c r="FW35" s="43">
        <f t="shared" ref="FW35:FY71" si="280">SUM(FQ35-FN35)</f>
        <v>-1438.2253584417135</v>
      </c>
      <c r="FX35" s="43">
        <f t="shared" si="280"/>
        <v>-1429.1112723035083</v>
      </c>
      <c r="FY35" s="43">
        <f t="shared" si="280"/>
        <v>-9.1140861382053568</v>
      </c>
      <c r="FZ35" s="42">
        <f t="shared" ref="FZ35:GH41" si="281">SUM(EA35+FN35)</f>
        <v>10141.799113766854</v>
      </c>
      <c r="GA35" s="42">
        <f t="shared" si="281"/>
        <v>10091.578329214033</v>
      </c>
      <c r="GB35" s="42">
        <f t="shared" si="281"/>
        <v>50.220784552821428</v>
      </c>
      <c r="GC35" s="41">
        <f t="shared" si="281"/>
        <v>10079.770990000001</v>
      </c>
      <c r="GD35" s="41">
        <f t="shared" si="281"/>
        <v>10049.972380000001</v>
      </c>
      <c r="GE35" s="41">
        <f t="shared" si="281"/>
        <v>29.798609999999996</v>
      </c>
      <c r="GF35" s="41">
        <f t="shared" si="281"/>
        <v>11033.53851</v>
      </c>
      <c r="GG35" s="41">
        <f t="shared" si="281"/>
        <v>11002.32979</v>
      </c>
      <c r="GH35" s="41">
        <f t="shared" si="281"/>
        <v>31.20872</v>
      </c>
      <c r="GI35" s="43">
        <f t="shared" ref="GI35:GK71" si="282">SUM(GC35-FZ35)</f>
        <v>-62.028123766853241</v>
      </c>
      <c r="GJ35" s="43">
        <f t="shared" si="282"/>
        <v>-41.60594921403208</v>
      </c>
      <c r="GK35" s="43">
        <f t="shared" si="282"/>
        <v>-20.422174552821431</v>
      </c>
      <c r="GM35" s="13">
        <f t="shared" ref="GM35:GM63" si="283">SUM(B35+K35+T35+AO35+AX35+BG35+CN35+CW35+DF35+EM35+EV35+FE35)</f>
        <v>10141.799113766856</v>
      </c>
    </row>
    <row r="36" spans="1:195" ht="18.75" customHeight="1" x14ac:dyDescent="0.3">
      <c r="A36" s="65" t="s">
        <v>50</v>
      </c>
      <c r="B36" s="66">
        <f t="shared" ref="B36:B41" si="284">SUM(C36:D36)</f>
        <v>457.5625</v>
      </c>
      <c r="C36" s="66">
        <f>SUM('[20]ПОЛНАЯ СЕБЕСТОИМОСТЬ СТОКИ 2023'!C154)/3</f>
        <v>457.5625</v>
      </c>
      <c r="D36" s="66">
        <f>SUM('[20]ПОЛНАЯ СЕБЕСТОИМОСТЬ СТОКИ 2023'!D154)/3</f>
        <v>0</v>
      </c>
      <c r="E36" s="66">
        <f t="shared" ref="E36:E41" si="285">SUM(F36:G36)</f>
        <v>569.25300000000004</v>
      </c>
      <c r="F36" s="66">
        <f>SUM('[20]ПОЛНАЯ СЕБЕСТОИМОСТЬ СТОКИ 2023'!F154)</f>
        <v>569.25300000000004</v>
      </c>
      <c r="G36" s="66">
        <f>SUM('[20]ПОЛНАЯ СЕБЕСТОИМОСТЬ СТОКИ 2023'!G154)</f>
        <v>0</v>
      </c>
      <c r="H36" s="67">
        <f t="shared" ref="H36:H41" si="286">SUM(I36:J36)</f>
        <v>278.53199999999998</v>
      </c>
      <c r="I36" s="67">
        <v>278.53199999999998</v>
      </c>
      <c r="J36" s="67">
        <v>0</v>
      </c>
      <c r="K36" s="66">
        <f t="shared" ref="K36:K41" si="287">SUM(L36:M36)</f>
        <v>457.5625</v>
      </c>
      <c r="L36" s="66">
        <f t="shared" ref="L36:L41" si="288">SUM(C36)</f>
        <v>457.5625</v>
      </c>
      <c r="M36" s="66">
        <f t="shared" ref="M36:M41" si="289">SUM(D36)</f>
        <v>0</v>
      </c>
      <c r="N36" s="66">
        <f t="shared" ref="N36:N41" si="290">SUM(O36:P36)</f>
        <v>573.59500000000003</v>
      </c>
      <c r="O36" s="66">
        <f>SUM('[20]ПОЛНАЯ СЕБЕСТОИМОСТЬ СТОКИ 2023'!I154)</f>
        <v>573.59500000000003</v>
      </c>
      <c r="P36" s="66">
        <f>SUM('[20]ПОЛНАЯ СЕБЕСТОИМОСТЬ СТОКИ 2023'!J154)</f>
        <v>0</v>
      </c>
      <c r="Q36" s="67">
        <f t="shared" ref="Q36:Q41" si="291">SUM(R36:S36)</f>
        <v>278.89999999999998</v>
      </c>
      <c r="R36" s="67">
        <v>278.89999999999998</v>
      </c>
      <c r="S36" s="67">
        <v>0</v>
      </c>
      <c r="T36" s="66">
        <f t="shared" ref="T36:T41" si="292">SUM(U36:V36)</f>
        <v>457.5625</v>
      </c>
      <c r="U36" s="66">
        <f t="shared" ref="U36:U41" si="293">SUM(L36)</f>
        <v>457.5625</v>
      </c>
      <c r="V36" s="66">
        <f t="shared" ref="V36:V41" si="294">SUM(M36)</f>
        <v>0</v>
      </c>
      <c r="W36" s="66">
        <f t="shared" ref="W36:W41" si="295">SUM(X36:Y36)</f>
        <v>717.44399999999996</v>
      </c>
      <c r="X36" s="66">
        <f>SUM('[20]ПОЛНАЯ СЕБЕСТОИМОСТЬ СТОКИ 2023'!L154)</f>
        <v>717.44399999999996</v>
      </c>
      <c r="Y36" s="66">
        <f>SUM('[20]ПОЛНАЯ СЕБЕСТОИМОСТЬ СТОКИ 2023'!M154)</f>
        <v>0</v>
      </c>
      <c r="Z36" s="67">
        <f t="shared" ref="Z36:Z41" si="296">SUM(AA36:AB36)</f>
        <v>916.33931000000007</v>
      </c>
      <c r="AA36" s="67">
        <v>916.33931000000007</v>
      </c>
      <c r="AB36" s="67">
        <v>0</v>
      </c>
      <c r="AC36" s="41">
        <f t="shared" si="269"/>
        <v>1372.6875</v>
      </c>
      <c r="AD36" s="41">
        <f t="shared" si="269"/>
        <v>1372.6875</v>
      </c>
      <c r="AE36" s="41">
        <f t="shared" si="269"/>
        <v>0</v>
      </c>
      <c r="AF36" s="41">
        <f t="shared" si="269"/>
        <v>1860.2919999999999</v>
      </c>
      <c r="AG36" s="41">
        <f t="shared" si="269"/>
        <v>1860.2919999999999</v>
      </c>
      <c r="AH36" s="41">
        <f t="shared" si="269"/>
        <v>0</v>
      </c>
      <c r="AI36" s="41">
        <f t="shared" si="269"/>
        <v>1473.7713100000001</v>
      </c>
      <c r="AJ36" s="41">
        <f t="shared" si="269"/>
        <v>1473.7713100000001</v>
      </c>
      <c r="AK36" s="41">
        <f t="shared" si="269"/>
        <v>0</v>
      </c>
      <c r="AL36" s="43">
        <f t="shared" si="270"/>
        <v>487.60449999999992</v>
      </c>
      <c r="AM36" s="43">
        <f t="shared" si="270"/>
        <v>487.60449999999992</v>
      </c>
      <c r="AN36" s="43">
        <f t="shared" si="270"/>
        <v>0</v>
      </c>
      <c r="AO36" s="66">
        <f t="shared" ref="AO36:AO41" si="297">SUM(AP36:AQ36)</f>
        <v>457.5625</v>
      </c>
      <c r="AP36" s="66">
        <f>SUM('[20]ПОЛНАЯ СЕБЕСТОИМОСТЬ СТОКИ 2023'!R154)/3</f>
        <v>457.5625</v>
      </c>
      <c r="AQ36" s="66">
        <f>SUM('[20]ПОЛНАЯ СЕБЕСТОИМОСТЬ СТОКИ 2023'!S154)/3</f>
        <v>0</v>
      </c>
      <c r="AR36" s="66">
        <f t="shared" ref="AR36:AR41" si="298">SUM(AS36:AT36)</f>
        <v>928.29399999999998</v>
      </c>
      <c r="AS36" s="66">
        <f>SUM('[20]ПОЛНАЯ СЕБЕСТОИМОСТЬ СТОКИ 2023'!U154)</f>
        <v>928.29399999999998</v>
      </c>
      <c r="AT36" s="66">
        <f>SUM('[20]ПОЛНАЯ СЕБЕСТОИМОСТЬ СТОКИ 2023'!V154)</f>
        <v>0</v>
      </c>
      <c r="AU36" s="67">
        <f t="shared" ref="AU36:AU41" si="299">SUM(AV36:AW36)</f>
        <v>505.38400000000001</v>
      </c>
      <c r="AV36" s="67">
        <v>505.38400000000001</v>
      </c>
      <c r="AW36" s="67">
        <v>0</v>
      </c>
      <c r="AX36" s="66">
        <f t="shared" ref="AX36:AX41" si="300">SUM(AY36:AZ36)</f>
        <v>457.5625</v>
      </c>
      <c r="AY36" s="66">
        <f t="shared" ref="AY36:AY41" si="301">SUM(AP36)</f>
        <v>457.5625</v>
      </c>
      <c r="AZ36" s="66">
        <f t="shared" ref="AZ36:AZ41" si="302">SUM(AQ36)</f>
        <v>0</v>
      </c>
      <c r="BA36" s="68">
        <f t="shared" ref="BA36:BA41" si="303">SUM(BB36:BC36)</f>
        <v>909.35099999999989</v>
      </c>
      <c r="BB36" s="68">
        <f>SUM('[20]ПОЛНАЯ СЕБЕСТОИМОСТЬ СТОКИ 2023'!X154)</f>
        <v>909.35099999999989</v>
      </c>
      <c r="BC36" s="68">
        <f>SUM('[20]ПОЛНАЯ СЕБЕСТОИМОСТЬ СТОКИ 2023'!Y154)</f>
        <v>0</v>
      </c>
      <c r="BD36" s="67">
        <f t="shared" ref="BD36:BD41" si="304">SUM(BE36:BF36)</f>
        <v>505.16900000000004</v>
      </c>
      <c r="BE36" s="67">
        <v>505.16900000000004</v>
      </c>
      <c r="BF36" s="67">
        <v>0</v>
      </c>
      <c r="BG36" s="66">
        <f t="shared" ref="BG36:BG41" si="305">SUM(BH36:BI36)</f>
        <v>457.5625</v>
      </c>
      <c r="BH36" s="66">
        <f t="shared" ref="BH36:BH41" si="306">SUM(AY36)</f>
        <v>457.5625</v>
      </c>
      <c r="BI36" s="66">
        <f t="shared" ref="BI36:BI41" si="307">SUM(AZ36)</f>
        <v>0</v>
      </c>
      <c r="BJ36" s="66">
        <f t="shared" ref="BJ36:BJ41" si="308">SUM(BK36:BL36)</f>
        <v>909.29477999999995</v>
      </c>
      <c r="BK36" s="66">
        <f>SUM('[20]ПОЛНАЯ СЕБЕСТОИМОСТЬ СТОКИ 2023'!AA154)</f>
        <v>909.29477999999995</v>
      </c>
      <c r="BL36" s="66">
        <f>SUM('[20]ПОЛНАЯ СЕБЕСТОИМОСТЬ СТОКИ 2023'!AB154)</f>
        <v>0</v>
      </c>
      <c r="BM36" s="67">
        <f t="shared" ref="BM36:BM41" si="309">SUM(BN36:BO36)</f>
        <v>502.78099999999995</v>
      </c>
      <c r="BN36" s="67">
        <v>502.78099999999995</v>
      </c>
      <c r="BO36" s="67">
        <v>0</v>
      </c>
      <c r="BP36" s="41">
        <f t="shared" si="271"/>
        <v>1372.6875</v>
      </c>
      <c r="BQ36" s="41">
        <f t="shared" si="271"/>
        <v>1372.6875</v>
      </c>
      <c r="BR36" s="41">
        <f t="shared" si="271"/>
        <v>0</v>
      </c>
      <c r="BS36" s="41">
        <f t="shared" si="271"/>
        <v>2746.9397799999997</v>
      </c>
      <c r="BT36" s="41">
        <f t="shared" si="271"/>
        <v>2746.9397799999997</v>
      </c>
      <c r="BU36" s="41">
        <f t="shared" si="271"/>
        <v>0</v>
      </c>
      <c r="BV36" s="41">
        <f t="shared" si="271"/>
        <v>1513.3340000000001</v>
      </c>
      <c r="BW36" s="41">
        <f t="shared" si="271"/>
        <v>1513.3340000000001</v>
      </c>
      <c r="BX36" s="41">
        <f t="shared" si="271"/>
        <v>0</v>
      </c>
      <c r="BY36" s="43">
        <f t="shared" si="272"/>
        <v>1374.2522799999997</v>
      </c>
      <c r="BZ36" s="43">
        <f t="shared" si="272"/>
        <v>1374.2522799999997</v>
      </c>
      <c r="CA36" s="43">
        <f t="shared" si="272"/>
        <v>0</v>
      </c>
      <c r="CB36" s="41">
        <f t="shared" si="273"/>
        <v>2745.375</v>
      </c>
      <c r="CC36" s="41">
        <f t="shared" si="273"/>
        <v>2745.375</v>
      </c>
      <c r="CD36" s="41">
        <f t="shared" si="273"/>
        <v>0</v>
      </c>
      <c r="CE36" s="41">
        <f t="shared" si="273"/>
        <v>4607.2317800000001</v>
      </c>
      <c r="CF36" s="41">
        <f t="shared" si="273"/>
        <v>4607.2317800000001</v>
      </c>
      <c r="CG36" s="41">
        <f t="shared" si="273"/>
        <v>0</v>
      </c>
      <c r="CH36" s="69">
        <f t="shared" si="273"/>
        <v>2987.1053099999999</v>
      </c>
      <c r="CI36" s="69">
        <f t="shared" si="273"/>
        <v>2987.1053099999999</v>
      </c>
      <c r="CJ36" s="69">
        <f t="shared" si="273"/>
        <v>0</v>
      </c>
      <c r="CK36" s="43">
        <f t="shared" si="274"/>
        <v>1861.8567800000001</v>
      </c>
      <c r="CL36" s="43">
        <f t="shared" si="274"/>
        <v>1861.8567800000001</v>
      </c>
      <c r="CM36" s="43">
        <f t="shared" si="274"/>
        <v>0</v>
      </c>
      <c r="CN36" s="66">
        <f t="shared" ref="CN36:CN41" si="310">SUM(CO36:CP36)</f>
        <v>457.5625</v>
      </c>
      <c r="CO36" s="66">
        <f>SUM('[20]ПОЛНАЯ СЕБЕСТОИМОСТЬ СТОКИ 2023'!AP154)/3</f>
        <v>457.5625</v>
      </c>
      <c r="CP36" s="66">
        <f>SUM('[20]ПОЛНАЯ СЕБЕСТОИМОСТЬ СТОКИ 2023'!AQ154)/3</f>
        <v>0</v>
      </c>
      <c r="CQ36" s="66">
        <f t="shared" ref="CQ36:CQ41" si="311">SUM(CR36:CS36)</f>
        <v>908.75299999999993</v>
      </c>
      <c r="CR36" s="66">
        <f>SUM('[20]ПОЛНАЯ СЕБЕСТОИМОСТЬ СТОКИ 2023'!AS154)</f>
        <v>908.75299999999993</v>
      </c>
      <c r="CS36" s="66">
        <f>SUM('[20]ПОЛНАЯ СЕБЕСТОИМОСТЬ СТОКИ 2023'!AT154)</f>
        <v>0</v>
      </c>
      <c r="CT36" s="67">
        <f t="shared" ref="CT36:CT41" si="312">SUM(CU36:CV36)</f>
        <v>505.57600000000002</v>
      </c>
      <c r="CU36" s="67">
        <v>505.57600000000002</v>
      </c>
      <c r="CV36" s="67">
        <v>0</v>
      </c>
      <c r="CW36" s="66">
        <f t="shared" ref="CW36:CW41" si="313">SUM(CX36:CY36)</f>
        <v>457.5625</v>
      </c>
      <c r="CX36" s="66">
        <f t="shared" ref="CX36:CX41" si="314">SUM(CO36)</f>
        <v>457.5625</v>
      </c>
      <c r="CY36" s="66">
        <f t="shared" ref="CY36:CY41" si="315">SUM(CP36)</f>
        <v>0</v>
      </c>
      <c r="CZ36" s="66">
        <f t="shared" ref="CZ36:CZ41" si="316">SUM(DA36:DB36)</f>
        <v>899.90179000000001</v>
      </c>
      <c r="DA36" s="66">
        <f>SUM('[20]ПОЛНАЯ СЕБЕСТОИМОСТЬ СТОКИ 2023'!AV154)</f>
        <v>899.90179000000001</v>
      </c>
      <c r="DB36" s="66">
        <f>SUM('[20]ПОЛНАЯ СЕБЕСТОИМОСТЬ СТОКИ 2023'!AW154)</f>
        <v>0</v>
      </c>
      <c r="DC36" s="67">
        <f t="shared" ref="DC36:DC41" si="317">SUM(DD36:DE36)</f>
        <v>509.56700000000001</v>
      </c>
      <c r="DD36" s="67">
        <v>509.56700000000001</v>
      </c>
      <c r="DE36" s="67">
        <v>0</v>
      </c>
      <c r="DF36" s="66">
        <f t="shared" ref="DF36:DF41" si="318">SUM(DG36:DH36)</f>
        <v>457.5625</v>
      </c>
      <c r="DG36" s="66">
        <f t="shared" ref="DG36:DG41" si="319">SUM(CX36)</f>
        <v>457.5625</v>
      </c>
      <c r="DH36" s="66">
        <f t="shared" ref="DH36:DH41" si="320">SUM(CY36)</f>
        <v>0</v>
      </c>
      <c r="DI36" s="66">
        <f t="shared" ref="DI36:DI41" si="321">SUM(DJ36:DK36)</f>
        <v>898.65944000000002</v>
      </c>
      <c r="DJ36" s="66">
        <f>SUM('[20]ПОЛНАЯ СЕБЕСТОИМОСТЬ СТОКИ 2023'!AY154)</f>
        <v>898.65944000000002</v>
      </c>
      <c r="DK36" s="66">
        <f>SUM('[20]ПОЛНАЯ СЕБЕСТОИМОСТЬ СТОКИ 2023'!AZ154)</f>
        <v>0</v>
      </c>
      <c r="DL36" s="67">
        <f t="shared" ref="DL36:DL41" si="322">SUM(DM36:DN36)</f>
        <v>508.97800000000001</v>
      </c>
      <c r="DM36" s="67">
        <v>508.97800000000001</v>
      </c>
      <c r="DN36" s="67">
        <v>0</v>
      </c>
      <c r="DO36" s="41">
        <f t="shared" si="275"/>
        <v>1372.6875</v>
      </c>
      <c r="DP36" s="41">
        <f t="shared" si="275"/>
        <v>1372.6875</v>
      </c>
      <c r="DQ36" s="41">
        <f t="shared" si="275"/>
        <v>0</v>
      </c>
      <c r="DR36" s="41">
        <f t="shared" si="275"/>
        <v>2707.31423</v>
      </c>
      <c r="DS36" s="41">
        <f t="shared" si="275"/>
        <v>2707.31423</v>
      </c>
      <c r="DT36" s="41">
        <f t="shared" si="275"/>
        <v>0</v>
      </c>
      <c r="DU36" s="41">
        <f t="shared" si="275"/>
        <v>1524.1210000000001</v>
      </c>
      <c r="DV36" s="41">
        <f t="shared" si="275"/>
        <v>1524.1210000000001</v>
      </c>
      <c r="DW36" s="41">
        <f t="shared" si="275"/>
        <v>0</v>
      </c>
      <c r="DX36" s="43">
        <f t="shared" si="276"/>
        <v>1334.62673</v>
      </c>
      <c r="DY36" s="43">
        <f t="shared" si="276"/>
        <v>1334.62673</v>
      </c>
      <c r="DZ36" s="43">
        <f t="shared" si="276"/>
        <v>0</v>
      </c>
      <c r="EA36" s="41">
        <f t="shared" si="277"/>
        <v>4118.0625</v>
      </c>
      <c r="EB36" s="41">
        <f t="shared" si="277"/>
        <v>4118.0625</v>
      </c>
      <c r="EC36" s="41">
        <f t="shared" si="277"/>
        <v>0</v>
      </c>
      <c r="ED36" s="41">
        <f t="shared" si="277"/>
        <v>7314.54601</v>
      </c>
      <c r="EE36" s="41">
        <f t="shared" si="277"/>
        <v>7314.54601</v>
      </c>
      <c r="EF36" s="41">
        <f t="shared" si="277"/>
        <v>0</v>
      </c>
      <c r="EG36" s="41">
        <f t="shared" si="277"/>
        <v>4511.22631</v>
      </c>
      <c r="EH36" s="41">
        <f t="shared" si="277"/>
        <v>4511.22631</v>
      </c>
      <c r="EI36" s="41">
        <f t="shared" si="277"/>
        <v>0</v>
      </c>
      <c r="EJ36" s="43">
        <f t="shared" si="278"/>
        <v>3196.48351</v>
      </c>
      <c r="EK36" s="43">
        <f t="shared" si="278"/>
        <v>3196.48351</v>
      </c>
      <c r="EL36" s="43">
        <f t="shared" si="278"/>
        <v>0</v>
      </c>
      <c r="EM36" s="66">
        <f t="shared" ref="EM36:EM41" si="323">SUM(EN36:EO36)</f>
        <v>457.5625</v>
      </c>
      <c r="EN36" s="66">
        <f>SUM('[20]ПОЛНАЯ СЕБЕСТОИМОСТЬ СТОКИ 2023'!BN154)/3</f>
        <v>457.5625</v>
      </c>
      <c r="EO36" s="66">
        <f>SUM('[20]ПОЛНАЯ СЕБЕСТОИМОСТЬ СТОКИ 2023'!BO154)/3</f>
        <v>0</v>
      </c>
      <c r="EP36" s="66">
        <f t="shared" ref="EP36:EP41" si="324">SUM(EQ36:ER36)</f>
        <v>897.95591000000002</v>
      </c>
      <c r="EQ36" s="66">
        <f>SUM('[20]ПОЛНАЯ СЕБЕСТОИМОСТЬ СТОКИ 2023'!BQ154)</f>
        <v>897.95591000000002</v>
      </c>
      <c r="ER36" s="66">
        <f>SUM('[20]ПОЛНАЯ СЕБЕСТОИМОСТЬ СТОКИ 2023'!BR154)</f>
        <v>0</v>
      </c>
      <c r="ES36" s="67">
        <f t="shared" ref="ES36:ES41" si="325">SUM(ET36:EU36)</f>
        <v>598.66599999999994</v>
      </c>
      <c r="ET36" s="67">
        <v>598.66599999999994</v>
      </c>
      <c r="EU36" s="67">
        <v>0</v>
      </c>
      <c r="EV36" s="66">
        <f t="shared" ref="EV36:EV41" si="326">SUM(EW36:EX36)</f>
        <v>457.5625</v>
      </c>
      <c r="EW36" s="66">
        <f t="shared" ref="EW36:EW41" si="327">SUM(EN36)</f>
        <v>457.5625</v>
      </c>
      <c r="EX36" s="66">
        <f t="shared" ref="EX36:EX41" si="328">SUM(EO36)</f>
        <v>0</v>
      </c>
      <c r="EY36" s="66">
        <f t="shared" ref="EY36:EY41" si="329">SUM(EZ36:FA36)</f>
        <v>0</v>
      </c>
      <c r="EZ36" s="66">
        <f>SUM('[20]ПОЛНАЯ СЕБЕСТОИМОСТЬ СТОКИ 2023'!BT154)</f>
        <v>0</v>
      </c>
      <c r="FA36" s="66">
        <f>SUM('[20]ПОЛНАЯ СЕБЕСТОИМОСТЬ СТОКИ 2023'!BU154)</f>
        <v>0</v>
      </c>
      <c r="FB36" s="67">
        <f t="shared" ref="FB36:FB41" si="330">SUM(FC36:FD36)</f>
        <v>599.17599999999993</v>
      </c>
      <c r="FC36" s="67">
        <v>599.17599999999993</v>
      </c>
      <c r="FD36" s="67">
        <v>0</v>
      </c>
      <c r="FE36" s="66">
        <f t="shared" ref="FE36:FE41" si="331">SUM(FF36:FG36)</f>
        <v>457.5625</v>
      </c>
      <c r="FF36" s="66">
        <f t="shared" ref="FF36:FF41" si="332">SUM(EW36)</f>
        <v>457.5625</v>
      </c>
      <c r="FG36" s="66">
        <f t="shared" ref="FG36:FG41" si="333">SUM(EX36)</f>
        <v>0</v>
      </c>
      <c r="FH36" s="66">
        <f t="shared" ref="FH36:FH41" si="334">SUM(FI36:FJ36)</f>
        <v>0</v>
      </c>
      <c r="FI36" s="66">
        <f>SUM('[20]ПОЛНАЯ СЕБЕСТОИМОСТЬ СТОКИ 2023'!BW154)</f>
        <v>0</v>
      </c>
      <c r="FJ36" s="66">
        <f>SUM('[20]ПОЛНАЯ СЕБЕСТОИМОСТЬ СТОКИ 2023'!BX154)</f>
        <v>0</v>
      </c>
      <c r="FK36" s="67">
        <f t="shared" ref="FK36:FK41" si="335">SUM(FL36:FM36)</f>
        <v>888.61200000000008</v>
      </c>
      <c r="FL36" s="67">
        <v>888.61200000000008</v>
      </c>
      <c r="FM36" s="67">
        <v>0</v>
      </c>
      <c r="FN36" s="41">
        <f t="shared" si="279"/>
        <v>1372.6875</v>
      </c>
      <c r="FO36" s="41">
        <f t="shared" si="279"/>
        <v>1372.6875</v>
      </c>
      <c r="FP36" s="41">
        <f t="shared" si="279"/>
        <v>0</v>
      </c>
      <c r="FQ36" s="41">
        <f t="shared" si="279"/>
        <v>897.95591000000002</v>
      </c>
      <c r="FR36" s="41">
        <f t="shared" si="279"/>
        <v>897.95591000000002</v>
      </c>
      <c r="FS36" s="41">
        <f t="shared" si="279"/>
        <v>0</v>
      </c>
      <c r="FT36" s="41">
        <f t="shared" si="279"/>
        <v>2086.4539999999997</v>
      </c>
      <c r="FU36" s="41">
        <f t="shared" si="279"/>
        <v>2086.4539999999997</v>
      </c>
      <c r="FV36" s="41">
        <f t="shared" si="279"/>
        <v>0</v>
      </c>
      <c r="FW36" s="43">
        <f t="shared" si="280"/>
        <v>-474.73158999999998</v>
      </c>
      <c r="FX36" s="43">
        <f t="shared" si="280"/>
        <v>-474.73158999999998</v>
      </c>
      <c r="FY36" s="43">
        <f t="shared" si="280"/>
        <v>0</v>
      </c>
      <c r="FZ36" s="42">
        <f t="shared" si="281"/>
        <v>5490.75</v>
      </c>
      <c r="GA36" s="42">
        <f t="shared" si="281"/>
        <v>5490.75</v>
      </c>
      <c r="GB36" s="42">
        <f t="shared" si="281"/>
        <v>0</v>
      </c>
      <c r="GC36" s="41">
        <f t="shared" si="281"/>
        <v>8212.5019200000006</v>
      </c>
      <c r="GD36" s="41">
        <f t="shared" si="281"/>
        <v>8212.5019200000006</v>
      </c>
      <c r="GE36" s="41">
        <f t="shared" si="281"/>
        <v>0</v>
      </c>
      <c r="GF36" s="41">
        <f t="shared" si="281"/>
        <v>6597.6803099999997</v>
      </c>
      <c r="GG36" s="41">
        <f t="shared" si="281"/>
        <v>6597.6803099999997</v>
      </c>
      <c r="GH36" s="41">
        <f t="shared" si="281"/>
        <v>0</v>
      </c>
      <c r="GI36" s="43">
        <f t="shared" si="282"/>
        <v>2721.7519200000006</v>
      </c>
      <c r="GJ36" s="43">
        <f t="shared" si="282"/>
        <v>2721.7519200000006</v>
      </c>
      <c r="GK36" s="43">
        <f t="shared" si="282"/>
        <v>0</v>
      </c>
      <c r="GM36" s="13">
        <f t="shared" si="283"/>
        <v>5490.75</v>
      </c>
    </row>
    <row r="37" spans="1:195" ht="18.75" customHeight="1" x14ac:dyDescent="0.3">
      <c r="A37" s="65" t="s">
        <v>51</v>
      </c>
      <c r="B37" s="66">
        <f t="shared" si="284"/>
        <v>0</v>
      </c>
      <c r="C37" s="66">
        <f>SUM('[20]ПОЛНАЯ СЕБЕСТОИМОСТЬ СТОКИ 2023'!C155)/3</f>
        <v>0</v>
      </c>
      <c r="D37" s="66">
        <f>SUM('[20]ПОЛНАЯ СЕБЕСТОИМОСТЬ СТОКИ 2023'!D155)/3</f>
        <v>0</v>
      </c>
      <c r="E37" s="66">
        <f t="shared" si="285"/>
        <v>167.404</v>
      </c>
      <c r="F37" s="66">
        <f>SUM('[20]ПОЛНАЯ СЕБЕСТОИМОСТЬ СТОКИ 2023'!F155)</f>
        <v>167.404</v>
      </c>
      <c r="G37" s="66">
        <f>SUM('[20]ПОЛНАЯ СЕБЕСТОИМОСТЬ СТОКИ 2023'!G155)</f>
        <v>0</v>
      </c>
      <c r="H37" s="67">
        <f t="shared" si="286"/>
        <v>7.6539999999999999</v>
      </c>
      <c r="I37" s="67">
        <v>7.6539999999999999</v>
      </c>
      <c r="J37" s="67">
        <v>0</v>
      </c>
      <c r="K37" s="66">
        <f t="shared" si="287"/>
        <v>0</v>
      </c>
      <c r="L37" s="66">
        <f t="shared" si="288"/>
        <v>0</v>
      </c>
      <c r="M37" s="66">
        <f t="shared" si="289"/>
        <v>0</v>
      </c>
      <c r="N37" s="66">
        <f t="shared" si="290"/>
        <v>3.093</v>
      </c>
      <c r="O37" s="66">
        <f>SUM('[20]ПОЛНАЯ СЕБЕСТОИМОСТЬ СТОКИ 2023'!I155)</f>
        <v>3.093</v>
      </c>
      <c r="P37" s="66">
        <f>SUM('[20]ПОЛНАЯ СЕБЕСТОИМОСТЬ СТОКИ 2023'!J155)</f>
        <v>0</v>
      </c>
      <c r="Q37" s="67">
        <f t="shared" si="291"/>
        <v>7.6539999999999999</v>
      </c>
      <c r="R37" s="67">
        <v>7.6539999999999999</v>
      </c>
      <c r="S37" s="67">
        <v>0</v>
      </c>
      <c r="T37" s="66">
        <f t="shared" si="292"/>
        <v>0</v>
      </c>
      <c r="U37" s="66">
        <f t="shared" si="293"/>
        <v>0</v>
      </c>
      <c r="V37" s="66">
        <f t="shared" si="294"/>
        <v>0</v>
      </c>
      <c r="W37" s="66">
        <f t="shared" si="295"/>
        <v>3.093</v>
      </c>
      <c r="X37" s="66">
        <f>SUM('[20]ПОЛНАЯ СЕБЕСТОИМОСТЬ СТОКИ 2023'!L155)</f>
        <v>3.093</v>
      </c>
      <c r="Y37" s="66">
        <f>SUM('[20]ПОЛНАЯ СЕБЕСТОИМОСТЬ СТОКИ 2023'!M155)</f>
        <v>0</v>
      </c>
      <c r="Z37" s="67">
        <f t="shared" si="296"/>
        <v>7.6539999999999999</v>
      </c>
      <c r="AA37" s="67">
        <v>7.6539999999999999</v>
      </c>
      <c r="AB37" s="67">
        <v>0</v>
      </c>
      <c r="AC37" s="41">
        <f t="shared" si="269"/>
        <v>0</v>
      </c>
      <c r="AD37" s="41">
        <f t="shared" si="269"/>
        <v>0</v>
      </c>
      <c r="AE37" s="41">
        <f t="shared" si="269"/>
        <v>0</v>
      </c>
      <c r="AF37" s="41">
        <f t="shared" si="269"/>
        <v>173.58999999999997</v>
      </c>
      <c r="AG37" s="41">
        <f t="shared" si="269"/>
        <v>173.58999999999997</v>
      </c>
      <c r="AH37" s="41">
        <f t="shared" si="269"/>
        <v>0</v>
      </c>
      <c r="AI37" s="41">
        <f t="shared" si="269"/>
        <v>22.962</v>
      </c>
      <c r="AJ37" s="41">
        <f t="shared" si="269"/>
        <v>22.962</v>
      </c>
      <c r="AK37" s="41">
        <f t="shared" si="269"/>
        <v>0</v>
      </c>
      <c r="AL37" s="43">
        <f t="shared" si="270"/>
        <v>173.58999999999997</v>
      </c>
      <c r="AM37" s="43">
        <f t="shared" si="270"/>
        <v>173.58999999999997</v>
      </c>
      <c r="AN37" s="43">
        <f t="shared" si="270"/>
        <v>0</v>
      </c>
      <c r="AO37" s="66">
        <f t="shared" si="297"/>
        <v>0</v>
      </c>
      <c r="AP37" s="66">
        <f>SUM('[20]ПОЛНАЯ СЕБЕСТОИМОСТЬ СТОКИ 2023'!R155)/3</f>
        <v>0</v>
      </c>
      <c r="AQ37" s="66">
        <f>SUM('[20]ПОЛНАЯ СЕБЕСТОИМОСТЬ СТОКИ 2023'!S155)/3</f>
        <v>0</v>
      </c>
      <c r="AR37" s="66">
        <f t="shared" si="298"/>
        <v>120.342</v>
      </c>
      <c r="AS37" s="66">
        <f>SUM('[20]ПОЛНАЯ СЕБЕСТОИМОСТЬ СТОКИ 2023'!U155)</f>
        <v>120.342</v>
      </c>
      <c r="AT37" s="66">
        <f>SUM('[20]ПОЛНАЯ СЕБЕСТОИМОСТЬ СТОКИ 2023'!V155)</f>
        <v>0</v>
      </c>
      <c r="AU37" s="67">
        <f t="shared" si="299"/>
        <v>7.6539999999999999</v>
      </c>
      <c r="AV37" s="67">
        <v>7.6539999999999999</v>
      </c>
      <c r="AW37" s="67">
        <v>0</v>
      </c>
      <c r="AX37" s="66">
        <f t="shared" si="300"/>
        <v>0</v>
      </c>
      <c r="AY37" s="66">
        <f t="shared" si="301"/>
        <v>0</v>
      </c>
      <c r="AZ37" s="66">
        <f t="shared" si="302"/>
        <v>0</v>
      </c>
      <c r="BA37" s="68">
        <f t="shared" si="303"/>
        <v>11.426</v>
      </c>
      <c r="BB37" s="68">
        <f>SUM('[20]ПОЛНАЯ СЕБЕСТОИМОСТЬ СТОКИ 2023'!X155)</f>
        <v>11.426</v>
      </c>
      <c r="BC37" s="68">
        <f>SUM('[20]ПОЛНАЯ СЕБЕСТОИМОСТЬ СТОКИ 2023'!Y155)</f>
        <v>0</v>
      </c>
      <c r="BD37" s="67">
        <f t="shared" si="304"/>
        <v>7.6539999999999999</v>
      </c>
      <c r="BE37" s="67">
        <v>7.6539999999999999</v>
      </c>
      <c r="BF37" s="67">
        <v>0</v>
      </c>
      <c r="BG37" s="66">
        <f t="shared" si="305"/>
        <v>0</v>
      </c>
      <c r="BH37" s="66">
        <f t="shared" si="306"/>
        <v>0</v>
      </c>
      <c r="BI37" s="66">
        <f t="shared" si="307"/>
        <v>0</v>
      </c>
      <c r="BJ37" s="66">
        <f t="shared" si="308"/>
        <v>63.525499999999994</v>
      </c>
      <c r="BK37" s="66">
        <f>SUM('[20]ПОЛНАЯ СЕБЕСТОИМОСТЬ СТОКИ 2023'!AA155)</f>
        <v>63.525499999999994</v>
      </c>
      <c r="BL37" s="66">
        <f>SUM('[20]ПОЛНАЯ СЕБЕСТОИМОСТЬ СТОКИ 2023'!AB155)</f>
        <v>0</v>
      </c>
      <c r="BM37" s="67">
        <f t="shared" si="309"/>
        <v>78.001499999999993</v>
      </c>
      <c r="BN37" s="67">
        <v>78.001499999999993</v>
      </c>
      <c r="BO37" s="67">
        <v>0</v>
      </c>
      <c r="BP37" s="41">
        <f t="shared" si="271"/>
        <v>0</v>
      </c>
      <c r="BQ37" s="41">
        <f t="shared" si="271"/>
        <v>0</v>
      </c>
      <c r="BR37" s="41">
        <f t="shared" si="271"/>
        <v>0</v>
      </c>
      <c r="BS37" s="41">
        <f t="shared" si="271"/>
        <v>195.29349999999999</v>
      </c>
      <c r="BT37" s="41">
        <f t="shared" si="271"/>
        <v>195.29349999999999</v>
      </c>
      <c r="BU37" s="41">
        <f t="shared" si="271"/>
        <v>0</v>
      </c>
      <c r="BV37" s="41">
        <f t="shared" si="271"/>
        <v>93.309499999999986</v>
      </c>
      <c r="BW37" s="41">
        <f t="shared" si="271"/>
        <v>93.309499999999986</v>
      </c>
      <c r="BX37" s="41">
        <f t="shared" si="271"/>
        <v>0</v>
      </c>
      <c r="BY37" s="43">
        <f t="shared" si="272"/>
        <v>195.29349999999999</v>
      </c>
      <c r="BZ37" s="43">
        <f t="shared" si="272"/>
        <v>195.29349999999999</v>
      </c>
      <c r="CA37" s="43">
        <f t="shared" si="272"/>
        <v>0</v>
      </c>
      <c r="CB37" s="41">
        <f t="shared" si="273"/>
        <v>0</v>
      </c>
      <c r="CC37" s="41">
        <f t="shared" si="273"/>
        <v>0</v>
      </c>
      <c r="CD37" s="41">
        <f t="shared" si="273"/>
        <v>0</v>
      </c>
      <c r="CE37" s="41">
        <f t="shared" si="273"/>
        <v>368.88349999999997</v>
      </c>
      <c r="CF37" s="41">
        <f t="shared" si="273"/>
        <v>368.88349999999997</v>
      </c>
      <c r="CG37" s="41">
        <f t="shared" si="273"/>
        <v>0</v>
      </c>
      <c r="CH37" s="69">
        <f t="shared" si="273"/>
        <v>116.27149999999999</v>
      </c>
      <c r="CI37" s="69">
        <f t="shared" si="273"/>
        <v>116.27149999999999</v>
      </c>
      <c r="CJ37" s="69">
        <f t="shared" si="273"/>
        <v>0</v>
      </c>
      <c r="CK37" s="43">
        <f t="shared" si="274"/>
        <v>368.88349999999997</v>
      </c>
      <c r="CL37" s="43">
        <f t="shared" si="274"/>
        <v>368.88349999999997</v>
      </c>
      <c r="CM37" s="43">
        <f t="shared" si="274"/>
        <v>0</v>
      </c>
      <c r="CN37" s="66">
        <f t="shared" si="310"/>
        <v>0</v>
      </c>
      <c r="CO37" s="66">
        <f>SUM('[20]ПОЛНАЯ СЕБЕСТОИМОСТЬ СТОКИ 2023'!AP155)/3</f>
        <v>0</v>
      </c>
      <c r="CP37" s="66">
        <f>SUM('[20]ПОЛНАЯ СЕБЕСТОИМОСТЬ СТОКИ 2023'!AQ155)/3</f>
        <v>0</v>
      </c>
      <c r="CQ37" s="66">
        <f t="shared" si="311"/>
        <v>7.6539999999999999</v>
      </c>
      <c r="CR37" s="66">
        <f>SUM('[20]ПОЛНАЯ СЕБЕСТОИМОСТЬ СТОКИ 2023'!AS155)</f>
        <v>7.6539999999999999</v>
      </c>
      <c r="CS37" s="66">
        <f>SUM('[20]ПОЛНАЯ СЕБЕСТОИМОСТЬ СТОКИ 2023'!AT155)</f>
        <v>0</v>
      </c>
      <c r="CT37" s="67">
        <f t="shared" si="312"/>
        <v>7.6539999999999999</v>
      </c>
      <c r="CU37" s="67">
        <v>7.6539999999999999</v>
      </c>
      <c r="CV37" s="67">
        <v>0</v>
      </c>
      <c r="CW37" s="66">
        <f t="shared" si="313"/>
        <v>0</v>
      </c>
      <c r="CX37" s="66">
        <f t="shared" si="314"/>
        <v>0</v>
      </c>
      <c r="CY37" s="66">
        <f t="shared" si="315"/>
        <v>0</v>
      </c>
      <c r="CZ37" s="66">
        <f t="shared" si="316"/>
        <v>7.6539999999999999</v>
      </c>
      <c r="DA37" s="66">
        <f>SUM('[20]ПОЛНАЯ СЕБЕСТОИМОСТЬ СТОКИ 2023'!AV155)</f>
        <v>7.6539999999999999</v>
      </c>
      <c r="DB37" s="66">
        <f>SUM('[20]ПОЛНАЯ СЕБЕСТОИМОСТЬ СТОКИ 2023'!AW155)</f>
        <v>0</v>
      </c>
      <c r="DC37" s="67">
        <f t="shared" si="317"/>
        <v>7.6539999999999999</v>
      </c>
      <c r="DD37" s="67">
        <v>7.6539999999999999</v>
      </c>
      <c r="DE37" s="67">
        <v>0</v>
      </c>
      <c r="DF37" s="66">
        <f t="shared" si="318"/>
        <v>0</v>
      </c>
      <c r="DG37" s="66">
        <f t="shared" si="319"/>
        <v>0</v>
      </c>
      <c r="DH37" s="66">
        <f t="shared" si="320"/>
        <v>0</v>
      </c>
      <c r="DI37" s="66">
        <f t="shared" si="321"/>
        <v>7.6543000000000001</v>
      </c>
      <c r="DJ37" s="66">
        <f>SUM('[20]ПОЛНАЯ СЕБЕСТОИМОСТЬ СТОКИ 2023'!AY155)</f>
        <v>7.6543000000000001</v>
      </c>
      <c r="DK37" s="66">
        <f>SUM('[20]ПОЛНАЯ СЕБЕСТОИМОСТЬ СТОКИ 2023'!AZ155)</f>
        <v>0</v>
      </c>
      <c r="DL37" s="67">
        <f t="shared" si="322"/>
        <v>7.6539999999999999</v>
      </c>
      <c r="DM37" s="67">
        <v>7.6539999999999999</v>
      </c>
      <c r="DN37" s="67">
        <v>0</v>
      </c>
      <c r="DO37" s="41">
        <f t="shared" si="275"/>
        <v>0</v>
      </c>
      <c r="DP37" s="41">
        <f t="shared" si="275"/>
        <v>0</v>
      </c>
      <c r="DQ37" s="41">
        <f t="shared" si="275"/>
        <v>0</v>
      </c>
      <c r="DR37" s="41">
        <f t="shared" si="275"/>
        <v>22.962299999999999</v>
      </c>
      <c r="DS37" s="41">
        <f t="shared" si="275"/>
        <v>22.962299999999999</v>
      </c>
      <c r="DT37" s="41">
        <f t="shared" si="275"/>
        <v>0</v>
      </c>
      <c r="DU37" s="41">
        <f t="shared" si="275"/>
        <v>22.962</v>
      </c>
      <c r="DV37" s="41">
        <f t="shared" si="275"/>
        <v>22.962</v>
      </c>
      <c r="DW37" s="41">
        <f t="shared" si="275"/>
        <v>0</v>
      </c>
      <c r="DX37" s="43">
        <f t="shared" si="276"/>
        <v>22.962299999999999</v>
      </c>
      <c r="DY37" s="43">
        <f t="shared" si="276"/>
        <v>22.962299999999999</v>
      </c>
      <c r="DZ37" s="43">
        <f t="shared" si="276"/>
        <v>0</v>
      </c>
      <c r="EA37" s="41">
        <f t="shared" si="277"/>
        <v>0</v>
      </c>
      <c r="EB37" s="41">
        <f t="shared" si="277"/>
        <v>0</v>
      </c>
      <c r="EC37" s="41">
        <f t="shared" si="277"/>
        <v>0</v>
      </c>
      <c r="ED37" s="41">
        <f t="shared" si="277"/>
        <v>391.84579999999994</v>
      </c>
      <c r="EE37" s="41">
        <f t="shared" si="277"/>
        <v>391.84579999999994</v>
      </c>
      <c r="EF37" s="41">
        <f t="shared" si="277"/>
        <v>0</v>
      </c>
      <c r="EG37" s="41">
        <f t="shared" si="277"/>
        <v>139.23349999999999</v>
      </c>
      <c r="EH37" s="41">
        <f t="shared" si="277"/>
        <v>139.23349999999999</v>
      </c>
      <c r="EI37" s="41">
        <f t="shared" si="277"/>
        <v>0</v>
      </c>
      <c r="EJ37" s="43">
        <f t="shared" si="278"/>
        <v>391.84579999999994</v>
      </c>
      <c r="EK37" s="43">
        <f t="shared" si="278"/>
        <v>391.84579999999994</v>
      </c>
      <c r="EL37" s="43">
        <f t="shared" si="278"/>
        <v>0</v>
      </c>
      <c r="EM37" s="66">
        <f t="shared" si="323"/>
        <v>0</v>
      </c>
      <c r="EN37" s="66">
        <f>SUM('[20]ПОЛНАЯ СЕБЕСТОИМОСТЬ СТОКИ 2023'!BN155)/3</f>
        <v>0</v>
      </c>
      <c r="EO37" s="66">
        <f>SUM('[20]ПОЛНАЯ СЕБЕСТОИМОСТЬ СТОКИ 2023'!BO155)/3</f>
        <v>0</v>
      </c>
      <c r="EP37" s="66">
        <f t="shared" si="324"/>
        <v>49.405929999999998</v>
      </c>
      <c r="EQ37" s="66">
        <f>SUM('[20]ПОЛНАЯ СЕБЕСТОИМОСТЬ СТОКИ 2023'!BQ155)</f>
        <v>49.405929999999998</v>
      </c>
      <c r="ER37" s="66">
        <f>SUM('[20]ПОЛНАЯ СЕБЕСТОИМОСТЬ СТОКИ 2023'!BR155)</f>
        <v>0</v>
      </c>
      <c r="ES37" s="67">
        <f t="shared" si="325"/>
        <v>14.562000000000001</v>
      </c>
      <c r="ET37" s="67">
        <v>14.562000000000001</v>
      </c>
      <c r="EU37" s="67">
        <v>0</v>
      </c>
      <c r="EV37" s="66">
        <f t="shared" si="326"/>
        <v>0</v>
      </c>
      <c r="EW37" s="66">
        <f t="shared" si="327"/>
        <v>0</v>
      </c>
      <c r="EX37" s="66">
        <f t="shared" si="328"/>
        <v>0</v>
      </c>
      <c r="EY37" s="66">
        <f t="shared" si="329"/>
        <v>0</v>
      </c>
      <c r="EZ37" s="66">
        <f>SUM('[20]ПОЛНАЯ СЕБЕСТОИМОСТЬ СТОКИ 2023'!BT155)</f>
        <v>0</v>
      </c>
      <c r="FA37" s="66">
        <f>SUM('[20]ПОЛНАЯ СЕБЕСТОИМОСТЬ СТОКИ 2023'!BU155)</f>
        <v>0</v>
      </c>
      <c r="FB37" s="67">
        <f t="shared" si="330"/>
        <v>7.6543000000000001</v>
      </c>
      <c r="FC37" s="67">
        <v>7.6543000000000001</v>
      </c>
      <c r="FD37" s="67">
        <v>0</v>
      </c>
      <c r="FE37" s="66">
        <f t="shared" si="331"/>
        <v>0</v>
      </c>
      <c r="FF37" s="66">
        <f t="shared" si="332"/>
        <v>0</v>
      </c>
      <c r="FG37" s="66">
        <f t="shared" si="333"/>
        <v>0</v>
      </c>
      <c r="FH37" s="66">
        <f t="shared" si="334"/>
        <v>0</v>
      </c>
      <c r="FI37" s="66">
        <f>SUM('[20]ПОЛНАЯ СЕБЕСТОИМОСТЬ СТОКИ 2023'!BW155)</f>
        <v>0</v>
      </c>
      <c r="FJ37" s="66">
        <f>SUM('[20]ПОЛНАЯ СЕБЕСТОИМОСТЬ СТОКИ 2023'!BX155)</f>
        <v>0</v>
      </c>
      <c r="FK37" s="67">
        <f t="shared" si="335"/>
        <v>7.6539999999999999</v>
      </c>
      <c r="FL37" s="67">
        <v>7.6539999999999999</v>
      </c>
      <c r="FM37" s="67">
        <v>0</v>
      </c>
      <c r="FN37" s="41">
        <f t="shared" si="279"/>
        <v>0</v>
      </c>
      <c r="FO37" s="41">
        <f t="shared" si="279"/>
        <v>0</v>
      </c>
      <c r="FP37" s="41">
        <f t="shared" si="279"/>
        <v>0</v>
      </c>
      <c r="FQ37" s="41">
        <f t="shared" si="279"/>
        <v>49.405929999999998</v>
      </c>
      <c r="FR37" s="41">
        <f t="shared" si="279"/>
        <v>49.405929999999998</v>
      </c>
      <c r="FS37" s="41">
        <f t="shared" si="279"/>
        <v>0</v>
      </c>
      <c r="FT37" s="41">
        <f t="shared" si="279"/>
        <v>29.8703</v>
      </c>
      <c r="FU37" s="41">
        <f t="shared" si="279"/>
        <v>29.8703</v>
      </c>
      <c r="FV37" s="41">
        <f t="shared" si="279"/>
        <v>0</v>
      </c>
      <c r="FW37" s="43">
        <f t="shared" si="280"/>
        <v>49.405929999999998</v>
      </c>
      <c r="FX37" s="43">
        <f t="shared" si="280"/>
        <v>49.405929999999998</v>
      </c>
      <c r="FY37" s="43">
        <f t="shared" si="280"/>
        <v>0</v>
      </c>
      <c r="FZ37" s="42">
        <f t="shared" si="281"/>
        <v>0</v>
      </c>
      <c r="GA37" s="42">
        <f t="shared" si="281"/>
        <v>0</v>
      </c>
      <c r="GB37" s="42">
        <f t="shared" si="281"/>
        <v>0</v>
      </c>
      <c r="GC37" s="41">
        <f t="shared" si="281"/>
        <v>441.25172999999995</v>
      </c>
      <c r="GD37" s="41">
        <f t="shared" si="281"/>
        <v>441.25172999999995</v>
      </c>
      <c r="GE37" s="41">
        <f t="shared" si="281"/>
        <v>0</v>
      </c>
      <c r="GF37" s="41">
        <f t="shared" si="281"/>
        <v>169.10379999999998</v>
      </c>
      <c r="GG37" s="41">
        <f t="shared" si="281"/>
        <v>169.10379999999998</v>
      </c>
      <c r="GH37" s="41">
        <f t="shared" si="281"/>
        <v>0</v>
      </c>
      <c r="GI37" s="43">
        <f t="shared" si="282"/>
        <v>441.25172999999995</v>
      </c>
      <c r="GJ37" s="43">
        <f t="shared" si="282"/>
        <v>441.25172999999995</v>
      </c>
      <c r="GK37" s="43">
        <f t="shared" si="282"/>
        <v>0</v>
      </c>
      <c r="GM37" s="13">
        <f t="shared" si="283"/>
        <v>0</v>
      </c>
    </row>
    <row r="38" spans="1:195" ht="18.75" customHeight="1" x14ac:dyDescent="0.3">
      <c r="A38" s="16" t="s">
        <v>52</v>
      </c>
      <c r="B38" s="66">
        <f t="shared" si="284"/>
        <v>120.47371232894726</v>
      </c>
      <c r="C38" s="66">
        <f>SUM('[20]ПОЛНАЯ СЕБЕСТОИМОСТЬ СТОКИ 2023'!C156)/3</f>
        <v>120.47371232894726</v>
      </c>
      <c r="D38" s="66">
        <f>SUM('[20]ПОЛНАЯ СЕБЕСТОИМОСТЬ СТОКИ 2023'!D156)/3</f>
        <v>0</v>
      </c>
      <c r="E38" s="66">
        <f t="shared" si="285"/>
        <v>74.254999999999995</v>
      </c>
      <c r="F38" s="66">
        <f>SUM('[20]ПОЛНАЯ СЕБЕСТОИМОСТЬ СТОКИ 2023'!F156)</f>
        <v>74.254999999999995</v>
      </c>
      <c r="G38" s="66">
        <f>SUM('[20]ПОЛНАЯ СЕБЕСТОИМОСТЬ СТОКИ 2023'!G156)</f>
        <v>0</v>
      </c>
      <c r="H38" s="67">
        <f t="shared" si="286"/>
        <v>64.052999999999997</v>
      </c>
      <c r="I38" s="67">
        <v>64.052999999999997</v>
      </c>
      <c r="J38" s="67">
        <v>0</v>
      </c>
      <c r="K38" s="66">
        <f t="shared" si="287"/>
        <v>120.47371232894726</v>
      </c>
      <c r="L38" s="66">
        <f t="shared" si="288"/>
        <v>120.47371232894726</v>
      </c>
      <c r="M38" s="66">
        <f t="shared" si="289"/>
        <v>0</v>
      </c>
      <c r="N38" s="66">
        <f t="shared" si="290"/>
        <v>53.947000000000003</v>
      </c>
      <c r="O38" s="66">
        <f>SUM('[20]ПОЛНАЯ СЕБЕСТОИМОСТЬ СТОКИ 2023'!I156)</f>
        <v>53.947000000000003</v>
      </c>
      <c r="P38" s="66">
        <f>SUM('[20]ПОЛНАЯ СЕБЕСТОИМОСТЬ СТОКИ 2023'!J156)</f>
        <v>0</v>
      </c>
      <c r="Q38" s="67">
        <f t="shared" si="291"/>
        <v>43.841999999999999</v>
      </c>
      <c r="R38" s="67">
        <v>43.841999999999999</v>
      </c>
      <c r="S38" s="67">
        <v>0</v>
      </c>
      <c r="T38" s="66">
        <f t="shared" si="292"/>
        <v>120.47371232894726</v>
      </c>
      <c r="U38" s="66">
        <f t="shared" si="293"/>
        <v>120.47371232894726</v>
      </c>
      <c r="V38" s="66">
        <f t="shared" si="294"/>
        <v>0</v>
      </c>
      <c r="W38" s="66">
        <f t="shared" si="295"/>
        <v>33.078000000000003</v>
      </c>
      <c r="X38" s="66">
        <f>SUM('[20]ПОЛНАЯ СЕБЕСТОИМОСТЬ СТОКИ 2023'!L156)</f>
        <v>33.078000000000003</v>
      </c>
      <c r="Y38" s="66">
        <f>SUM('[20]ПОЛНАЯ СЕБЕСТОИМОСТЬ СТОКИ 2023'!M156)</f>
        <v>0</v>
      </c>
      <c r="Z38" s="67">
        <f t="shared" si="296"/>
        <v>59.622999999999998</v>
      </c>
      <c r="AA38" s="67">
        <v>59.622999999999998</v>
      </c>
      <c r="AB38" s="67">
        <v>0</v>
      </c>
      <c r="AC38" s="41">
        <f t="shared" si="269"/>
        <v>361.42113698684176</v>
      </c>
      <c r="AD38" s="41">
        <f t="shared" si="269"/>
        <v>361.42113698684176</v>
      </c>
      <c r="AE38" s="41">
        <f t="shared" si="269"/>
        <v>0</v>
      </c>
      <c r="AF38" s="41">
        <f t="shared" si="269"/>
        <v>161.28</v>
      </c>
      <c r="AG38" s="41">
        <f t="shared" si="269"/>
        <v>161.28</v>
      </c>
      <c r="AH38" s="41">
        <f t="shared" si="269"/>
        <v>0</v>
      </c>
      <c r="AI38" s="41">
        <f t="shared" si="269"/>
        <v>167.518</v>
      </c>
      <c r="AJ38" s="41">
        <f t="shared" si="269"/>
        <v>167.518</v>
      </c>
      <c r="AK38" s="41">
        <f t="shared" si="269"/>
        <v>0</v>
      </c>
      <c r="AL38" s="43">
        <f t="shared" si="270"/>
        <v>-200.14113698684176</v>
      </c>
      <c r="AM38" s="43">
        <f t="shared" si="270"/>
        <v>-200.14113698684176</v>
      </c>
      <c r="AN38" s="43">
        <f t="shared" si="270"/>
        <v>0</v>
      </c>
      <c r="AO38" s="66">
        <f t="shared" si="297"/>
        <v>120.47371232894726</v>
      </c>
      <c r="AP38" s="66">
        <f>SUM('[20]ПОЛНАЯ СЕБЕСТОИМОСТЬ СТОКИ 2023'!R156)/3</f>
        <v>120.47371232894726</v>
      </c>
      <c r="AQ38" s="66">
        <f>SUM('[20]ПОЛНАЯ СЕБЕСТОИМОСТЬ СТОКИ 2023'!S156)/3</f>
        <v>0</v>
      </c>
      <c r="AR38" s="66">
        <f t="shared" si="298"/>
        <v>49.168999999999997</v>
      </c>
      <c r="AS38" s="66">
        <f>SUM('[20]ПОЛНАЯ СЕБЕСТОИМОСТЬ СТОКИ 2023'!U156)</f>
        <v>49.168999999999997</v>
      </c>
      <c r="AT38" s="66">
        <f>SUM('[20]ПОЛНАЯ СЕБЕСТОИМОСТЬ СТОКИ 2023'!V156)</f>
        <v>0</v>
      </c>
      <c r="AU38" s="67">
        <f t="shared" si="299"/>
        <v>56.423000000000002</v>
      </c>
      <c r="AV38" s="67">
        <v>56.423000000000002</v>
      </c>
      <c r="AW38" s="67">
        <v>0</v>
      </c>
      <c r="AX38" s="66">
        <f t="shared" si="300"/>
        <v>120.47371232894726</v>
      </c>
      <c r="AY38" s="66">
        <f t="shared" si="301"/>
        <v>120.47371232894726</v>
      </c>
      <c r="AZ38" s="66">
        <f t="shared" si="302"/>
        <v>0</v>
      </c>
      <c r="BA38" s="68">
        <f t="shared" si="303"/>
        <v>60.244</v>
      </c>
      <c r="BB38" s="68">
        <f>SUM('[20]ПОЛНАЯ СЕБЕСТОИМОСТЬ СТОКИ 2023'!X156)</f>
        <v>60.244</v>
      </c>
      <c r="BC38" s="68">
        <f>SUM('[20]ПОЛНАЯ СЕБЕСТОИМОСТЬ СТОКИ 2023'!Y156)</f>
        <v>0</v>
      </c>
      <c r="BD38" s="67">
        <f t="shared" si="304"/>
        <v>45.027000000000001</v>
      </c>
      <c r="BE38" s="67">
        <v>45.027000000000001</v>
      </c>
      <c r="BF38" s="67">
        <v>0</v>
      </c>
      <c r="BG38" s="66">
        <f t="shared" si="305"/>
        <v>120.47371232894726</v>
      </c>
      <c r="BH38" s="66">
        <f t="shared" si="306"/>
        <v>120.47371232894726</v>
      </c>
      <c r="BI38" s="66">
        <f t="shared" si="307"/>
        <v>0</v>
      </c>
      <c r="BJ38" s="66">
        <f t="shared" si="308"/>
        <v>51.582999999999998</v>
      </c>
      <c r="BK38" s="66">
        <f>SUM('[20]ПОЛНАЯ СЕБЕСТОИМОСТЬ СТОКИ 2023'!AA156)</f>
        <v>51.582999999999998</v>
      </c>
      <c r="BL38" s="66">
        <f>SUM('[20]ПОЛНАЯ СЕБЕСТОИМОСТЬ СТОКИ 2023'!AB156)</f>
        <v>0</v>
      </c>
      <c r="BM38" s="67">
        <f t="shared" si="309"/>
        <v>59.32</v>
      </c>
      <c r="BN38" s="67">
        <v>59.32</v>
      </c>
      <c r="BO38" s="67">
        <v>0</v>
      </c>
      <c r="BP38" s="41">
        <f t="shared" si="271"/>
        <v>361.42113698684176</v>
      </c>
      <c r="BQ38" s="41">
        <f t="shared" si="271"/>
        <v>361.42113698684176</v>
      </c>
      <c r="BR38" s="41">
        <f t="shared" si="271"/>
        <v>0</v>
      </c>
      <c r="BS38" s="41">
        <f t="shared" si="271"/>
        <v>160.99599999999998</v>
      </c>
      <c r="BT38" s="41">
        <f t="shared" si="271"/>
        <v>160.99599999999998</v>
      </c>
      <c r="BU38" s="41">
        <f t="shared" si="271"/>
        <v>0</v>
      </c>
      <c r="BV38" s="41">
        <f t="shared" si="271"/>
        <v>160.77000000000001</v>
      </c>
      <c r="BW38" s="41">
        <f t="shared" si="271"/>
        <v>160.77000000000001</v>
      </c>
      <c r="BX38" s="41">
        <f t="shared" si="271"/>
        <v>0</v>
      </c>
      <c r="BY38" s="43">
        <f t="shared" si="272"/>
        <v>-200.42513698684178</v>
      </c>
      <c r="BZ38" s="43">
        <f t="shared" si="272"/>
        <v>-200.42513698684178</v>
      </c>
      <c r="CA38" s="43">
        <f t="shared" si="272"/>
        <v>0</v>
      </c>
      <c r="CB38" s="41">
        <f t="shared" si="273"/>
        <v>722.84227397368352</v>
      </c>
      <c r="CC38" s="41">
        <f t="shared" si="273"/>
        <v>722.84227397368352</v>
      </c>
      <c r="CD38" s="41">
        <f t="shared" si="273"/>
        <v>0</v>
      </c>
      <c r="CE38" s="41">
        <f t="shared" si="273"/>
        <v>322.27599999999995</v>
      </c>
      <c r="CF38" s="41">
        <f t="shared" si="273"/>
        <v>322.27599999999995</v>
      </c>
      <c r="CG38" s="41">
        <f t="shared" si="273"/>
        <v>0</v>
      </c>
      <c r="CH38" s="69">
        <f t="shared" si="273"/>
        <v>328.28800000000001</v>
      </c>
      <c r="CI38" s="69">
        <f t="shared" si="273"/>
        <v>328.28800000000001</v>
      </c>
      <c r="CJ38" s="69">
        <f t="shared" si="273"/>
        <v>0</v>
      </c>
      <c r="CK38" s="43">
        <f t="shared" si="274"/>
        <v>-400.56627397368356</v>
      </c>
      <c r="CL38" s="43">
        <f t="shared" si="274"/>
        <v>-400.56627397368356</v>
      </c>
      <c r="CM38" s="43">
        <f t="shared" si="274"/>
        <v>0</v>
      </c>
      <c r="CN38" s="66">
        <f t="shared" si="310"/>
        <v>120.47371232894726</v>
      </c>
      <c r="CO38" s="66">
        <f>SUM('[20]ПОЛНАЯ СЕБЕСТОИМОСТЬ СТОКИ 2023'!AP156)/3</f>
        <v>120.47371232894726</v>
      </c>
      <c r="CP38" s="66">
        <f>SUM('[20]ПОЛНАЯ СЕБЕСТОИМОСТЬ СТОКИ 2023'!AQ156)/3</f>
        <v>0</v>
      </c>
      <c r="CQ38" s="66">
        <f t="shared" si="311"/>
        <v>47.826000000000001</v>
      </c>
      <c r="CR38" s="66">
        <f>SUM('[20]ПОЛНАЯ СЕБЕСТОИМОСТЬ СТОКИ 2023'!AS156)</f>
        <v>47.826000000000001</v>
      </c>
      <c r="CS38" s="66">
        <f>SUM('[20]ПОЛНАЯ СЕБЕСТОИМОСТЬ СТОКИ 2023'!AT156)</f>
        <v>0</v>
      </c>
      <c r="CT38" s="67">
        <f t="shared" si="312"/>
        <v>65.495000000000005</v>
      </c>
      <c r="CU38" s="67">
        <v>65.495000000000005</v>
      </c>
      <c r="CV38" s="67">
        <v>0</v>
      </c>
      <c r="CW38" s="66">
        <f t="shared" si="313"/>
        <v>120.47371232894726</v>
      </c>
      <c r="CX38" s="66">
        <f t="shared" si="314"/>
        <v>120.47371232894726</v>
      </c>
      <c r="CY38" s="66">
        <f t="shared" si="315"/>
        <v>0</v>
      </c>
      <c r="CZ38" s="66">
        <f t="shared" si="316"/>
        <v>92.794259999999994</v>
      </c>
      <c r="DA38" s="66">
        <f>SUM('[20]ПОЛНАЯ СЕБЕСТОИМОСТЬ СТОКИ 2023'!AV156)</f>
        <v>92.794259999999994</v>
      </c>
      <c r="DB38" s="66">
        <f>SUM('[20]ПОЛНАЯ СЕБЕСТОИМОСТЬ СТОКИ 2023'!AW156)</f>
        <v>0</v>
      </c>
      <c r="DC38" s="67">
        <f t="shared" si="317"/>
        <v>41.593000000000004</v>
      </c>
      <c r="DD38" s="67">
        <v>41.593000000000004</v>
      </c>
      <c r="DE38" s="67">
        <v>0</v>
      </c>
      <c r="DF38" s="66">
        <f t="shared" si="318"/>
        <v>120.47371232894726</v>
      </c>
      <c r="DG38" s="66">
        <f t="shared" si="319"/>
        <v>120.47371232894726</v>
      </c>
      <c r="DH38" s="66">
        <f t="shared" si="320"/>
        <v>0</v>
      </c>
      <c r="DI38" s="66">
        <f t="shared" si="321"/>
        <v>81.704530000000005</v>
      </c>
      <c r="DJ38" s="66">
        <f>SUM('[20]ПОЛНАЯ СЕБЕСТОИМОСТЬ СТОКИ 2023'!AY156)</f>
        <v>81.704530000000005</v>
      </c>
      <c r="DK38" s="66">
        <f>SUM('[20]ПОЛНАЯ СЕБЕСТОИМОСТЬ СТОКИ 2023'!AZ156)</f>
        <v>0</v>
      </c>
      <c r="DL38" s="67">
        <f t="shared" si="322"/>
        <v>0.20300000000000001</v>
      </c>
      <c r="DM38" s="67">
        <v>0.20300000000000001</v>
      </c>
      <c r="DN38" s="67">
        <v>0</v>
      </c>
      <c r="DO38" s="41">
        <f t="shared" si="275"/>
        <v>361.42113698684176</v>
      </c>
      <c r="DP38" s="41">
        <f t="shared" si="275"/>
        <v>361.42113698684176</v>
      </c>
      <c r="DQ38" s="41">
        <f t="shared" si="275"/>
        <v>0</v>
      </c>
      <c r="DR38" s="41">
        <f t="shared" si="275"/>
        <v>222.32479000000001</v>
      </c>
      <c r="DS38" s="41">
        <f t="shared" si="275"/>
        <v>222.32479000000001</v>
      </c>
      <c r="DT38" s="41">
        <f t="shared" si="275"/>
        <v>0</v>
      </c>
      <c r="DU38" s="41">
        <f t="shared" si="275"/>
        <v>107.29100000000001</v>
      </c>
      <c r="DV38" s="41">
        <f t="shared" si="275"/>
        <v>107.29100000000001</v>
      </c>
      <c r="DW38" s="41">
        <f t="shared" si="275"/>
        <v>0</v>
      </c>
      <c r="DX38" s="43">
        <f t="shared" si="276"/>
        <v>-139.09634698684175</v>
      </c>
      <c r="DY38" s="43">
        <f t="shared" si="276"/>
        <v>-139.09634698684175</v>
      </c>
      <c r="DZ38" s="43">
        <f t="shared" si="276"/>
        <v>0</v>
      </c>
      <c r="EA38" s="41">
        <f t="shared" si="277"/>
        <v>1084.2634109605253</v>
      </c>
      <c r="EB38" s="41">
        <f t="shared" si="277"/>
        <v>1084.2634109605253</v>
      </c>
      <c r="EC38" s="41">
        <f t="shared" si="277"/>
        <v>0</v>
      </c>
      <c r="ED38" s="41">
        <f t="shared" si="277"/>
        <v>544.60078999999996</v>
      </c>
      <c r="EE38" s="41">
        <f t="shared" si="277"/>
        <v>544.60078999999996</v>
      </c>
      <c r="EF38" s="41">
        <f t="shared" si="277"/>
        <v>0</v>
      </c>
      <c r="EG38" s="41">
        <f t="shared" si="277"/>
        <v>435.57900000000001</v>
      </c>
      <c r="EH38" s="41">
        <f t="shared" si="277"/>
        <v>435.57900000000001</v>
      </c>
      <c r="EI38" s="41">
        <f t="shared" si="277"/>
        <v>0</v>
      </c>
      <c r="EJ38" s="43">
        <f t="shared" si="278"/>
        <v>-539.66262096052537</v>
      </c>
      <c r="EK38" s="43">
        <f t="shared" si="278"/>
        <v>-539.66262096052537</v>
      </c>
      <c r="EL38" s="43">
        <f t="shared" si="278"/>
        <v>0</v>
      </c>
      <c r="EM38" s="66">
        <f t="shared" si="323"/>
        <v>120.47371232894726</v>
      </c>
      <c r="EN38" s="66">
        <f>SUM('[20]ПОЛНАЯ СЕБЕСТОИМОСТЬ СТОКИ 2023'!BN156)/3</f>
        <v>120.47371232894726</v>
      </c>
      <c r="EO38" s="66">
        <f>SUM('[20]ПОЛНАЯ СЕБЕСТОИМОСТЬ СТОКИ 2023'!BO156)/3</f>
        <v>0</v>
      </c>
      <c r="EP38" s="66">
        <f t="shared" si="324"/>
        <v>120.48735000000001</v>
      </c>
      <c r="EQ38" s="66">
        <f>SUM('[20]ПОЛНАЯ СЕБЕСТОИМОСТЬ СТОКИ 2023'!BQ156)</f>
        <v>120.48735000000001</v>
      </c>
      <c r="ER38" s="66">
        <f>SUM('[20]ПОЛНАЯ СЕБЕСТОИМОСТЬ СТОКИ 2023'!BR156)</f>
        <v>0</v>
      </c>
      <c r="ES38" s="67">
        <f t="shared" si="325"/>
        <v>139.649</v>
      </c>
      <c r="ET38" s="67">
        <v>139.649</v>
      </c>
      <c r="EU38" s="67">
        <v>0</v>
      </c>
      <c r="EV38" s="66">
        <f t="shared" si="326"/>
        <v>120.47371232894726</v>
      </c>
      <c r="EW38" s="66">
        <f t="shared" si="327"/>
        <v>120.47371232894726</v>
      </c>
      <c r="EX38" s="66">
        <f t="shared" si="328"/>
        <v>0</v>
      </c>
      <c r="EY38" s="66">
        <f t="shared" si="329"/>
        <v>0</v>
      </c>
      <c r="EZ38" s="66">
        <f>SUM('[20]ПОЛНАЯ СЕБЕСТОИМОСТЬ СТОКИ 2023'!BT156)</f>
        <v>0</v>
      </c>
      <c r="FA38" s="66">
        <f>SUM('[20]ПОЛНАЯ СЕБЕСТОИМОСТЬ СТОКИ 2023'!BU156)</f>
        <v>0</v>
      </c>
      <c r="FB38" s="67">
        <f t="shared" si="330"/>
        <v>45.371339999999996</v>
      </c>
      <c r="FC38" s="67">
        <v>45.371339999999996</v>
      </c>
      <c r="FD38" s="67">
        <v>0</v>
      </c>
      <c r="FE38" s="66">
        <f t="shared" si="331"/>
        <v>120.47371232894726</v>
      </c>
      <c r="FF38" s="66">
        <f t="shared" si="332"/>
        <v>120.47371232894726</v>
      </c>
      <c r="FG38" s="66">
        <f t="shared" si="333"/>
        <v>0</v>
      </c>
      <c r="FH38" s="66">
        <f t="shared" si="334"/>
        <v>0</v>
      </c>
      <c r="FI38" s="66">
        <f>SUM('[20]ПОЛНАЯ СЕБЕСТОИМОСТЬ СТОКИ 2023'!BW156)</f>
        <v>0</v>
      </c>
      <c r="FJ38" s="66">
        <f>SUM('[20]ПОЛНАЯ СЕБЕСТОИМОСТЬ СТОКИ 2023'!BX156)</f>
        <v>0</v>
      </c>
      <c r="FK38" s="67">
        <f t="shared" si="335"/>
        <v>45.499000000000002</v>
      </c>
      <c r="FL38" s="67">
        <v>45.499000000000002</v>
      </c>
      <c r="FM38" s="67">
        <v>0</v>
      </c>
      <c r="FN38" s="41">
        <f t="shared" si="279"/>
        <v>361.42113698684176</v>
      </c>
      <c r="FO38" s="41">
        <f t="shared" si="279"/>
        <v>361.42113698684176</v>
      </c>
      <c r="FP38" s="41">
        <f t="shared" si="279"/>
        <v>0</v>
      </c>
      <c r="FQ38" s="41">
        <f t="shared" si="279"/>
        <v>120.48735000000001</v>
      </c>
      <c r="FR38" s="41">
        <f t="shared" si="279"/>
        <v>120.48735000000001</v>
      </c>
      <c r="FS38" s="41">
        <f t="shared" si="279"/>
        <v>0</v>
      </c>
      <c r="FT38" s="41">
        <f t="shared" si="279"/>
        <v>230.51934</v>
      </c>
      <c r="FU38" s="41">
        <f t="shared" si="279"/>
        <v>230.51934</v>
      </c>
      <c r="FV38" s="41">
        <f t="shared" si="279"/>
        <v>0</v>
      </c>
      <c r="FW38" s="43">
        <f t="shared" si="280"/>
        <v>-240.93378698684177</v>
      </c>
      <c r="FX38" s="43">
        <f t="shared" si="280"/>
        <v>-240.93378698684177</v>
      </c>
      <c r="FY38" s="43">
        <f t="shared" si="280"/>
        <v>0</v>
      </c>
      <c r="FZ38" s="42">
        <f t="shared" si="281"/>
        <v>1445.684547947367</v>
      </c>
      <c r="GA38" s="42">
        <f t="shared" si="281"/>
        <v>1445.684547947367</v>
      </c>
      <c r="GB38" s="42">
        <f t="shared" si="281"/>
        <v>0</v>
      </c>
      <c r="GC38" s="41">
        <f t="shared" si="281"/>
        <v>665.08813999999995</v>
      </c>
      <c r="GD38" s="41">
        <f t="shared" si="281"/>
        <v>665.08813999999995</v>
      </c>
      <c r="GE38" s="41">
        <f t="shared" si="281"/>
        <v>0</v>
      </c>
      <c r="GF38" s="41">
        <f t="shared" si="281"/>
        <v>666.09834000000001</v>
      </c>
      <c r="GG38" s="41">
        <f t="shared" si="281"/>
        <v>666.09834000000001</v>
      </c>
      <c r="GH38" s="41">
        <f t="shared" si="281"/>
        <v>0</v>
      </c>
      <c r="GI38" s="43">
        <f t="shared" si="282"/>
        <v>-780.59640794736708</v>
      </c>
      <c r="GJ38" s="43">
        <f t="shared" si="282"/>
        <v>-780.59640794736708</v>
      </c>
      <c r="GK38" s="43">
        <f t="shared" si="282"/>
        <v>0</v>
      </c>
      <c r="GM38" s="13">
        <f t="shared" si="283"/>
        <v>1445.6845479473668</v>
      </c>
    </row>
    <row r="39" spans="1:195" ht="18.75" customHeight="1" x14ac:dyDescent="0.3">
      <c r="A39" s="16" t="s">
        <v>53</v>
      </c>
      <c r="B39" s="66">
        <f t="shared" si="284"/>
        <v>189.78776720530755</v>
      </c>
      <c r="C39" s="66">
        <f>SUM('[20]ПОЛНАЯ СЕБЕСТОИМОСТЬ СТОКИ 2023'!C157)/3</f>
        <v>189.78776720530755</v>
      </c>
      <c r="D39" s="66">
        <f>SUM('[20]ПОЛНАЯ СЕБЕСТОИМОСТЬ СТОКИ 2023'!D157)/3</f>
        <v>0</v>
      </c>
      <c r="E39" s="66">
        <f t="shared" si="285"/>
        <v>103.849</v>
      </c>
      <c r="F39" s="66">
        <f>SUM('[20]ПОЛНАЯ СЕБЕСТОИМОСТЬ СТОКИ 2023'!F157)</f>
        <v>103.849</v>
      </c>
      <c r="G39" s="66">
        <f>SUM('[20]ПОЛНАЯ СЕБЕСТОИМОСТЬ СТОКИ 2023'!G157)</f>
        <v>0</v>
      </c>
      <c r="H39" s="67">
        <f t="shared" si="286"/>
        <v>147.32602</v>
      </c>
      <c r="I39" s="67">
        <v>147.32602</v>
      </c>
      <c r="J39" s="67">
        <v>0</v>
      </c>
      <c r="K39" s="66">
        <f t="shared" si="287"/>
        <v>189.78776720530755</v>
      </c>
      <c r="L39" s="66">
        <f t="shared" si="288"/>
        <v>189.78776720530755</v>
      </c>
      <c r="M39" s="66">
        <f t="shared" si="289"/>
        <v>0</v>
      </c>
      <c r="N39" s="66">
        <f t="shared" si="290"/>
        <v>271.54599999999999</v>
      </c>
      <c r="O39" s="66">
        <f>SUM('[20]ПОЛНАЯ СЕБЕСТОИМОСТЬ СТОКИ 2023'!I157)</f>
        <v>271.54599999999999</v>
      </c>
      <c r="P39" s="66">
        <f>SUM('[20]ПОЛНАЯ СЕБЕСТОИМОСТЬ СТОКИ 2023'!J157)</f>
        <v>0</v>
      </c>
      <c r="Q39" s="67">
        <f t="shared" si="291"/>
        <v>98.26700000000001</v>
      </c>
      <c r="R39" s="67">
        <v>98.26700000000001</v>
      </c>
      <c r="S39" s="67">
        <v>0</v>
      </c>
      <c r="T39" s="66">
        <f t="shared" si="292"/>
        <v>189.78776720530755</v>
      </c>
      <c r="U39" s="66">
        <f t="shared" si="293"/>
        <v>189.78776720530755</v>
      </c>
      <c r="V39" s="66">
        <f t="shared" si="294"/>
        <v>0</v>
      </c>
      <c r="W39" s="66">
        <f t="shared" si="295"/>
        <v>536.36699999999996</v>
      </c>
      <c r="X39" s="66">
        <f>SUM('[20]ПОЛНАЯ СЕБЕСТОИМОСТЬ СТОКИ 2023'!L157)</f>
        <v>536.36699999999996</v>
      </c>
      <c r="Y39" s="66">
        <f>SUM('[20]ПОЛНАЯ СЕБЕСТОИМОСТЬ СТОКИ 2023'!M157)</f>
        <v>0</v>
      </c>
      <c r="Z39" s="67">
        <f t="shared" si="296"/>
        <v>1009.987</v>
      </c>
      <c r="AA39" s="67">
        <v>1009.987</v>
      </c>
      <c r="AB39" s="67">
        <v>0</v>
      </c>
      <c r="AC39" s="41">
        <f t="shared" si="269"/>
        <v>569.36330161592264</v>
      </c>
      <c r="AD39" s="41">
        <f t="shared" si="269"/>
        <v>569.36330161592264</v>
      </c>
      <c r="AE39" s="41">
        <f t="shared" si="269"/>
        <v>0</v>
      </c>
      <c r="AF39" s="41">
        <f t="shared" si="269"/>
        <v>911.76199999999994</v>
      </c>
      <c r="AG39" s="41">
        <f t="shared" si="269"/>
        <v>911.76199999999994</v>
      </c>
      <c r="AH39" s="41">
        <f t="shared" si="269"/>
        <v>0</v>
      </c>
      <c r="AI39" s="41">
        <f t="shared" si="269"/>
        <v>1255.5800199999999</v>
      </c>
      <c r="AJ39" s="41">
        <f t="shared" si="269"/>
        <v>1255.5800199999999</v>
      </c>
      <c r="AK39" s="41">
        <f t="shared" si="269"/>
        <v>0</v>
      </c>
      <c r="AL39" s="43">
        <f t="shared" si="270"/>
        <v>342.39869838407731</v>
      </c>
      <c r="AM39" s="43">
        <f t="shared" si="270"/>
        <v>342.39869838407731</v>
      </c>
      <c r="AN39" s="43">
        <f t="shared" si="270"/>
        <v>0</v>
      </c>
      <c r="AO39" s="66">
        <f t="shared" si="297"/>
        <v>189.78776720530755</v>
      </c>
      <c r="AP39" s="66">
        <f>SUM('[20]ПОЛНАЯ СЕБЕСТОИМОСТЬ СТОКИ 2023'!R157)/3</f>
        <v>189.78776720530755</v>
      </c>
      <c r="AQ39" s="66">
        <f>SUM('[20]ПОЛНАЯ СЕБЕСТОИМОСТЬ СТОКИ 2023'!S157)/3</f>
        <v>0</v>
      </c>
      <c r="AR39" s="66">
        <f t="shared" si="298"/>
        <v>1216.585</v>
      </c>
      <c r="AS39" s="66">
        <f>SUM('[20]ПОЛНАЯ СЕБЕСТОИМОСТЬ СТОКИ 2023'!U157)</f>
        <v>1216.585</v>
      </c>
      <c r="AT39" s="66">
        <f>SUM('[20]ПОЛНАЯ СЕБЕСТОИМОСТЬ СТОКИ 2023'!V157)</f>
        <v>0</v>
      </c>
      <c r="AU39" s="67">
        <f t="shared" si="299"/>
        <v>302.733</v>
      </c>
      <c r="AV39" s="67">
        <v>302.733</v>
      </c>
      <c r="AW39" s="67">
        <v>0</v>
      </c>
      <c r="AX39" s="66">
        <f t="shared" si="300"/>
        <v>189.78776720530755</v>
      </c>
      <c r="AY39" s="66">
        <f t="shared" si="301"/>
        <v>189.78776720530755</v>
      </c>
      <c r="AZ39" s="66">
        <f t="shared" si="302"/>
        <v>0</v>
      </c>
      <c r="BA39" s="68">
        <f t="shared" si="303"/>
        <v>392.83800000000002</v>
      </c>
      <c r="BB39" s="68">
        <f>SUM('[20]ПОЛНАЯ СЕБЕСТОИМОСТЬ СТОКИ 2023'!X157)</f>
        <v>392.83800000000002</v>
      </c>
      <c r="BC39" s="68">
        <f>SUM('[20]ПОЛНАЯ СЕБЕСТОИМОСТЬ СТОКИ 2023'!Y157)</f>
        <v>0</v>
      </c>
      <c r="BD39" s="67">
        <f t="shared" si="304"/>
        <v>621.46199999999999</v>
      </c>
      <c r="BE39" s="67">
        <v>621.46199999999999</v>
      </c>
      <c r="BF39" s="67">
        <v>0</v>
      </c>
      <c r="BG39" s="66">
        <f t="shared" si="305"/>
        <v>189.78776720530755</v>
      </c>
      <c r="BH39" s="66">
        <f t="shared" si="306"/>
        <v>189.78776720530755</v>
      </c>
      <c r="BI39" s="66">
        <f t="shared" si="307"/>
        <v>0</v>
      </c>
      <c r="BJ39" s="66">
        <f t="shared" si="308"/>
        <v>821.23</v>
      </c>
      <c r="BK39" s="66">
        <f>SUM('[20]ПОЛНАЯ СЕБЕСТОИМОСТЬ СТОКИ 2023'!AA157)</f>
        <v>821.23</v>
      </c>
      <c r="BL39" s="66">
        <f>SUM('[20]ПОЛНАЯ СЕБЕСТОИМОСТЬ СТОКИ 2023'!AB157)</f>
        <v>0</v>
      </c>
      <c r="BM39" s="67">
        <f t="shared" si="309"/>
        <v>231.62</v>
      </c>
      <c r="BN39" s="67">
        <v>231.62</v>
      </c>
      <c r="BO39" s="67">
        <v>0</v>
      </c>
      <c r="BP39" s="41">
        <f t="shared" si="271"/>
        <v>569.36330161592264</v>
      </c>
      <c r="BQ39" s="41">
        <f t="shared" si="271"/>
        <v>569.36330161592264</v>
      </c>
      <c r="BR39" s="41">
        <f t="shared" si="271"/>
        <v>0</v>
      </c>
      <c r="BS39" s="41">
        <f t="shared" si="271"/>
        <v>2430.6530000000002</v>
      </c>
      <c r="BT39" s="41">
        <f t="shared" si="271"/>
        <v>2430.6530000000002</v>
      </c>
      <c r="BU39" s="41">
        <f t="shared" si="271"/>
        <v>0</v>
      </c>
      <c r="BV39" s="41">
        <f t="shared" si="271"/>
        <v>1155.8150000000001</v>
      </c>
      <c r="BW39" s="41">
        <f t="shared" si="271"/>
        <v>1155.8150000000001</v>
      </c>
      <c r="BX39" s="41">
        <f t="shared" si="271"/>
        <v>0</v>
      </c>
      <c r="BY39" s="43">
        <f t="shared" si="272"/>
        <v>1861.2896983840776</v>
      </c>
      <c r="BZ39" s="43">
        <f t="shared" si="272"/>
        <v>1861.2896983840776</v>
      </c>
      <c r="CA39" s="43">
        <f t="shared" si="272"/>
        <v>0</v>
      </c>
      <c r="CB39" s="41">
        <f t="shared" si="273"/>
        <v>1138.7266032318453</v>
      </c>
      <c r="CC39" s="41">
        <f t="shared" si="273"/>
        <v>1138.7266032318453</v>
      </c>
      <c r="CD39" s="41">
        <f t="shared" si="273"/>
        <v>0</v>
      </c>
      <c r="CE39" s="41">
        <f t="shared" si="273"/>
        <v>3342.415</v>
      </c>
      <c r="CF39" s="41">
        <f t="shared" si="273"/>
        <v>3342.415</v>
      </c>
      <c r="CG39" s="41">
        <f t="shared" si="273"/>
        <v>0</v>
      </c>
      <c r="CH39" s="69">
        <f t="shared" si="273"/>
        <v>2411.3950199999999</v>
      </c>
      <c r="CI39" s="69">
        <f t="shared" si="273"/>
        <v>2411.3950199999999</v>
      </c>
      <c r="CJ39" s="69">
        <f t="shared" si="273"/>
        <v>0</v>
      </c>
      <c r="CK39" s="43">
        <f t="shared" si="274"/>
        <v>2203.6883967681547</v>
      </c>
      <c r="CL39" s="43">
        <f t="shared" si="274"/>
        <v>2203.6883967681547</v>
      </c>
      <c r="CM39" s="43">
        <f t="shared" si="274"/>
        <v>0</v>
      </c>
      <c r="CN39" s="66">
        <f t="shared" si="310"/>
        <v>189.78776720530755</v>
      </c>
      <c r="CO39" s="66">
        <f>SUM('[20]ПОЛНАЯ СЕБЕСТОИМОСТЬ СТОКИ 2023'!AP157)/3</f>
        <v>189.78776720530755</v>
      </c>
      <c r="CP39" s="66">
        <f>SUM('[20]ПОЛНАЯ СЕБЕСТОИМОСТЬ СТОКИ 2023'!AQ157)/3</f>
        <v>0</v>
      </c>
      <c r="CQ39" s="66">
        <f t="shared" si="311"/>
        <v>1057.4569999999999</v>
      </c>
      <c r="CR39" s="66">
        <f>SUM('[20]ПОЛНАЯ СЕБЕСТОИМОСТЬ СТОКИ 2023'!AS157)</f>
        <v>1057.4569999999999</v>
      </c>
      <c r="CS39" s="66">
        <f>SUM('[20]ПОЛНАЯ СЕБЕСТОИМОСТЬ СТОКИ 2023'!AT157)</f>
        <v>0</v>
      </c>
      <c r="CT39" s="67">
        <f t="shared" si="312"/>
        <v>1923.5289999999998</v>
      </c>
      <c r="CU39" s="67">
        <v>1923.5289999999998</v>
      </c>
      <c r="CV39" s="67">
        <v>0</v>
      </c>
      <c r="CW39" s="66">
        <f t="shared" si="313"/>
        <v>189.78776720530755</v>
      </c>
      <c r="CX39" s="66">
        <f t="shared" si="314"/>
        <v>189.78776720530755</v>
      </c>
      <c r="CY39" s="66">
        <f t="shared" si="315"/>
        <v>0</v>
      </c>
      <c r="CZ39" s="66">
        <f t="shared" si="316"/>
        <v>352.58427</v>
      </c>
      <c r="DA39" s="66">
        <f>SUM('[20]ПОЛНАЯ СЕБЕСТОИМОСТЬ СТОКИ 2023'!AV157)</f>
        <v>352.58427</v>
      </c>
      <c r="DB39" s="66">
        <f>SUM('[20]ПОЛНАЯ СЕБЕСТОИМОСТЬ СТОКИ 2023'!AW157)</f>
        <v>0</v>
      </c>
      <c r="DC39" s="67">
        <f t="shared" si="317"/>
        <v>771.12200000000007</v>
      </c>
      <c r="DD39" s="67">
        <v>771.12200000000007</v>
      </c>
      <c r="DE39" s="67">
        <v>0</v>
      </c>
      <c r="DF39" s="66">
        <f t="shared" si="318"/>
        <v>189.78776720530755</v>
      </c>
      <c r="DG39" s="66">
        <f t="shared" si="319"/>
        <v>189.78776720530755</v>
      </c>
      <c r="DH39" s="66">
        <f t="shared" si="320"/>
        <v>0</v>
      </c>
      <c r="DI39" s="66">
        <f t="shared" si="321"/>
        <v>2274.5389399999999</v>
      </c>
      <c r="DJ39" s="66">
        <f>SUM('[20]ПОЛНАЯ СЕБЕСТОИМОСТЬ СТОКИ 2023'!AY157)</f>
        <v>2274.5389399999999</v>
      </c>
      <c r="DK39" s="66">
        <f>SUM('[20]ПОЛНАЯ СЕБЕСТОИМОСТЬ СТОКИ 2023'!AZ157)</f>
        <v>0</v>
      </c>
      <c r="DL39" s="67">
        <f t="shared" si="322"/>
        <v>162.45400000000001</v>
      </c>
      <c r="DM39" s="67">
        <v>162.45400000000001</v>
      </c>
      <c r="DN39" s="67">
        <v>0</v>
      </c>
      <c r="DO39" s="41">
        <f t="shared" si="275"/>
        <v>569.36330161592264</v>
      </c>
      <c r="DP39" s="41">
        <f t="shared" si="275"/>
        <v>569.36330161592264</v>
      </c>
      <c r="DQ39" s="41">
        <f t="shared" si="275"/>
        <v>0</v>
      </c>
      <c r="DR39" s="41">
        <f t="shared" si="275"/>
        <v>3684.5802100000001</v>
      </c>
      <c r="DS39" s="41">
        <f t="shared" si="275"/>
        <v>3684.5802100000001</v>
      </c>
      <c r="DT39" s="41">
        <f t="shared" si="275"/>
        <v>0</v>
      </c>
      <c r="DU39" s="41">
        <f t="shared" si="275"/>
        <v>2857.105</v>
      </c>
      <c r="DV39" s="41">
        <f t="shared" si="275"/>
        <v>2857.105</v>
      </c>
      <c r="DW39" s="41">
        <f t="shared" si="275"/>
        <v>0</v>
      </c>
      <c r="DX39" s="43">
        <f t="shared" si="276"/>
        <v>3115.2169083840772</v>
      </c>
      <c r="DY39" s="43">
        <f t="shared" si="276"/>
        <v>3115.2169083840772</v>
      </c>
      <c r="DZ39" s="43">
        <f t="shared" si="276"/>
        <v>0</v>
      </c>
      <c r="EA39" s="41">
        <f t="shared" si="277"/>
        <v>1708.0899048477679</v>
      </c>
      <c r="EB39" s="41">
        <f t="shared" si="277"/>
        <v>1708.0899048477679</v>
      </c>
      <c r="EC39" s="41">
        <f t="shared" si="277"/>
        <v>0</v>
      </c>
      <c r="ED39" s="41">
        <f t="shared" si="277"/>
        <v>7026.99521</v>
      </c>
      <c r="EE39" s="41">
        <f t="shared" si="277"/>
        <v>7026.99521</v>
      </c>
      <c r="EF39" s="41">
        <f t="shared" si="277"/>
        <v>0</v>
      </c>
      <c r="EG39" s="41">
        <f t="shared" si="277"/>
        <v>5268.5000199999995</v>
      </c>
      <c r="EH39" s="41">
        <f t="shared" si="277"/>
        <v>5268.5000199999995</v>
      </c>
      <c r="EI39" s="41">
        <f t="shared" si="277"/>
        <v>0</v>
      </c>
      <c r="EJ39" s="43">
        <f t="shared" si="278"/>
        <v>5318.9053051522324</v>
      </c>
      <c r="EK39" s="43">
        <f t="shared" si="278"/>
        <v>5318.9053051522324</v>
      </c>
      <c r="EL39" s="43">
        <f t="shared" si="278"/>
        <v>0</v>
      </c>
      <c r="EM39" s="66">
        <f t="shared" si="323"/>
        <v>189.78776720530755</v>
      </c>
      <c r="EN39" s="66">
        <f>SUM('[20]ПОЛНАЯ СЕБЕСТОИМОСТЬ СТОКИ 2023'!BN157)/3</f>
        <v>189.78776720530755</v>
      </c>
      <c r="EO39" s="66">
        <f>SUM('[20]ПОЛНАЯ СЕБЕСТОИМОСТЬ СТОКИ 2023'!BO157)/3</f>
        <v>0</v>
      </c>
      <c r="EP39" s="66">
        <f t="shared" si="324"/>
        <v>147.52322999999998</v>
      </c>
      <c r="EQ39" s="66">
        <f>SUM('[20]ПОЛНАЯ СЕБЕСТОИМОСТЬ СТОКИ 2023'!BQ157)</f>
        <v>147.52322999999998</v>
      </c>
      <c r="ER39" s="66">
        <f>SUM('[20]ПОЛНАЯ СЕБЕСТОИМОСТЬ СТОКИ 2023'!BR157)</f>
        <v>0</v>
      </c>
      <c r="ES39" s="67">
        <f t="shared" si="325"/>
        <v>621.19899999999996</v>
      </c>
      <c r="ET39" s="67">
        <v>621.19899999999996</v>
      </c>
      <c r="EU39" s="67">
        <v>0</v>
      </c>
      <c r="EV39" s="66">
        <f t="shared" si="326"/>
        <v>189.78776720530755</v>
      </c>
      <c r="EW39" s="66">
        <f t="shared" si="327"/>
        <v>189.78776720530755</v>
      </c>
      <c r="EX39" s="66">
        <f t="shared" si="328"/>
        <v>0</v>
      </c>
      <c r="EY39" s="66">
        <f t="shared" si="329"/>
        <v>0</v>
      </c>
      <c r="EZ39" s="66">
        <f>SUM('[20]ПОЛНАЯ СЕБЕСТОИМОСТЬ СТОКИ 2023'!BT157)</f>
        <v>0</v>
      </c>
      <c r="FA39" s="66">
        <f>SUM('[20]ПОЛНАЯ СЕБЕСТОИМОСТЬ СТОКИ 2023'!BU157)</f>
        <v>0</v>
      </c>
      <c r="FB39" s="67">
        <f t="shared" si="330"/>
        <v>541.20872999999995</v>
      </c>
      <c r="FC39" s="67">
        <v>541.20872999999995</v>
      </c>
      <c r="FD39" s="67">
        <v>0</v>
      </c>
      <c r="FE39" s="66">
        <f t="shared" si="331"/>
        <v>189.78776720530755</v>
      </c>
      <c r="FF39" s="66">
        <f t="shared" si="332"/>
        <v>189.78776720530755</v>
      </c>
      <c r="FG39" s="66">
        <f t="shared" si="333"/>
        <v>0</v>
      </c>
      <c r="FH39" s="66">
        <f t="shared" si="334"/>
        <v>0</v>
      </c>
      <c r="FI39" s="66">
        <f>SUM('[20]ПОЛНАЯ СЕБЕСТОИМОСТЬ СТОКИ 2023'!BW157)</f>
        <v>0</v>
      </c>
      <c r="FJ39" s="66">
        <f>SUM('[20]ПОЛНАЯ СЕБЕСТОИМОСТЬ СТОКИ 2023'!BX157)</f>
        <v>0</v>
      </c>
      <c r="FK39" s="67">
        <f t="shared" si="335"/>
        <v>408.48700000000002</v>
      </c>
      <c r="FL39" s="67">
        <v>408.48700000000002</v>
      </c>
      <c r="FM39" s="67">
        <v>0</v>
      </c>
      <c r="FN39" s="41">
        <f t="shared" si="279"/>
        <v>569.36330161592264</v>
      </c>
      <c r="FO39" s="41">
        <f t="shared" si="279"/>
        <v>569.36330161592264</v>
      </c>
      <c r="FP39" s="41">
        <f t="shared" si="279"/>
        <v>0</v>
      </c>
      <c r="FQ39" s="41">
        <f t="shared" si="279"/>
        <v>147.52322999999998</v>
      </c>
      <c r="FR39" s="41">
        <f t="shared" si="279"/>
        <v>147.52322999999998</v>
      </c>
      <c r="FS39" s="41">
        <f t="shared" si="279"/>
        <v>0</v>
      </c>
      <c r="FT39" s="41">
        <f t="shared" si="279"/>
        <v>1570.89473</v>
      </c>
      <c r="FU39" s="41">
        <f t="shared" si="279"/>
        <v>1570.89473</v>
      </c>
      <c r="FV39" s="41">
        <f t="shared" si="279"/>
        <v>0</v>
      </c>
      <c r="FW39" s="43">
        <f t="shared" si="280"/>
        <v>-421.84007161592262</v>
      </c>
      <c r="FX39" s="43">
        <f t="shared" si="280"/>
        <v>-421.84007161592262</v>
      </c>
      <c r="FY39" s="43">
        <f t="shared" si="280"/>
        <v>0</v>
      </c>
      <c r="FZ39" s="42">
        <f t="shared" si="281"/>
        <v>2277.4532064636905</v>
      </c>
      <c r="GA39" s="42">
        <f t="shared" si="281"/>
        <v>2277.4532064636905</v>
      </c>
      <c r="GB39" s="42">
        <f t="shared" si="281"/>
        <v>0</v>
      </c>
      <c r="GC39" s="41">
        <f t="shared" si="281"/>
        <v>7174.5184399999998</v>
      </c>
      <c r="GD39" s="41">
        <f t="shared" si="281"/>
        <v>7174.5184399999998</v>
      </c>
      <c r="GE39" s="41">
        <f t="shared" si="281"/>
        <v>0</v>
      </c>
      <c r="GF39" s="41">
        <f t="shared" si="281"/>
        <v>6839.3947499999995</v>
      </c>
      <c r="GG39" s="41">
        <f t="shared" si="281"/>
        <v>6839.3947499999995</v>
      </c>
      <c r="GH39" s="41">
        <f t="shared" si="281"/>
        <v>0</v>
      </c>
      <c r="GI39" s="43">
        <f t="shared" si="282"/>
        <v>4897.0652335363093</v>
      </c>
      <c r="GJ39" s="43">
        <f t="shared" si="282"/>
        <v>4897.0652335363093</v>
      </c>
      <c r="GK39" s="43">
        <f t="shared" si="282"/>
        <v>0</v>
      </c>
      <c r="GM39" s="13">
        <f t="shared" si="283"/>
        <v>2277.4532064636905</v>
      </c>
    </row>
    <row r="40" spans="1:195" ht="18.75" customHeight="1" x14ac:dyDescent="0.3">
      <c r="A40" s="16" t="s">
        <v>54</v>
      </c>
      <c r="B40" s="66">
        <f t="shared" si="284"/>
        <v>4020.3265971872665</v>
      </c>
      <c r="C40" s="66">
        <f>SUM('[20]ПОЛНАЯ СЕБЕСТОИМОСТЬ СТОКИ 2023'!C158)/3</f>
        <v>4008.4934061872664</v>
      </c>
      <c r="D40" s="66">
        <f>SUM('[20]ПОЛНАЯ СЕБЕСТОИМОСТЬ СТОКИ 2023'!D158)/3</f>
        <v>11.833191000000001</v>
      </c>
      <c r="E40" s="66">
        <f t="shared" si="285"/>
        <v>4708.8422200000005</v>
      </c>
      <c r="F40" s="66">
        <f>SUM('[20]ПОЛНАЯ СЕБЕСТОИМОСТЬ СТОКИ 2023'!F158)</f>
        <v>4695.1970000000001</v>
      </c>
      <c r="G40" s="66">
        <f>SUM('[20]ПОЛНАЯ СЕБЕСТОИМОСТЬ СТОКИ 2023'!G158)</f>
        <v>13.64522</v>
      </c>
      <c r="H40" s="67">
        <f t="shared" si="286"/>
        <v>3025.6320000000001</v>
      </c>
      <c r="I40" s="67">
        <v>3016.1410000000001</v>
      </c>
      <c r="J40" s="67">
        <v>9.4909999999999997</v>
      </c>
      <c r="K40" s="66">
        <f t="shared" si="287"/>
        <v>4020.3265971872665</v>
      </c>
      <c r="L40" s="66">
        <f t="shared" si="288"/>
        <v>4008.4934061872664</v>
      </c>
      <c r="M40" s="66">
        <f t="shared" si="289"/>
        <v>11.833191000000001</v>
      </c>
      <c r="N40" s="66">
        <f t="shared" si="290"/>
        <v>3948.5969399999999</v>
      </c>
      <c r="O40" s="66">
        <f>SUM('[20]ПОЛНАЯ СЕБЕСТОИМОСТЬ СТОКИ 2023'!I158)</f>
        <v>3937.0160700000001</v>
      </c>
      <c r="P40" s="66">
        <f>SUM('[20]ПОЛНАЯ СЕБЕСТОИМОСТЬ СТОКИ 2023'!J158)</f>
        <v>11.580870000000001</v>
      </c>
      <c r="Q40" s="67">
        <f t="shared" si="291"/>
        <v>2759.8159999999998</v>
      </c>
      <c r="R40" s="67">
        <v>2751.6949999999997</v>
      </c>
      <c r="S40" s="67">
        <v>8.1210000000000004</v>
      </c>
      <c r="T40" s="66">
        <f t="shared" si="292"/>
        <v>4020.3265971872665</v>
      </c>
      <c r="U40" s="66">
        <f t="shared" si="293"/>
        <v>4008.4934061872664</v>
      </c>
      <c r="V40" s="66">
        <f t="shared" si="294"/>
        <v>11.833191000000001</v>
      </c>
      <c r="W40" s="66">
        <f t="shared" si="295"/>
        <v>3697.87039</v>
      </c>
      <c r="X40" s="66">
        <f>SUM('[20]ПОЛНАЯ СЕБЕСТОИМОСТЬ СТОКИ 2023'!L158)</f>
        <v>3684.8090000000002</v>
      </c>
      <c r="Y40" s="66">
        <f>SUM('[20]ПОЛНАЯ СЕБЕСТОИМОСТЬ СТОКИ 2023'!M158)</f>
        <v>13.061389999999999</v>
      </c>
      <c r="Z40" s="67">
        <f t="shared" si="296"/>
        <v>4325.7469999999994</v>
      </c>
      <c r="AA40" s="67">
        <v>4312.2829999999994</v>
      </c>
      <c r="AB40" s="67">
        <v>13.464</v>
      </c>
      <c r="AC40" s="41">
        <f t="shared" si="269"/>
        <v>12060.9797915618</v>
      </c>
      <c r="AD40" s="41">
        <f t="shared" si="269"/>
        <v>12025.480218561799</v>
      </c>
      <c r="AE40" s="41">
        <f t="shared" si="269"/>
        <v>35.499573000000005</v>
      </c>
      <c r="AF40" s="41">
        <f t="shared" si="269"/>
        <v>12355.30955</v>
      </c>
      <c r="AG40" s="41">
        <f t="shared" si="269"/>
        <v>12317.022069999999</v>
      </c>
      <c r="AH40" s="41">
        <f t="shared" si="269"/>
        <v>38.287480000000002</v>
      </c>
      <c r="AI40" s="41">
        <f t="shared" si="269"/>
        <v>10111.195</v>
      </c>
      <c r="AJ40" s="41">
        <f t="shared" si="269"/>
        <v>10080.118999999999</v>
      </c>
      <c r="AK40" s="41">
        <f t="shared" si="269"/>
        <v>31.076000000000001</v>
      </c>
      <c r="AL40" s="43">
        <f t="shared" si="270"/>
        <v>294.32975843819986</v>
      </c>
      <c r="AM40" s="43">
        <f t="shared" si="270"/>
        <v>291.54185143819996</v>
      </c>
      <c r="AN40" s="43">
        <f t="shared" si="270"/>
        <v>2.787906999999997</v>
      </c>
      <c r="AO40" s="66">
        <f t="shared" si="297"/>
        <v>4020.3265971872665</v>
      </c>
      <c r="AP40" s="66">
        <f>SUM('[20]ПОЛНАЯ СЕБЕСТОИМОСТЬ СТОКИ 2023'!R158)/3</f>
        <v>4008.4934061872664</v>
      </c>
      <c r="AQ40" s="66">
        <f>SUM('[20]ПОЛНАЯ СЕБЕСТОИМОСТЬ СТОКИ 2023'!S158)/3</f>
        <v>11.833191000000001</v>
      </c>
      <c r="AR40" s="66">
        <f t="shared" si="298"/>
        <v>3534.3960500000003</v>
      </c>
      <c r="AS40" s="66">
        <f>SUM('[20]ПОЛНАЯ СЕБЕСТОИМОСТЬ СТОКИ 2023'!U158)</f>
        <v>3525.8420000000001</v>
      </c>
      <c r="AT40" s="66">
        <f>SUM('[20]ПОЛНАЯ СЕБЕСТОИМОСТЬ СТОКИ 2023'!V158)</f>
        <v>8.5540500000000002</v>
      </c>
      <c r="AU40" s="67">
        <f t="shared" si="299"/>
        <v>3515.7829999999999</v>
      </c>
      <c r="AV40" s="67">
        <v>3505.3049999999998</v>
      </c>
      <c r="AW40" s="67">
        <v>10.478</v>
      </c>
      <c r="AX40" s="66">
        <f t="shared" si="300"/>
        <v>4020.3265971872665</v>
      </c>
      <c r="AY40" s="66">
        <f t="shared" si="301"/>
        <v>4008.4934061872664</v>
      </c>
      <c r="AZ40" s="66">
        <f t="shared" si="302"/>
        <v>11.833191000000001</v>
      </c>
      <c r="BA40" s="68">
        <f t="shared" si="303"/>
        <v>4028.0306700000001</v>
      </c>
      <c r="BB40" s="68">
        <f>SUM('[20]ПОЛНАЯ СЕБЕСТОИМОСТЬ СТОКИ 2023'!X158)</f>
        <v>4015.6590000000001</v>
      </c>
      <c r="BC40" s="68">
        <f>SUM('[20]ПОЛНАЯ СЕБЕСТОИМОСТЬ СТОКИ 2023'!Y158)</f>
        <v>12.37167</v>
      </c>
      <c r="BD40" s="67">
        <f t="shared" si="304"/>
        <v>3068.5140000000001</v>
      </c>
      <c r="BE40" s="67">
        <v>3063.4100000000003</v>
      </c>
      <c r="BF40" s="67">
        <v>5.1040000000000001</v>
      </c>
      <c r="BG40" s="66">
        <f t="shared" si="305"/>
        <v>4020.3265971872665</v>
      </c>
      <c r="BH40" s="66">
        <f t="shared" si="306"/>
        <v>4008.4934061872664</v>
      </c>
      <c r="BI40" s="66">
        <f t="shared" si="307"/>
        <v>11.833191000000001</v>
      </c>
      <c r="BJ40" s="66">
        <f t="shared" si="308"/>
        <v>3677.1623999999997</v>
      </c>
      <c r="BK40" s="66">
        <f>SUM('[20]ПОЛНАЯ СЕБЕСТОИМОСТЬ СТОКИ 2023'!AA158)</f>
        <v>3663.7014999999997</v>
      </c>
      <c r="BL40" s="66">
        <f>SUM('[20]ПОЛНАЯ СЕБЕСТОИМОСТЬ СТОКИ 2023'!AB158)</f>
        <v>13.460900000000001</v>
      </c>
      <c r="BM40" s="67">
        <f t="shared" si="309"/>
        <v>3460.9616499999997</v>
      </c>
      <c r="BN40" s="67">
        <v>3446.9054899999996</v>
      </c>
      <c r="BO40" s="67">
        <v>14.05616</v>
      </c>
      <c r="BP40" s="41">
        <f t="shared" si="271"/>
        <v>12060.9797915618</v>
      </c>
      <c r="BQ40" s="41">
        <f t="shared" si="271"/>
        <v>12025.480218561799</v>
      </c>
      <c r="BR40" s="41">
        <f t="shared" si="271"/>
        <v>35.499573000000005</v>
      </c>
      <c r="BS40" s="41">
        <f t="shared" si="271"/>
        <v>11239.589120000001</v>
      </c>
      <c r="BT40" s="41">
        <f t="shared" si="271"/>
        <v>11205.202499999999</v>
      </c>
      <c r="BU40" s="41">
        <f t="shared" si="271"/>
        <v>34.386620000000001</v>
      </c>
      <c r="BV40" s="41">
        <f t="shared" si="271"/>
        <v>10045.25865</v>
      </c>
      <c r="BW40" s="41">
        <f t="shared" si="271"/>
        <v>10015.620489999999</v>
      </c>
      <c r="BX40" s="41">
        <f t="shared" si="271"/>
        <v>29.638159999999999</v>
      </c>
      <c r="BY40" s="43">
        <f t="shared" si="272"/>
        <v>-821.39067156179954</v>
      </c>
      <c r="BZ40" s="43">
        <f t="shared" si="272"/>
        <v>-820.2777185617997</v>
      </c>
      <c r="CA40" s="43">
        <f t="shared" si="272"/>
        <v>-1.1129530000000045</v>
      </c>
      <c r="CB40" s="41">
        <f t="shared" si="273"/>
        <v>24121.9595831236</v>
      </c>
      <c r="CC40" s="41">
        <f t="shared" si="273"/>
        <v>24050.960437123598</v>
      </c>
      <c r="CD40" s="41">
        <f t="shared" si="273"/>
        <v>70.99914600000001</v>
      </c>
      <c r="CE40" s="41">
        <f t="shared" si="273"/>
        <v>23594.898670000002</v>
      </c>
      <c r="CF40" s="41">
        <f t="shared" si="273"/>
        <v>23522.224569999998</v>
      </c>
      <c r="CG40" s="41">
        <f t="shared" si="273"/>
        <v>72.67410000000001</v>
      </c>
      <c r="CH40" s="69">
        <f t="shared" si="273"/>
        <v>20156.453649999999</v>
      </c>
      <c r="CI40" s="69">
        <f t="shared" si="273"/>
        <v>20095.73949</v>
      </c>
      <c r="CJ40" s="69">
        <f t="shared" si="273"/>
        <v>60.71416</v>
      </c>
      <c r="CK40" s="43">
        <f t="shared" si="274"/>
        <v>-527.06091312359786</v>
      </c>
      <c r="CL40" s="43">
        <f t="shared" si="274"/>
        <v>-528.73586712359975</v>
      </c>
      <c r="CM40" s="43">
        <f t="shared" si="274"/>
        <v>1.6749539999999996</v>
      </c>
      <c r="CN40" s="66">
        <f t="shared" si="310"/>
        <v>4020.3265971872665</v>
      </c>
      <c r="CO40" s="66">
        <f>SUM('[20]ПОЛНАЯ СЕБЕСТОИМОСТЬ СТОКИ 2023'!AP158)/3</f>
        <v>4008.4934061872664</v>
      </c>
      <c r="CP40" s="66">
        <f>SUM('[20]ПОЛНАЯ СЕБЕСТОИМОСТЬ СТОКИ 2023'!AQ158)/3</f>
        <v>11.833191000000001</v>
      </c>
      <c r="CQ40" s="66">
        <f t="shared" si="311"/>
        <v>3611.5831199999998</v>
      </c>
      <c r="CR40" s="66">
        <f>SUM('[20]ПОЛНАЯ СЕБЕСТОИМОСТЬ СТОКИ 2023'!AS158)</f>
        <v>3604.4229999999998</v>
      </c>
      <c r="CS40" s="66">
        <f>SUM('[20]ПОЛНАЯ СЕБЕСТОИМОСТЬ СТОКИ 2023'!AT158)</f>
        <v>7.16012</v>
      </c>
      <c r="CT40" s="67">
        <f t="shared" si="312"/>
        <v>3304.5329999999999</v>
      </c>
      <c r="CU40" s="67">
        <v>3291.0839999999998</v>
      </c>
      <c r="CV40" s="67">
        <v>13.449</v>
      </c>
      <c r="CW40" s="66">
        <f t="shared" si="313"/>
        <v>4020.3265971872665</v>
      </c>
      <c r="CX40" s="66">
        <f t="shared" si="314"/>
        <v>4008.4934061872664</v>
      </c>
      <c r="CY40" s="66">
        <f t="shared" si="315"/>
        <v>11.833191000000001</v>
      </c>
      <c r="CZ40" s="66">
        <f t="shared" si="316"/>
        <v>3674.00252</v>
      </c>
      <c r="DA40" s="66">
        <f>SUM('[20]ПОЛНАЯ СЕБЕСТОИМОСТЬ СТОКИ 2023'!AV158)</f>
        <v>3665.94625</v>
      </c>
      <c r="DB40" s="66">
        <f>SUM('[20]ПОЛНАЯ СЕБЕСТОИМОСТЬ СТОКИ 2023'!AW158)</f>
        <v>8.0562699999999996</v>
      </c>
      <c r="DC40" s="67">
        <f t="shared" si="317"/>
        <v>3105.4930000000004</v>
      </c>
      <c r="DD40" s="67">
        <v>3097.9340000000002</v>
      </c>
      <c r="DE40" s="67">
        <v>7.5590000000000002</v>
      </c>
      <c r="DF40" s="66">
        <f t="shared" si="318"/>
        <v>4020.3265971872665</v>
      </c>
      <c r="DG40" s="66">
        <f t="shared" si="319"/>
        <v>4008.4934061872664</v>
      </c>
      <c r="DH40" s="66">
        <f t="shared" si="320"/>
        <v>11.833191000000001</v>
      </c>
      <c r="DI40" s="66">
        <f t="shared" si="321"/>
        <v>3730.3145300000001</v>
      </c>
      <c r="DJ40" s="66">
        <f>SUM('[20]ПОЛНАЯ СЕБЕСТОИМОСТЬ СТОКИ 2023'!AY158)</f>
        <v>3722.86967</v>
      </c>
      <c r="DK40" s="66">
        <f>SUM('[20]ПОЛНАЯ СЕБЕСТОИМОСТЬ СТОКИ 2023'!AZ158)</f>
        <v>7.4448600000000003</v>
      </c>
      <c r="DL40" s="67">
        <f t="shared" si="322"/>
        <v>3655.404</v>
      </c>
      <c r="DM40" s="67">
        <v>3645.2170000000001</v>
      </c>
      <c r="DN40" s="67">
        <v>10.186999999999999</v>
      </c>
      <c r="DO40" s="41">
        <f t="shared" si="275"/>
        <v>12060.9797915618</v>
      </c>
      <c r="DP40" s="41">
        <f t="shared" si="275"/>
        <v>12025.480218561799</v>
      </c>
      <c r="DQ40" s="41">
        <f t="shared" si="275"/>
        <v>35.499573000000005</v>
      </c>
      <c r="DR40" s="41">
        <f t="shared" si="275"/>
        <v>11015.900169999999</v>
      </c>
      <c r="DS40" s="41">
        <f t="shared" si="275"/>
        <v>10993.23892</v>
      </c>
      <c r="DT40" s="41">
        <f t="shared" si="275"/>
        <v>22.661250000000003</v>
      </c>
      <c r="DU40" s="41">
        <f t="shared" si="275"/>
        <v>10065.43</v>
      </c>
      <c r="DV40" s="41">
        <f t="shared" si="275"/>
        <v>10034.235000000001</v>
      </c>
      <c r="DW40" s="41">
        <f t="shared" si="275"/>
        <v>31.195</v>
      </c>
      <c r="DX40" s="43">
        <f t="shared" si="276"/>
        <v>-1045.0796215618011</v>
      </c>
      <c r="DY40" s="43">
        <f t="shared" si="276"/>
        <v>-1032.2412985617993</v>
      </c>
      <c r="DZ40" s="43">
        <f t="shared" si="276"/>
        <v>-12.838323000000003</v>
      </c>
      <c r="EA40" s="41">
        <f t="shared" si="277"/>
        <v>36182.939374685404</v>
      </c>
      <c r="EB40" s="41">
        <f t="shared" si="277"/>
        <v>36076.440655685394</v>
      </c>
      <c r="EC40" s="41">
        <f t="shared" si="277"/>
        <v>106.49871900000002</v>
      </c>
      <c r="ED40" s="41">
        <f t="shared" si="277"/>
        <v>34610.798840000003</v>
      </c>
      <c r="EE40" s="41">
        <f t="shared" si="277"/>
        <v>34515.463489999995</v>
      </c>
      <c r="EF40" s="41">
        <f t="shared" si="277"/>
        <v>95.335350000000005</v>
      </c>
      <c r="EG40" s="41">
        <f t="shared" si="277"/>
        <v>30221.88365</v>
      </c>
      <c r="EH40" s="41">
        <f t="shared" si="277"/>
        <v>30129.974490000001</v>
      </c>
      <c r="EI40" s="41">
        <f t="shared" si="277"/>
        <v>91.90916</v>
      </c>
      <c r="EJ40" s="43">
        <f t="shared" si="278"/>
        <v>-1572.1405346854008</v>
      </c>
      <c r="EK40" s="43">
        <f t="shared" si="278"/>
        <v>-1560.9771656853991</v>
      </c>
      <c r="EL40" s="43">
        <f t="shared" si="278"/>
        <v>-11.163369000000017</v>
      </c>
      <c r="EM40" s="66">
        <f t="shared" si="323"/>
        <v>4020.3265971872665</v>
      </c>
      <c r="EN40" s="66">
        <f>SUM('[20]ПОЛНАЯ СЕБЕСТОИМОСТЬ СТОКИ 2023'!BN158)/3</f>
        <v>4008.4934061872664</v>
      </c>
      <c r="EO40" s="66">
        <f>SUM('[20]ПОЛНАЯ СЕБЕСТОИМОСТЬ СТОКИ 2023'!BO158)/3</f>
        <v>11.833191000000001</v>
      </c>
      <c r="EP40" s="66">
        <f t="shared" si="324"/>
        <v>3577.1236799999997</v>
      </c>
      <c r="EQ40" s="66">
        <f>SUM('[20]ПОЛНАЯ СЕБЕСТОИМОСТЬ СТОКИ 2023'!BQ158)</f>
        <v>3565.5428099999999</v>
      </c>
      <c r="ER40" s="66">
        <f>SUM('[20]ПОЛНАЯ СЕБЕСТОИМОСТЬ СТОКИ 2023'!BR158)</f>
        <v>11.580870000000001</v>
      </c>
      <c r="ES40" s="67">
        <f t="shared" si="325"/>
        <v>3418.6849999999999</v>
      </c>
      <c r="ET40" s="67">
        <v>3407.3890000000001</v>
      </c>
      <c r="EU40" s="67">
        <v>11.295999999999999</v>
      </c>
      <c r="EV40" s="66">
        <f t="shared" si="326"/>
        <v>4020.3265971872665</v>
      </c>
      <c r="EW40" s="66">
        <f t="shared" si="327"/>
        <v>4008.4934061872664</v>
      </c>
      <c r="EX40" s="66">
        <f t="shared" si="328"/>
        <v>11.833191000000001</v>
      </c>
      <c r="EY40" s="66">
        <f t="shared" si="329"/>
        <v>0</v>
      </c>
      <c r="EZ40" s="66">
        <f>SUM('[20]ПОЛНАЯ СЕБЕСТОИМОСТЬ СТОКИ 2023'!BT158)</f>
        <v>0</v>
      </c>
      <c r="FA40" s="66">
        <f>SUM('[20]ПОЛНАЯ СЕБЕСТОИМОСТЬ СТОКИ 2023'!BU158)</f>
        <v>0</v>
      </c>
      <c r="FB40" s="67">
        <f t="shared" si="330"/>
        <v>3220.4644499999999</v>
      </c>
      <c r="FC40" s="67">
        <v>3207.4327800000001</v>
      </c>
      <c r="FD40" s="67">
        <v>13.03167</v>
      </c>
      <c r="FE40" s="66">
        <f t="shared" si="331"/>
        <v>4020.3265971872665</v>
      </c>
      <c r="FF40" s="66">
        <f t="shared" si="332"/>
        <v>4008.4934061872664</v>
      </c>
      <c r="FG40" s="66">
        <f t="shared" si="333"/>
        <v>11.833191000000001</v>
      </c>
      <c r="FH40" s="66">
        <f t="shared" si="334"/>
        <v>0</v>
      </c>
      <c r="FI40" s="66">
        <f>SUM('[20]ПОЛНАЯ СЕБЕСТОИМОСТЬ СТОКИ 2023'!BW158)</f>
        <v>0</v>
      </c>
      <c r="FJ40" s="66">
        <f>SUM('[20]ПОЛНАЯ СЕБЕСТОИМОСТЬ СТОКИ 2023'!BX158)</f>
        <v>0</v>
      </c>
      <c r="FK40" s="67">
        <f t="shared" si="335"/>
        <v>3632.1010000000001</v>
      </c>
      <c r="FL40" s="67">
        <v>3615.5630000000001</v>
      </c>
      <c r="FM40" s="67">
        <v>16.538</v>
      </c>
      <c r="FN40" s="41">
        <f t="shared" si="279"/>
        <v>12060.9797915618</v>
      </c>
      <c r="FO40" s="41">
        <f t="shared" si="279"/>
        <v>12025.480218561799</v>
      </c>
      <c r="FP40" s="41">
        <f t="shared" si="279"/>
        <v>35.499573000000005</v>
      </c>
      <c r="FQ40" s="41">
        <f t="shared" si="279"/>
        <v>3577.1236799999997</v>
      </c>
      <c r="FR40" s="41">
        <f t="shared" si="279"/>
        <v>3565.5428099999999</v>
      </c>
      <c r="FS40" s="41">
        <f t="shared" si="279"/>
        <v>11.580870000000001</v>
      </c>
      <c r="FT40" s="41">
        <f t="shared" si="279"/>
        <v>10271.25045</v>
      </c>
      <c r="FU40" s="41">
        <f t="shared" si="279"/>
        <v>10230.38478</v>
      </c>
      <c r="FV40" s="41">
        <f t="shared" si="279"/>
        <v>40.865669999999994</v>
      </c>
      <c r="FW40" s="43">
        <f t="shared" si="280"/>
        <v>-8483.8561115617995</v>
      </c>
      <c r="FX40" s="43">
        <f t="shared" si="280"/>
        <v>-8459.9374085618001</v>
      </c>
      <c r="FY40" s="43">
        <f t="shared" si="280"/>
        <v>-23.918703000000004</v>
      </c>
      <c r="FZ40" s="42">
        <f t="shared" si="281"/>
        <v>48243.9191662472</v>
      </c>
      <c r="GA40" s="42">
        <f t="shared" si="281"/>
        <v>48101.920874247196</v>
      </c>
      <c r="GB40" s="42">
        <f t="shared" si="281"/>
        <v>141.99829200000002</v>
      </c>
      <c r="GC40" s="41">
        <f t="shared" si="281"/>
        <v>38187.92252</v>
      </c>
      <c r="GD40" s="41">
        <f t="shared" si="281"/>
        <v>38081.006299999994</v>
      </c>
      <c r="GE40" s="41">
        <f t="shared" si="281"/>
        <v>106.91622000000001</v>
      </c>
      <c r="GF40" s="41">
        <f t="shared" si="281"/>
        <v>40493.134099999996</v>
      </c>
      <c r="GG40" s="41">
        <f t="shared" si="281"/>
        <v>40360.359270000001</v>
      </c>
      <c r="GH40" s="41">
        <f t="shared" si="281"/>
        <v>132.77483000000001</v>
      </c>
      <c r="GI40" s="43">
        <f t="shared" si="282"/>
        <v>-10055.9966462472</v>
      </c>
      <c r="GJ40" s="43">
        <f t="shared" si="282"/>
        <v>-10020.914574247203</v>
      </c>
      <c r="GK40" s="43">
        <f t="shared" si="282"/>
        <v>-35.082072000000011</v>
      </c>
      <c r="GM40" s="13">
        <f t="shared" si="283"/>
        <v>48243.919166247208</v>
      </c>
    </row>
    <row r="41" spans="1:195" ht="18.75" customHeight="1" x14ac:dyDescent="0.3">
      <c r="A41" s="16" t="s">
        <v>55</v>
      </c>
      <c r="B41" s="66">
        <f t="shared" si="284"/>
        <v>1216.4727019676404</v>
      </c>
      <c r="C41" s="66">
        <f>SUM('[20]ПОЛНАЯ СЕБЕСТОИМОСТЬ СТОКИ 2023'!C159)/3</f>
        <v>1212.8984910938541</v>
      </c>
      <c r="D41" s="66">
        <f>SUM('[20]ПОЛНАЯ СЕБЕСТОИМОСТЬ СТОКИ 2023'!D159)/3</f>
        <v>3.574210873786408</v>
      </c>
      <c r="E41" s="66">
        <f t="shared" si="285"/>
        <v>1410.5788500000001</v>
      </c>
      <c r="F41" s="66">
        <f>SUM('[20]ПОЛНАЯ СЕБЕСТОИМОСТЬ СТОКИ 2023'!F159)</f>
        <v>1406.4580000000001</v>
      </c>
      <c r="G41" s="66">
        <f>SUM('[20]ПОЛНАЯ СЕБЕСТОИМОСТЬ СТОКИ 2023'!G159)</f>
        <v>4.1208499999999999</v>
      </c>
      <c r="H41" s="67">
        <f t="shared" si="286"/>
        <v>930.20899999999995</v>
      </c>
      <c r="I41" s="67">
        <v>927.34299999999996</v>
      </c>
      <c r="J41" s="67">
        <v>2.8660000000000001</v>
      </c>
      <c r="K41" s="66">
        <f t="shared" si="287"/>
        <v>1216.4727019676404</v>
      </c>
      <c r="L41" s="66">
        <f t="shared" si="288"/>
        <v>1212.8984910938541</v>
      </c>
      <c r="M41" s="66">
        <f t="shared" si="289"/>
        <v>3.574210873786408</v>
      </c>
      <c r="N41" s="66">
        <f t="shared" si="290"/>
        <v>1223.3128299999998</v>
      </c>
      <c r="O41" s="66">
        <f>SUM('[20]ПОЛНАЯ СЕБЕСТОИМОСТЬ СТОКИ 2023'!I159)</f>
        <v>1219.8154099999999</v>
      </c>
      <c r="P41" s="66">
        <f>SUM('[20]ПОЛНАЯ СЕБЕСТОИМОСТЬ СТОКИ 2023'!J159)</f>
        <v>3.49742</v>
      </c>
      <c r="Q41" s="67">
        <f t="shared" si="291"/>
        <v>826.32400000000007</v>
      </c>
      <c r="R41" s="67">
        <v>823.87200000000007</v>
      </c>
      <c r="S41" s="67">
        <v>2.452</v>
      </c>
      <c r="T41" s="66">
        <f t="shared" si="292"/>
        <v>1216.4727019676404</v>
      </c>
      <c r="U41" s="66">
        <f t="shared" si="293"/>
        <v>1212.8984910938541</v>
      </c>
      <c r="V41" s="66">
        <f t="shared" si="294"/>
        <v>3.574210873786408</v>
      </c>
      <c r="W41" s="66">
        <f t="shared" si="295"/>
        <v>1179.5029100000002</v>
      </c>
      <c r="X41" s="66">
        <f>SUM('[20]ПОЛНАЯ СЕБЕСТОИМОСТЬ СТОКИ 2023'!L159)</f>
        <v>1175.0789600000001</v>
      </c>
      <c r="Y41" s="66">
        <f>SUM('[20]ПОЛНАЯ СЕБЕСТОИМОСТЬ СТОКИ 2023'!M159)</f>
        <v>4.4239500000000005</v>
      </c>
      <c r="Z41" s="67">
        <f t="shared" si="296"/>
        <v>1309.8629999999998</v>
      </c>
      <c r="AA41" s="67">
        <v>1305.7959999999998</v>
      </c>
      <c r="AB41" s="67">
        <v>4.0670000000000002</v>
      </c>
      <c r="AC41" s="41">
        <f t="shared" si="269"/>
        <v>3649.4181059029215</v>
      </c>
      <c r="AD41" s="41">
        <f t="shared" si="269"/>
        <v>3638.695473281562</v>
      </c>
      <c r="AE41" s="41">
        <f t="shared" si="269"/>
        <v>10.722632621359224</v>
      </c>
      <c r="AF41" s="41">
        <f t="shared" si="269"/>
        <v>3813.3945899999999</v>
      </c>
      <c r="AG41" s="41">
        <f t="shared" si="269"/>
        <v>3801.3523699999996</v>
      </c>
      <c r="AH41" s="41">
        <f t="shared" si="269"/>
        <v>12.04222</v>
      </c>
      <c r="AI41" s="41">
        <f t="shared" si="269"/>
        <v>3066.3959999999997</v>
      </c>
      <c r="AJ41" s="41">
        <f t="shared" si="269"/>
        <v>3057.011</v>
      </c>
      <c r="AK41" s="41">
        <f t="shared" si="269"/>
        <v>9.3849999999999998</v>
      </c>
      <c r="AL41" s="43">
        <f t="shared" si="270"/>
        <v>163.97648409707836</v>
      </c>
      <c r="AM41" s="43">
        <f t="shared" si="270"/>
        <v>162.65689671843757</v>
      </c>
      <c r="AN41" s="43">
        <f t="shared" si="270"/>
        <v>1.3195873786407759</v>
      </c>
      <c r="AO41" s="66">
        <f t="shared" si="297"/>
        <v>1216.4727019676404</v>
      </c>
      <c r="AP41" s="66">
        <f>SUM('[20]ПОЛНАЯ СЕБЕСТОИМОСТЬ СТОКИ 2023'!R159)/3</f>
        <v>1212.8984910938541</v>
      </c>
      <c r="AQ41" s="66">
        <f>SUM('[20]ПОЛНАЯ СЕБЕСТОИМОСТЬ СТОКИ 2023'!S159)/3</f>
        <v>3.574210873786408</v>
      </c>
      <c r="AR41" s="66">
        <f t="shared" si="298"/>
        <v>1097.66632</v>
      </c>
      <c r="AS41" s="66">
        <f>SUM('[20]ПОЛНАЯ СЕБЕСТОИМОСТЬ СТОКИ 2023'!U159)</f>
        <v>1095.0830000000001</v>
      </c>
      <c r="AT41" s="66">
        <f>SUM('[20]ПОЛНАЯ СЕБЕСТОИМОСТЬ СТОКИ 2023'!V159)</f>
        <v>2.5833200000000001</v>
      </c>
      <c r="AU41" s="67">
        <f t="shared" si="299"/>
        <v>1061.8119999999999</v>
      </c>
      <c r="AV41" s="67">
        <v>1058.6469999999999</v>
      </c>
      <c r="AW41" s="67">
        <v>3.165</v>
      </c>
      <c r="AX41" s="66">
        <f t="shared" si="300"/>
        <v>1216.4727019676404</v>
      </c>
      <c r="AY41" s="66">
        <f t="shared" si="301"/>
        <v>1212.8984910938541</v>
      </c>
      <c r="AZ41" s="66">
        <f t="shared" si="302"/>
        <v>3.574210873786408</v>
      </c>
      <c r="BA41" s="68">
        <f t="shared" si="303"/>
        <v>1257.15624</v>
      </c>
      <c r="BB41" s="68">
        <f>SUM('[20]ПОЛНАЯ СЕБЕСТОИМОСТЬ СТОКИ 2023'!X159)</f>
        <v>1253.42</v>
      </c>
      <c r="BC41" s="68">
        <f>SUM('[20]ПОЛНАЯ СЕБЕСТОИМОСТЬ СТОКИ 2023'!Y159)</f>
        <v>3.73624</v>
      </c>
      <c r="BD41" s="67">
        <f t="shared" si="304"/>
        <v>922.42500000000007</v>
      </c>
      <c r="BE41" s="67">
        <v>920.88400000000001</v>
      </c>
      <c r="BF41" s="67">
        <v>1.5409999999999999</v>
      </c>
      <c r="BG41" s="66">
        <f t="shared" si="305"/>
        <v>1216.4727019676404</v>
      </c>
      <c r="BH41" s="66">
        <f t="shared" si="306"/>
        <v>1212.8984910938541</v>
      </c>
      <c r="BI41" s="66">
        <f t="shared" si="307"/>
        <v>3.574210873786408</v>
      </c>
      <c r="BJ41" s="66">
        <f t="shared" si="308"/>
        <v>1133.22648</v>
      </c>
      <c r="BK41" s="66">
        <f>SUM('[20]ПОЛНАЯ СЕБЕСТОИМОСТЬ СТОКИ 2023'!AA159)</f>
        <v>1129.16129</v>
      </c>
      <c r="BL41" s="66">
        <f>SUM('[20]ПОЛНАЯ СЕБЕСТОИМОСТЬ СТОКИ 2023'!AB159)</f>
        <v>4.0651900000000003</v>
      </c>
      <c r="BM41" s="67">
        <f t="shared" si="309"/>
        <v>1045.3993699999999</v>
      </c>
      <c r="BN41" s="67">
        <v>1041.1546499999999</v>
      </c>
      <c r="BO41" s="67">
        <v>4.24472</v>
      </c>
      <c r="BP41" s="41">
        <f t="shared" si="271"/>
        <v>3649.4181059029215</v>
      </c>
      <c r="BQ41" s="41">
        <f t="shared" si="271"/>
        <v>3638.695473281562</v>
      </c>
      <c r="BR41" s="41">
        <f t="shared" si="271"/>
        <v>10.722632621359224</v>
      </c>
      <c r="BS41" s="41">
        <f t="shared" si="271"/>
        <v>3488.0490399999999</v>
      </c>
      <c r="BT41" s="41">
        <f t="shared" si="271"/>
        <v>3477.6642900000002</v>
      </c>
      <c r="BU41" s="41">
        <f t="shared" si="271"/>
        <v>10.38475</v>
      </c>
      <c r="BV41" s="41">
        <f t="shared" si="271"/>
        <v>3029.6363700000002</v>
      </c>
      <c r="BW41" s="41">
        <f t="shared" si="271"/>
        <v>3020.6856499999999</v>
      </c>
      <c r="BX41" s="41">
        <f t="shared" si="271"/>
        <v>8.9507200000000005</v>
      </c>
      <c r="BY41" s="43">
        <f t="shared" si="272"/>
        <v>-161.36906590292165</v>
      </c>
      <c r="BZ41" s="43">
        <f t="shared" si="272"/>
        <v>-161.03118328156188</v>
      </c>
      <c r="CA41" s="43">
        <f t="shared" si="272"/>
        <v>-0.33788262135922409</v>
      </c>
      <c r="CB41" s="41">
        <f t="shared" si="273"/>
        <v>7298.836211805843</v>
      </c>
      <c r="CC41" s="41">
        <f t="shared" si="273"/>
        <v>7277.3909465631241</v>
      </c>
      <c r="CD41" s="41">
        <f t="shared" si="273"/>
        <v>21.445265242718449</v>
      </c>
      <c r="CE41" s="41">
        <f t="shared" si="273"/>
        <v>7301.4436299999998</v>
      </c>
      <c r="CF41" s="41">
        <f t="shared" si="273"/>
        <v>7279.0166599999993</v>
      </c>
      <c r="CG41" s="41">
        <f t="shared" si="273"/>
        <v>22.426970000000001</v>
      </c>
      <c r="CH41" s="69">
        <f t="shared" si="273"/>
        <v>6096.0323699999999</v>
      </c>
      <c r="CI41" s="69">
        <f t="shared" si="273"/>
        <v>6077.6966499999999</v>
      </c>
      <c r="CJ41" s="69">
        <f t="shared" si="273"/>
        <v>18.335720000000002</v>
      </c>
      <c r="CK41" s="43">
        <f t="shared" si="274"/>
        <v>2.6074181941567076</v>
      </c>
      <c r="CL41" s="43">
        <f t="shared" si="274"/>
        <v>1.6257134368752304</v>
      </c>
      <c r="CM41" s="43">
        <f t="shared" si="274"/>
        <v>0.98170475728155182</v>
      </c>
      <c r="CN41" s="66">
        <f t="shared" si="310"/>
        <v>1216.4727019676404</v>
      </c>
      <c r="CO41" s="66">
        <f>SUM('[20]ПОЛНАЯ СЕБЕСТОИМОСТЬ СТОКИ 2023'!AP159)/3</f>
        <v>1212.8984910938541</v>
      </c>
      <c r="CP41" s="66">
        <f>SUM('[20]ПОЛНАЯ СЕБЕСТОИМОСТЬ СТОКИ 2023'!AQ159)/3</f>
        <v>3.574210873786408</v>
      </c>
      <c r="CQ41" s="66">
        <f t="shared" si="311"/>
        <v>1114.56717</v>
      </c>
      <c r="CR41" s="66">
        <f>SUM('[20]ПОЛНАЯ СЕБЕСТОИМОСТЬ СТОКИ 2023'!AS159)</f>
        <v>1112.201</v>
      </c>
      <c r="CS41" s="66">
        <f>SUM('[20]ПОЛНАЯ СЕБЕСТОИМОСТЬ СТОКИ 2023'!AT159)</f>
        <v>2.3661699999999999</v>
      </c>
      <c r="CT41" s="67">
        <f t="shared" si="312"/>
        <v>997.80199999999991</v>
      </c>
      <c r="CU41" s="67">
        <v>993.74099999999987</v>
      </c>
      <c r="CV41" s="67">
        <v>4.0609999999999999</v>
      </c>
      <c r="CW41" s="66">
        <f t="shared" si="313"/>
        <v>1216.4727019676404</v>
      </c>
      <c r="CX41" s="66">
        <f t="shared" si="314"/>
        <v>1212.8984910938541</v>
      </c>
      <c r="CY41" s="66">
        <f t="shared" si="315"/>
        <v>3.574210873786408</v>
      </c>
      <c r="CZ41" s="66">
        <f t="shared" si="316"/>
        <v>1141.6573100000001</v>
      </c>
      <c r="DA41" s="66">
        <f>SUM('[20]ПОЛНАЯ СЕБЕСТОИМОСТЬ СТОКИ 2023'!AV159)</f>
        <v>1139.2243100000001</v>
      </c>
      <c r="DB41" s="66">
        <f>SUM('[20]ПОЛНАЯ СЕБЕСТОИМОСТЬ СТОКИ 2023'!AW159)</f>
        <v>2.4329999999999998</v>
      </c>
      <c r="DC41" s="67">
        <f t="shared" si="317"/>
        <v>935.75800000000004</v>
      </c>
      <c r="DD41" s="67">
        <v>933.47500000000002</v>
      </c>
      <c r="DE41" s="67">
        <v>2.2829999999999999</v>
      </c>
      <c r="DF41" s="66">
        <f t="shared" si="318"/>
        <v>1216.4727019676404</v>
      </c>
      <c r="DG41" s="66">
        <f t="shared" si="319"/>
        <v>1212.8984910938541</v>
      </c>
      <c r="DH41" s="66">
        <f t="shared" si="320"/>
        <v>3.574210873786408</v>
      </c>
      <c r="DI41" s="66">
        <f t="shared" si="321"/>
        <v>1157.9899399999999</v>
      </c>
      <c r="DJ41" s="66">
        <f>SUM('[20]ПОЛНАЯ СЕБЕСТОИМОСТЬ СТОКИ 2023'!AY159)</f>
        <v>1155.7523899999999</v>
      </c>
      <c r="DK41" s="66">
        <f>SUM('[20]ПОЛНАЯ СЕБЕСТОИМОСТЬ СТОКИ 2023'!AZ159)</f>
        <v>2.2375500000000001</v>
      </c>
      <c r="DL41" s="67">
        <f t="shared" si="322"/>
        <v>1101.7629999999999</v>
      </c>
      <c r="DM41" s="67">
        <v>1098.6859999999999</v>
      </c>
      <c r="DN41" s="67">
        <v>3.077</v>
      </c>
      <c r="DO41" s="41">
        <f t="shared" si="275"/>
        <v>3649.4181059029215</v>
      </c>
      <c r="DP41" s="41">
        <f t="shared" si="275"/>
        <v>3638.695473281562</v>
      </c>
      <c r="DQ41" s="41">
        <f t="shared" si="275"/>
        <v>10.722632621359224</v>
      </c>
      <c r="DR41" s="41">
        <f t="shared" si="275"/>
        <v>3414.2144199999998</v>
      </c>
      <c r="DS41" s="41">
        <f t="shared" si="275"/>
        <v>3407.1777000000002</v>
      </c>
      <c r="DT41" s="41">
        <f t="shared" si="275"/>
        <v>7.0367200000000008</v>
      </c>
      <c r="DU41" s="41">
        <f t="shared" si="275"/>
        <v>3035.3229999999999</v>
      </c>
      <c r="DV41" s="41">
        <f t="shared" si="275"/>
        <v>3025.902</v>
      </c>
      <c r="DW41" s="41">
        <f t="shared" si="275"/>
        <v>9.4209999999999994</v>
      </c>
      <c r="DX41" s="43">
        <f t="shared" si="276"/>
        <v>-235.20368590292173</v>
      </c>
      <c r="DY41" s="43">
        <f t="shared" si="276"/>
        <v>-231.51777328156186</v>
      </c>
      <c r="DZ41" s="43">
        <f t="shared" si="276"/>
        <v>-3.6859126213592237</v>
      </c>
      <c r="EA41" s="41">
        <f t="shared" si="277"/>
        <v>10948.254317708765</v>
      </c>
      <c r="EB41" s="41">
        <f t="shared" si="277"/>
        <v>10916.086419844687</v>
      </c>
      <c r="EC41" s="41">
        <f t="shared" si="277"/>
        <v>32.167897864077673</v>
      </c>
      <c r="ED41" s="41">
        <f t="shared" si="277"/>
        <v>10715.65805</v>
      </c>
      <c r="EE41" s="41">
        <f t="shared" si="277"/>
        <v>10686.19436</v>
      </c>
      <c r="EF41" s="41">
        <f t="shared" si="277"/>
        <v>29.46369</v>
      </c>
      <c r="EG41" s="41">
        <f t="shared" si="277"/>
        <v>9131.3553699999993</v>
      </c>
      <c r="EH41" s="41">
        <f t="shared" si="277"/>
        <v>9103.5986499999999</v>
      </c>
      <c r="EI41" s="41">
        <f t="shared" si="277"/>
        <v>27.756720000000001</v>
      </c>
      <c r="EJ41" s="43">
        <f t="shared" si="278"/>
        <v>-232.59626770876457</v>
      </c>
      <c r="EK41" s="43">
        <f t="shared" si="278"/>
        <v>-229.89205984468754</v>
      </c>
      <c r="EL41" s="43">
        <f t="shared" si="278"/>
        <v>-2.7042078640776737</v>
      </c>
      <c r="EM41" s="66">
        <f t="shared" si="323"/>
        <v>1216.4727019676404</v>
      </c>
      <c r="EN41" s="66">
        <f>SUM('[20]ПОЛНАЯ СЕБЕСТОИМОСТЬ СТОКИ 2023'!BN159)/3</f>
        <v>1212.8984910938541</v>
      </c>
      <c r="EO41" s="66">
        <f>SUM('[20]ПОЛНАЯ СЕБЕСТОИМОСТЬ СТОКИ 2023'!BO159)/3</f>
        <v>3.574210873786408</v>
      </c>
      <c r="EP41" s="66">
        <f t="shared" si="324"/>
        <v>1096.48567</v>
      </c>
      <c r="EQ41" s="66">
        <f>SUM('[20]ПОЛНАЯ СЕБЕСТОИМОСТЬ СТОКИ 2023'!BQ159)</f>
        <v>1092.9882400000001</v>
      </c>
      <c r="ER41" s="66">
        <f>SUM('[20]ПОЛНАЯ СЕБЕСТОИМОСТЬ СТОКИ 2023'!BR159)</f>
        <v>3.49743</v>
      </c>
      <c r="ES41" s="67">
        <f t="shared" si="325"/>
        <v>1026.1209999999999</v>
      </c>
      <c r="ET41" s="67">
        <v>1022.7089999999999</v>
      </c>
      <c r="EU41" s="67">
        <v>3.4119999999999999</v>
      </c>
      <c r="EV41" s="66">
        <f t="shared" si="326"/>
        <v>1216.4727019676404</v>
      </c>
      <c r="EW41" s="66">
        <f t="shared" si="327"/>
        <v>1212.8984910938541</v>
      </c>
      <c r="EX41" s="66">
        <f t="shared" si="328"/>
        <v>3.574210873786408</v>
      </c>
      <c r="EY41" s="66">
        <f t="shared" si="329"/>
        <v>0</v>
      </c>
      <c r="EZ41" s="66">
        <f>SUM('[20]ПОЛНАЯ СЕБЕСТОИМОСТЬ СТОКИ 2023'!BT159)</f>
        <v>0</v>
      </c>
      <c r="FA41" s="66">
        <f>SUM('[20]ПОЛНАЯ СЕБЕСТОИМОСТЬ СТОКИ 2023'!BU159)</f>
        <v>0</v>
      </c>
      <c r="FB41" s="67">
        <f t="shared" si="330"/>
        <v>971.64338000000009</v>
      </c>
      <c r="FC41" s="67">
        <v>967.70782000000008</v>
      </c>
      <c r="FD41" s="67">
        <v>3.9355599999999997</v>
      </c>
      <c r="FE41" s="66">
        <f t="shared" si="331"/>
        <v>1216.4727019676404</v>
      </c>
      <c r="FF41" s="66">
        <f t="shared" si="332"/>
        <v>1212.8984910938541</v>
      </c>
      <c r="FG41" s="66">
        <f t="shared" si="333"/>
        <v>3.574210873786408</v>
      </c>
      <c r="FH41" s="66">
        <f t="shared" si="334"/>
        <v>0</v>
      </c>
      <c r="FI41" s="66">
        <f>SUM('[20]ПОЛНАЯ СЕБЕСТОИМОСТЬ СТОКИ 2023'!BW159)</f>
        <v>0</v>
      </c>
      <c r="FJ41" s="66">
        <f>SUM('[20]ПОЛНАЯ СЕБЕСТОИМОСТЬ СТОКИ 2023'!BX159)</f>
        <v>0</v>
      </c>
      <c r="FK41" s="67">
        <f t="shared" si="335"/>
        <v>1090.3949999999998</v>
      </c>
      <c r="FL41" s="67">
        <v>1085.4009999999998</v>
      </c>
      <c r="FM41" s="67">
        <v>4.9939999999999998</v>
      </c>
      <c r="FN41" s="41">
        <f t="shared" si="279"/>
        <v>3649.4181059029215</v>
      </c>
      <c r="FO41" s="41">
        <f t="shared" si="279"/>
        <v>3638.695473281562</v>
      </c>
      <c r="FP41" s="41">
        <f t="shared" si="279"/>
        <v>10.722632621359224</v>
      </c>
      <c r="FQ41" s="41">
        <f t="shared" si="279"/>
        <v>1096.48567</v>
      </c>
      <c r="FR41" s="41">
        <f t="shared" si="279"/>
        <v>1092.9882400000001</v>
      </c>
      <c r="FS41" s="41">
        <f t="shared" si="279"/>
        <v>3.49743</v>
      </c>
      <c r="FT41" s="41">
        <f t="shared" si="279"/>
        <v>3088.1593800000001</v>
      </c>
      <c r="FU41" s="41">
        <f t="shared" si="279"/>
        <v>3075.8178199999998</v>
      </c>
      <c r="FV41" s="41">
        <f t="shared" si="279"/>
        <v>12.341559999999999</v>
      </c>
      <c r="FW41" s="43">
        <f t="shared" si="280"/>
        <v>-2552.9324359029215</v>
      </c>
      <c r="FX41" s="43">
        <f t="shared" si="280"/>
        <v>-2545.7072332815619</v>
      </c>
      <c r="FY41" s="43">
        <f t="shared" si="280"/>
        <v>-7.2252026213592249</v>
      </c>
      <c r="FZ41" s="42">
        <f t="shared" si="281"/>
        <v>14597.672423611686</v>
      </c>
      <c r="GA41" s="42">
        <f t="shared" si="281"/>
        <v>14554.781893126248</v>
      </c>
      <c r="GB41" s="42">
        <f t="shared" si="281"/>
        <v>42.890530485436898</v>
      </c>
      <c r="GC41" s="41">
        <f t="shared" si="281"/>
        <v>11812.14372</v>
      </c>
      <c r="GD41" s="41">
        <f t="shared" si="281"/>
        <v>11779.1826</v>
      </c>
      <c r="GE41" s="41">
        <f t="shared" si="281"/>
        <v>32.961120000000001</v>
      </c>
      <c r="GF41" s="41">
        <f t="shared" si="281"/>
        <v>12219.514749999998</v>
      </c>
      <c r="GG41" s="41">
        <f t="shared" si="281"/>
        <v>12179.41647</v>
      </c>
      <c r="GH41" s="41">
        <f t="shared" si="281"/>
        <v>40.098280000000003</v>
      </c>
      <c r="GI41" s="43">
        <f t="shared" si="282"/>
        <v>-2785.5287036116861</v>
      </c>
      <c r="GJ41" s="43">
        <f t="shared" si="282"/>
        <v>-2775.5992931262481</v>
      </c>
      <c r="GK41" s="43">
        <f t="shared" si="282"/>
        <v>-9.9294104854368967</v>
      </c>
      <c r="GM41" s="13">
        <f t="shared" si="283"/>
        <v>14597.672423611688</v>
      </c>
    </row>
    <row r="42" spans="1:195" ht="18.75" customHeight="1" x14ac:dyDescent="0.3">
      <c r="A42" s="70" t="s">
        <v>56</v>
      </c>
      <c r="B42" s="71">
        <f>SUM(B41/B40)</f>
        <v>0.30258056716554294</v>
      </c>
      <c r="C42" s="71">
        <f t="shared" ref="C42:AK42" si="336">SUM(C41/C40)</f>
        <v>0.30258213453007005</v>
      </c>
      <c r="D42" s="71">
        <f t="shared" si="336"/>
        <v>0.30204962243797195</v>
      </c>
      <c r="E42" s="71">
        <f t="shared" si="336"/>
        <v>0.29955959110475355</v>
      </c>
      <c r="F42" s="71">
        <f t="shared" si="336"/>
        <v>0.29955250014003676</v>
      </c>
      <c r="G42" s="71">
        <f t="shared" si="336"/>
        <v>0.30199952803985569</v>
      </c>
      <c r="H42" s="71">
        <f t="shared" si="336"/>
        <v>0.30744287474484666</v>
      </c>
      <c r="I42" s="71">
        <v>0.30746009553266906</v>
      </c>
      <c r="J42" s="71">
        <v>0.30197028764092299</v>
      </c>
      <c r="K42" s="71">
        <f t="shared" si="336"/>
        <v>0.30258056716554294</v>
      </c>
      <c r="L42" s="71">
        <f t="shared" si="336"/>
        <v>0.30258213453007005</v>
      </c>
      <c r="M42" s="71">
        <f t="shared" si="336"/>
        <v>0.30204962243797195</v>
      </c>
      <c r="N42" s="71">
        <f t="shared" si="336"/>
        <v>0.30980949653473616</v>
      </c>
      <c r="O42" s="71">
        <f t="shared" si="336"/>
        <v>0.30983246913696239</v>
      </c>
      <c r="P42" s="71">
        <f t="shared" si="336"/>
        <v>0.30199976340292223</v>
      </c>
      <c r="Q42" s="71">
        <f t="shared" si="336"/>
        <v>0.29941271447081985</v>
      </c>
      <c r="R42" s="71">
        <v>0.29940527565736763</v>
      </c>
      <c r="S42" s="71">
        <v>0.30193325945080651</v>
      </c>
      <c r="T42" s="71">
        <f t="shared" si="336"/>
        <v>0.30258056716554294</v>
      </c>
      <c r="U42" s="71">
        <f t="shared" si="336"/>
        <v>0.30258213453007005</v>
      </c>
      <c r="V42" s="71">
        <f t="shared" si="336"/>
        <v>0.30204962243797195</v>
      </c>
      <c r="W42" s="71">
        <f t="shared" si="336"/>
        <v>0.31896815885967278</v>
      </c>
      <c r="X42" s="71">
        <f t="shared" si="336"/>
        <v>0.318898200693713</v>
      </c>
      <c r="Y42" s="71">
        <f t="shared" si="336"/>
        <v>0.33870437985543655</v>
      </c>
      <c r="Z42" s="71">
        <f t="shared" si="336"/>
        <v>0.30280619740359294</v>
      </c>
      <c r="AA42" s="71">
        <v>0.30280851233557721</v>
      </c>
      <c r="AB42" s="71">
        <v>0.30206476530005943</v>
      </c>
      <c r="AC42" s="72">
        <f t="shared" si="336"/>
        <v>0.30258056716554294</v>
      </c>
      <c r="AD42" s="72">
        <f t="shared" si="336"/>
        <v>0.30258213453006999</v>
      </c>
      <c r="AE42" s="72">
        <f t="shared" si="336"/>
        <v>0.30204962243797195</v>
      </c>
      <c r="AF42" s="72">
        <f t="shared" si="336"/>
        <v>0.30864419661585896</v>
      </c>
      <c r="AG42" s="72">
        <f t="shared" si="336"/>
        <v>0.3086259282800814</v>
      </c>
      <c r="AH42" s="72">
        <f t="shared" si="336"/>
        <v>0.31452109148995966</v>
      </c>
      <c r="AI42" s="72">
        <f t="shared" si="336"/>
        <v>0.30326741794614781</v>
      </c>
      <c r="AJ42" s="72">
        <f t="shared" si="336"/>
        <v>0.30327132050722816</v>
      </c>
      <c r="AK42" s="72">
        <f t="shared" si="336"/>
        <v>0.30200154460033463</v>
      </c>
      <c r="AL42" s="58">
        <f t="shared" si="270"/>
        <v>6.0636294503160215E-3</v>
      </c>
      <c r="AM42" s="58">
        <f t="shared" si="270"/>
        <v>6.0437937500114058E-3</v>
      </c>
      <c r="AN42" s="58">
        <f t="shared" si="270"/>
        <v>1.2471469051987705E-2</v>
      </c>
      <c r="AO42" s="71">
        <f t="shared" ref="AO42:BX42" si="337">SUM(AO41/AO40)</f>
        <v>0.30258056716554294</v>
      </c>
      <c r="AP42" s="71">
        <f t="shared" si="337"/>
        <v>0.30258213453007005</v>
      </c>
      <c r="AQ42" s="71">
        <f t="shared" si="337"/>
        <v>0.30204962243797195</v>
      </c>
      <c r="AR42" s="71">
        <f t="shared" si="337"/>
        <v>0.31056687039925818</v>
      </c>
      <c r="AS42" s="71">
        <f t="shared" si="337"/>
        <v>0.31058765537423405</v>
      </c>
      <c r="AT42" s="71">
        <f t="shared" si="337"/>
        <v>0.30199963759856441</v>
      </c>
      <c r="AU42" s="71">
        <f t="shared" si="337"/>
        <v>0.30201295131127259</v>
      </c>
      <c r="AV42" s="71">
        <v>0.3020128063035884</v>
      </c>
      <c r="AW42" s="71">
        <v>0.30206146211108992</v>
      </c>
      <c r="AX42" s="71">
        <f t="shared" si="337"/>
        <v>0.30258056716554294</v>
      </c>
      <c r="AY42" s="71">
        <f t="shared" si="337"/>
        <v>0.30258213453007005</v>
      </c>
      <c r="AZ42" s="71">
        <f t="shared" si="337"/>
        <v>0.30204962243797195</v>
      </c>
      <c r="BA42" s="71">
        <f t="shared" si="337"/>
        <v>0.31210195328527623</v>
      </c>
      <c r="BB42" s="71">
        <f t="shared" si="337"/>
        <v>0.3121330770366707</v>
      </c>
      <c r="BC42" s="71">
        <f t="shared" si="337"/>
        <v>0.30199964919853178</v>
      </c>
      <c r="BD42" s="71">
        <f t="shared" si="337"/>
        <v>0.30060967621461071</v>
      </c>
      <c r="BE42" s="71">
        <v>0.30060749295719474</v>
      </c>
      <c r="BF42" s="71">
        <v>0.30192006269592475</v>
      </c>
      <c r="BG42" s="71">
        <f t="shared" si="337"/>
        <v>0.30258056716554294</v>
      </c>
      <c r="BH42" s="71">
        <f t="shared" si="337"/>
        <v>0.30258213453007005</v>
      </c>
      <c r="BI42" s="71">
        <f t="shared" si="337"/>
        <v>0.30204962243797195</v>
      </c>
      <c r="BJ42" s="71">
        <f t="shared" si="337"/>
        <v>0.30817961153959372</v>
      </c>
      <c r="BK42" s="71">
        <f t="shared" si="337"/>
        <v>0.30820231670074655</v>
      </c>
      <c r="BL42" s="71">
        <f t="shared" si="337"/>
        <v>0.30199986627937214</v>
      </c>
      <c r="BM42" s="71">
        <f t="shared" si="337"/>
        <v>0.30205459514409816</v>
      </c>
      <c r="BN42" s="71">
        <v>0.30205488749852555</v>
      </c>
      <c r="BO42" s="71">
        <v>0.30198290286963153</v>
      </c>
      <c r="BP42" s="72">
        <f t="shared" si="337"/>
        <v>0.30258056716554294</v>
      </c>
      <c r="BQ42" s="72">
        <f t="shared" si="337"/>
        <v>0.30258213453006999</v>
      </c>
      <c r="BR42" s="72">
        <f t="shared" si="337"/>
        <v>0.30204962243797195</v>
      </c>
      <c r="BS42" s="72">
        <f t="shared" si="337"/>
        <v>0.3103359920687207</v>
      </c>
      <c r="BT42" s="72">
        <f t="shared" si="337"/>
        <v>0.31036157445615109</v>
      </c>
      <c r="BU42" s="72">
        <f t="shared" si="337"/>
        <v>0.30199973129083346</v>
      </c>
      <c r="BV42" s="72">
        <f t="shared" si="337"/>
        <v>0.30159864226094368</v>
      </c>
      <c r="BW42" s="72">
        <f t="shared" si="337"/>
        <v>0.30159745499701934</v>
      </c>
      <c r="BX42" s="72">
        <f t="shared" si="337"/>
        <v>0.30199985424196374</v>
      </c>
      <c r="BY42" s="58">
        <f t="shared" si="272"/>
        <v>7.7554249031777656E-3</v>
      </c>
      <c r="BZ42" s="58">
        <f t="shared" si="272"/>
        <v>7.7794399260810998E-3</v>
      </c>
      <c r="CA42" s="58">
        <f t="shared" si="272"/>
        <v>-4.9891147138492187E-5</v>
      </c>
      <c r="CB42" s="72">
        <f t="shared" ref="CB42:CJ42" si="338">SUM(CB41/CB40)</f>
        <v>0.30258056716554294</v>
      </c>
      <c r="CC42" s="72">
        <f t="shared" si="338"/>
        <v>0.30258213453006999</v>
      </c>
      <c r="CD42" s="72">
        <f t="shared" si="338"/>
        <v>0.30204962243797195</v>
      </c>
      <c r="CE42" s="72">
        <f t="shared" si="338"/>
        <v>0.30945009479034136</v>
      </c>
      <c r="CF42" s="72">
        <f t="shared" si="338"/>
        <v>0.30945273217413211</v>
      </c>
      <c r="CG42" s="72">
        <f t="shared" si="338"/>
        <v>0.30859646008688096</v>
      </c>
      <c r="CH42" s="72">
        <f t="shared" si="338"/>
        <v>0.30243575957618912</v>
      </c>
      <c r="CI42" s="72">
        <f t="shared" si="338"/>
        <v>0.30243707393919844</v>
      </c>
      <c r="CJ42" s="72">
        <f t="shared" si="338"/>
        <v>0.3020007194367838</v>
      </c>
      <c r="CK42" s="58">
        <f t="shared" si="274"/>
        <v>6.8695276247984216E-3</v>
      </c>
      <c r="CL42" s="58">
        <f t="shared" si="274"/>
        <v>6.8705976440621153E-3</v>
      </c>
      <c r="CM42" s="58">
        <f t="shared" si="274"/>
        <v>6.5468376489090097E-3</v>
      </c>
      <c r="CN42" s="71">
        <f t="shared" ref="CN42:DW42" si="339">SUM(CN41/CN40)</f>
        <v>0.30258056716554294</v>
      </c>
      <c r="CO42" s="71">
        <f t="shared" si="339"/>
        <v>0.30258213453007005</v>
      </c>
      <c r="CP42" s="71">
        <f t="shared" si="339"/>
        <v>0.30204962243797195</v>
      </c>
      <c r="CQ42" s="71">
        <f t="shared" si="339"/>
        <v>0.30860903181981869</v>
      </c>
      <c r="CR42" s="71">
        <f t="shared" si="339"/>
        <v>0.3085656150790293</v>
      </c>
      <c r="CS42" s="71">
        <f t="shared" si="339"/>
        <v>0.33046513186929827</v>
      </c>
      <c r="CT42" s="71">
        <f t="shared" si="339"/>
        <v>0.30194947364725966</v>
      </c>
      <c r="CU42" s="71">
        <v>0.30194944887459568</v>
      </c>
      <c r="CV42" s="71">
        <v>0.3019555357275634</v>
      </c>
      <c r="CW42" s="71">
        <f t="shared" si="339"/>
        <v>0.30258056716554294</v>
      </c>
      <c r="CX42" s="71">
        <f t="shared" si="339"/>
        <v>0.30258213453007005</v>
      </c>
      <c r="CY42" s="71">
        <f t="shared" si="339"/>
        <v>0.30204962243797195</v>
      </c>
      <c r="CZ42" s="71">
        <f t="shared" si="339"/>
        <v>0.31073939219834834</v>
      </c>
      <c r="DA42" s="71">
        <f t="shared" si="339"/>
        <v>0.31075859609234591</v>
      </c>
      <c r="DB42" s="71">
        <f t="shared" si="339"/>
        <v>0.30200080185991779</v>
      </c>
      <c r="DC42" s="71">
        <f t="shared" si="339"/>
        <v>0.30132349356446786</v>
      </c>
      <c r="DD42" s="71">
        <v>0.30132178413097244</v>
      </c>
      <c r="DE42" s="71">
        <v>0.30202407725889668</v>
      </c>
      <c r="DF42" s="71">
        <f t="shared" si="339"/>
        <v>0.30258056716554294</v>
      </c>
      <c r="DG42" s="71">
        <f t="shared" si="339"/>
        <v>0.30258213453007005</v>
      </c>
      <c r="DH42" s="71">
        <f t="shared" si="339"/>
        <v>0.30204962243797195</v>
      </c>
      <c r="DI42" s="71">
        <f t="shared" si="339"/>
        <v>0.31042689046384514</v>
      </c>
      <c r="DJ42" s="71">
        <f t="shared" si="339"/>
        <v>0.31044664262985061</v>
      </c>
      <c r="DK42" s="71">
        <f t="shared" si="339"/>
        <v>0.30054964096034043</v>
      </c>
      <c r="DL42" s="71">
        <f t="shared" si="339"/>
        <v>0.30140662974598703</v>
      </c>
      <c r="DM42" s="71">
        <v>0.30140482720233114</v>
      </c>
      <c r="DN42" s="71">
        <v>0.30205163443604593</v>
      </c>
      <c r="DO42" s="72">
        <f t="shared" si="339"/>
        <v>0.30258056716554294</v>
      </c>
      <c r="DP42" s="72">
        <f t="shared" si="339"/>
        <v>0.30258213453006999</v>
      </c>
      <c r="DQ42" s="72">
        <f t="shared" si="339"/>
        <v>0.30204962243797195</v>
      </c>
      <c r="DR42" s="72">
        <f t="shared" si="339"/>
        <v>0.30993512716264932</v>
      </c>
      <c r="DS42" s="72">
        <f t="shared" si="339"/>
        <v>0.30993392618815202</v>
      </c>
      <c r="DT42" s="72">
        <f t="shared" si="339"/>
        <v>0.3105177340173203</v>
      </c>
      <c r="DU42" s="72">
        <f t="shared" si="339"/>
        <v>0.30155919816639726</v>
      </c>
      <c r="DV42" s="72">
        <f t="shared" si="339"/>
        <v>0.30155781681413679</v>
      </c>
      <c r="DW42" s="72">
        <f t="shared" si="339"/>
        <v>0.30200352620612275</v>
      </c>
      <c r="DX42" s="58">
        <f t="shared" si="276"/>
        <v>7.3545599971063802E-3</v>
      </c>
      <c r="DY42" s="58">
        <f t="shared" si="276"/>
        <v>7.3517916580820297E-3</v>
      </c>
      <c r="DZ42" s="58">
        <f t="shared" si="276"/>
        <v>8.4681115793483475E-3</v>
      </c>
      <c r="EA42" s="72">
        <f t="shared" ref="EA42:EI42" si="340">SUM(EA41/EA40)</f>
        <v>0.30258056716554294</v>
      </c>
      <c r="EB42" s="72">
        <f t="shared" si="340"/>
        <v>0.30258213453007005</v>
      </c>
      <c r="EC42" s="72">
        <f t="shared" si="340"/>
        <v>0.3020496224379719</v>
      </c>
      <c r="ED42" s="72">
        <f t="shared" si="340"/>
        <v>0.3096044705450664</v>
      </c>
      <c r="EE42" s="72">
        <f t="shared" si="340"/>
        <v>0.30960599335703726</v>
      </c>
      <c r="EF42" s="72">
        <f t="shared" si="340"/>
        <v>0.30905314765194652</v>
      </c>
      <c r="EG42" s="72">
        <f t="shared" si="340"/>
        <v>0.30214381988066452</v>
      </c>
      <c r="EH42" s="72">
        <f t="shared" si="340"/>
        <v>0.30214425349153357</v>
      </c>
      <c r="EI42" s="72">
        <f t="shared" si="340"/>
        <v>0.3020016720857856</v>
      </c>
      <c r="EJ42" s="58">
        <f t="shared" si="278"/>
        <v>7.0239033795234662E-3</v>
      </c>
      <c r="EK42" s="58">
        <f t="shared" si="278"/>
        <v>7.0238588269672109E-3</v>
      </c>
      <c r="EL42" s="58">
        <f t="shared" si="278"/>
        <v>7.0035252139746262E-3</v>
      </c>
      <c r="EM42" s="71">
        <f t="shared" ref="EM42:FV42" si="341">SUM(EM41/EM40)</f>
        <v>0.30258056716554294</v>
      </c>
      <c r="EN42" s="71">
        <f t="shared" si="341"/>
        <v>0.30258213453007005</v>
      </c>
      <c r="EO42" s="71">
        <f t="shared" si="341"/>
        <v>0.30204962243797195</v>
      </c>
      <c r="EP42" s="71">
        <f t="shared" si="341"/>
        <v>0.30652719002436063</v>
      </c>
      <c r="EQ42" s="71">
        <f t="shared" si="341"/>
        <v>0.30654189228483841</v>
      </c>
      <c r="ER42" s="71">
        <f t="shared" si="341"/>
        <v>0.30200062689590679</v>
      </c>
      <c r="ES42" s="71">
        <f t="shared" si="341"/>
        <v>0.300150788972953</v>
      </c>
      <c r="ET42" s="71">
        <v>0.30014448012833284</v>
      </c>
      <c r="EU42" s="71">
        <v>0.30205382436260625</v>
      </c>
      <c r="EV42" s="71">
        <f t="shared" si="341"/>
        <v>0.30258056716554294</v>
      </c>
      <c r="EW42" s="71">
        <f t="shared" si="341"/>
        <v>0.30258213453007005</v>
      </c>
      <c r="EX42" s="71">
        <f t="shared" si="341"/>
        <v>0.30204962243797195</v>
      </c>
      <c r="EY42" s="71" t="e">
        <f t="shared" si="341"/>
        <v>#DIV/0!</v>
      </c>
      <c r="EZ42" s="71" t="e">
        <f t="shared" si="341"/>
        <v>#DIV/0!</v>
      </c>
      <c r="FA42" s="71" t="e">
        <f t="shared" si="341"/>
        <v>#DIV/0!</v>
      </c>
      <c r="FB42" s="71">
        <f t="shared" si="341"/>
        <v>0.30170908422851866</v>
      </c>
      <c r="FC42" s="71">
        <v>0.30170790360258154</v>
      </c>
      <c r="FD42" s="71">
        <v>0.30199966696517022</v>
      </c>
      <c r="FE42" s="71">
        <f t="shared" si="341"/>
        <v>0.30258056716554294</v>
      </c>
      <c r="FF42" s="71">
        <f t="shared" si="341"/>
        <v>0.30258213453007005</v>
      </c>
      <c r="FG42" s="71">
        <f t="shared" si="341"/>
        <v>0.30204962243797195</v>
      </c>
      <c r="FH42" s="71" t="e">
        <f t="shared" si="341"/>
        <v>#DIV/0!</v>
      </c>
      <c r="FI42" s="71" t="e">
        <f t="shared" si="341"/>
        <v>#DIV/0!</v>
      </c>
      <c r="FJ42" s="71" t="e">
        <f t="shared" si="341"/>
        <v>#DIV/0!</v>
      </c>
      <c r="FK42" s="71">
        <f t="shared" si="341"/>
        <v>0.3002105392994302</v>
      </c>
      <c r="FL42" s="71">
        <v>0.30020248575394753</v>
      </c>
      <c r="FM42" s="71">
        <v>0.30197121780142699</v>
      </c>
      <c r="FN42" s="72">
        <f t="shared" si="341"/>
        <v>0.30258056716554294</v>
      </c>
      <c r="FO42" s="72">
        <f t="shared" si="341"/>
        <v>0.30258213453006999</v>
      </c>
      <c r="FP42" s="72">
        <f t="shared" si="341"/>
        <v>0.30204962243797195</v>
      </c>
      <c r="FQ42" s="72">
        <f t="shared" si="341"/>
        <v>0.30652719002436063</v>
      </c>
      <c r="FR42" s="72">
        <f t="shared" si="341"/>
        <v>0.30654189228483841</v>
      </c>
      <c r="FS42" s="72">
        <f t="shared" si="341"/>
        <v>0.30200062689590679</v>
      </c>
      <c r="FT42" s="72">
        <f t="shared" si="341"/>
        <v>0.30066050818573897</v>
      </c>
      <c r="FU42" s="72">
        <f t="shared" si="341"/>
        <v>0.30065514505506213</v>
      </c>
      <c r="FV42" s="72">
        <f t="shared" si="341"/>
        <v>0.30200312389347833</v>
      </c>
      <c r="FW42" s="73">
        <f t="shared" si="280"/>
        <v>3.9466228588176944E-3</v>
      </c>
      <c r="FX42" s="73"/>
      <c r="FY42" s="73"/>
      <c r="FZ42" s="74">
        <f t="shared" ref="FZ42:GH42" si="342">SUM(FZ41/FZ40)</f>
        <v>0.30258056716554294</v>
      </c>
      <c r="GA42" s="74">
        <f t="shared" si="342"/>
        <v>0.30258213453006999</v>
      </c>
      <c r="GB42" s="74">
        <f t="shared" si="342"/>
        <v>0.30204962243797195</v>
      </c>
      <c r="GC42" s="72">
        <f t="shared" si="342"/>
        <v>0.30931621676496479</v>
      </c>
      <c r="GD42" s="72">
        <f t="shared" si="342"/>
        <v>0.30931910011002001</v>
      </c>
      <c r="GE42" s="72">
        <f t="shared" si="342"/>
        <v>0.30828923805948244</v>
      </c>
      <c r="GF42" s="72">
        <f t="shared" si="342"/>
        <v>0.30176757175236774</v>
      </c>
      <c r="GG42" s="72">
        <f t="shared" si="342"/>
        <v>0.30176680015465085</v>
      </c>
      <c r="GH42" s="72">
        <f t="shared" si="342"/>
        <v>0.302002118925703</v>
      </c>
      <c r="GI42" s="58">
        <f t="shared" si="282"/>
        <v>6.7356495994218557E-3</v>
      </c>
      <c r="GJ42" s="58">
        <f t="shared" si="282"/>
        <v>6.7369655799500161E-3</v>
      </c>
      <c r="GK42" s="58">
        <f t="shared" si="282"/>
        <v>6.2396156215104859E-3</v>
      </c>
      <c r="GM42" s="13">
        <f t="shared" si="283"/>
        <v>3.6309668059865143</v>
      </c>
    </row>
    <row r="43" spans="1:195" ht="18.75" customHeight="1" x14ac:dyDescent="0.3">
      <c r="A43" s="75" t="s">
        <v>57</v>
      </c>
      <c r="B43" s="66">
        <f t="shared" ref="B43:B60" si="343">SUM(C43:D43)</f>
        <v>2050.6922676161439</v>
      </c>
      <c r="C43" s="66">
        <f>SUM('[20]ПОЛНАЯ СЕБЕСТОИМОСТЬ СТОКИ 2023'!C161)/3</f>
        <v>2050.6922676161439</v>
      </c>
      <c r="D43" s="66">
        <f>SUM('[20]ПОЛНАЯ СЕБЕСТОИМОСТЬ СТОКИ 2023'!D161)/3</f>
        <v>0</v>
      </c>
      <c r="E43" s="66">
        <f t="shared" ref="E43:E62" si="344">SUM(F43:G43)</f>
        <v>2131.0070000000001</v>
      </c>
      <c r="F43" s="66">
        <f>SUM('[20]ПОЛНАЯ СЕБЕСТОИМОСТЬ СТОКИ 2023'!F161)</f>
        <v>2131.0070000000001</v>
      </c>
      <c r="G43" s="66">
        <f>SUM('[20]ПОЛНАЯ СЕБЕСТОИМОСТЬ СТОКИ 2023'!G161)</f>
        <v>0</v>
      </c>
      <c r="H43" s="76">
        <f>SUM(H44:H47)</f>
        <v>1335.8654999999999</v>
      </c>
      <c r="I43" s="76">
        <v>1335.8654999999999</v>
      </c>
      <c r="J43" s="76">
        <v>0</v>
      </c>
      <c r="K43" s="66">
        <f t="shared" ref="K43:K62" si="345">SUM(L43:M43)</f>
        <v>2050.6922676161439</v>
      </c>
      <c r="L43" s="66">
        <f t="shared" ref="L43:L62" si="346">SUM(C43)</f>
        <v>2050.6922676161439</v>
      </c>
      <c r="M43" s="66">
        <f t="shared" ref="M43:M62" si="347">SUM(D43)</f>
        <v>0</v>
      </c>
      <c r="N43" s="66">
        <f t="shared" ref="N43:N62" si="348">SUM(O43:P43)</f>
        <v>1894.8214499999999</v>
      </c>
      <c r="O43" s="66">
        <f>SUM('[20]ПОЛНАЯ СЕБЕСТОИМОСТЬ СТОКИ 2023'!I161)</f>
        <v>1894.8214499999999</v>
      </c>
      <c r="P43" s="66">
        <f>SUM('[20]ПОЛНАЯ СЕБЕСТОИМОСТЬ СТОКИ 2023'!J161)</f>
        <v>0</v>
      </c>
      <c r="Q43" s="76">
        <f>SUM(Q44:Q47)</f>
        <v>1213.6660000000002</v>
      </c>
      <c r="R43" s="76">
        <v>1213.6660000000002</v>
      </c>
      <c r="S43" s="76">
        <v>0</v>
      </c>
      <c r="T43" s="66">
        <f t="shared" ref="T43:T62" si="349">SUM(U43:V43)</f>
        <v>2050.6922676161439</v>
      </c>
      <c r="U43" s="66">
        <f t="shared" ref="U43:U62" si="350">SUM(L43)</f>
        <v>2050.6922676161439</v>
      </c>
      <c r="V43" s="66">
        <f t="shared" ref="V43:V62" si="351">SUM(M43)</f>
        <v>0</v>
      </c>
      <c r="W43" s="66">
        <f t="shared" ref="W43:W62" si="352">SUM(X43:Y43)</f>
        <v>1807.4389900000001</v>
      </c>
      <c r="X43" s="66">
        <f>SUM('[20]ПОЛНАЯ СЕБЕСТОИМОСТЬ СТОКИ 2023'!L161)</f>
        <v>1807.4389900000001</v>
      </c>
      <c r="Y43" s="66">
        <f>SUM('[20]ПОЛНАЯ СЕБЕСТОИМОСТЬ СТОКИ 2023'!M161)</f>
        <v>0</v>
      </c>
      <c r="Z43" s="76">
        <f>SUM(Z44:Z47)</f>
        <v>1717.61</v>
      </c>
      <c r="AA43" s="76">
        <v>1717.61</v>
      </c>
      <c r="AB43" s="76">
        <v>0</v>
      </c>
      <c r="AC43" s="41">
        <f t="shared" ref="AC43:AK58" si="353">SUM(B43+K43+T43)</f>
        <v>6152.0768028484317</v>
      </c>
      <c r="AD43" s="41">
        <f t="shared" si="353"/>
        <v>6152.0768028484317</v>
      </c>
      <c r="AE43" s="41">
        <f t="shared" si="353"/>
        <v>0</v>
      </c>
      <c r="AF43" s="41">
        <f t="shared" si="353"/>
        <v>5833.2674399999996</v>
      </c>
      <c r="AG43" s="41">
        <f t="shared" si="353"/>
        <v>5833.2674399999996</v>
      </c>
      <c r="AH43" s="41">
        <f t="shared" si="353"/>
        <v>0</v>
      </c>
      <c r="AI43" s="41">
        <f t="shared" si="353"/>
        <v>4267.1414999999997</v>
      </c>
      <c r="AJ43" s="41">
        <f t="shared" si="353"/>
        <v>4267.1414999999997</v>
      </c>
      <c r="AK43" s="41">
        <f t="shared" si="353"/>
        <v>0</v>
      </c>
      <c r="AL43" s="43">
        <f t="shared" si="270"/>
        <v>-318.8093628484321</v>
      </c>
      <c r="AM43" s="43">
        <f t="shared" si="270"/>
        <v>-318.8093628484321</v>
      </c>
      <c r="AN43" s="43">
        <f t="shared" si="270"/>
        <v>0</v>
      </c>
      <c r="AO43" s="66">
        <f t="shared" ref="AO43:AO55" si="354">SUM(AP43:AQ43)</f>
        <v>2050.6922676161439</v>
      </c>
      <c r="AP43" s="66">
        <f>SUM('[20]ПОЛНАЯ СЕБЕСТОИМОСТЬ СТОКИ 2023'!R161)/3</f>
        <v>2050.6922676161439</v>
      </c>
      <c r="AQ43" s="66">
        <f>SUM('[20]ПОЛНАЯ СЕБЕСТОИМОСТЬ СТОКИ 2023'!S161)/3</f>
        <v>0</v>
      </c>
      <c r="AR43" s="66">
        <f t="shared" ref="AR43:AR62" si="355">SUM(AS43:AT43)</f>
        <v>2310.7719000000002</v>
      </c>
      <c r="AS43" s="66">
        <f>SUM('[20]ПОЛНАЯ СЕБЕСТОИМОСТЬ СТОКИ 2023'!U161)</f>
        <v>2310.7719000000002</v>
      </c>
      <c r="AT43" s="66">
        <f>SUM('[20]ПОЛНАЯ СЕБЕСТОИМОСТЬ СТОКИ 2023'!V161)</f>
        <v>0</v>
      </c>
      <c r="AU43" s="76">
        <f>SUM(AU44:AU47)</f>
        <v>1169.5370000000003</v>
      </c>
      <c r="AV43" s="76">
        <v>1169.5370000000003</v>
      </c>
      <c r="AW43" s="76">
        <v>0</v>
      </c>
      <c r="AX43" s="66">
        <f t="shared" ref="AX43:AX62" si="356">SUM(AY43:AZ43)</f>
        <v>2050.6922676161439</v>
      </c>
      <c r="AY43" s="66">
        <f t="shared" ref="AY43:AY62" si="357">SUM(AP43)</f>
        <v>2050.6922676161439</v>
      </c>
      <c r="AZ43" s="66">
        <f t="shared" ref="AZ43:AZ62" si="358">SUM(AQ43)</f>
        <v>0</v>
      </c>
      <c r="BA43" s="68">
        <f t="shared" ref="BA43:BA62" si="359">SUM(BB43:BC43)</f>
        <v>3211.9629999999997</v>
      </c>
      <c r="BB43" s="68">
        <f>SUM('[20]ПОЛНАЯ СЕБЕСТОИМОСТЬ СТОКИ 2023'!X161)</f>
        <v>3211.9629999999997</v>
      </c>
      <c r="BC43" s="68">
        <f>SUM('[20]ПОЛНАЯ СЕБЕСТОИМОСТЬ СТОКИ 2023'!Y161)</f>
        <v>0</v>
      </c>
      <c r="BD43" s="76">
        <f>SUM(BD44:BD47)</f>
        <v>1325.259</v>
      </c>
      <c r="BE43" s="76">
        <v>1325.259</v>
      </c>
      <c r="BF43" s="76">
        <v>0</v>
      </c>
      <c r="BG43" s="66">
        <f t="shared" ref="BG43:BG62" si="360">SUM(BH43:BI43)</f>
        <v>2050.6922676161439</v>
      </c>
      <c r="BH43" s="66">
        <f t="shared" ref="BH43:BH62" si="361">SUM(AY43)</f>
        <v>2050.6922676161439</v>
      </c>
      <c r="BI43" s="66">
        <f t="shared" ref="BI43:BI62" si="362">SUM(AZ43)</f>
        <v>0</v>
      </c>
      <c r="BJ43" s="66">
        <f t="shared" ref="BJ43:BJ62" si="363">SUM(BK43:BL43)</f>
        <v>2096.3326099999999</v>
      </c>
      <c r="BK43" s="66">
        <f>SUM('[20]ПОЛНАЯ СЕБЕСТОИМОСТЬ СТОКИ 2023'!AA161)</f>
        <v>2096.3326099999999</v>
      </c>
      <c r="BL43" s="66">
        <f>SUM('[20]ПОЛНАЯ СЕБЕСТОИМОСТЬ СТОКИ 2023'!AB161)</f>
        <v>0</v>
      </c>
      <c r="BM43" s="76">
        <f>SUM(BM44:BM47)</f>
        <v>2154.2240499999994</v>
      </c>
      <c r="BN43" s="76">
        <v>2154.2240499999994</v>
      </c>
      <c r="BO43" s="76">
        <v>0</v>
      </c>
      <c r="BP43" s="41">
        <f t="shared" ref="BP43:BX58" si="364">SUM(AO43+AX43+BG43)</f>
        <v>6152.0768028484317</v>
      </c>
      <c r="BQ43" s="41">
        <f t="shared" si="364"/>
        <v>6152.0768028484317</v>
      </c>
      <c r="BR43" s="41">
        <f t="shared" si="364"/>
        <v>0</v>
      </c>
      <c r="BS43" s="41">
        <f t="shared" si="364"/>
        <v>7619.0675099999989</v>
      </c>
      <c r="BT43" s="41">
        <f t="shared" si="364"/>
        <v>7619.0675099999989</v>
      </c>
      <c r="BU43" s="41">
        <f t="shared" si="364"/>
        <v>0</v>
      </c>
      <c r="BV43" s="41">
        <f t="shared" si="364"/>
        <v>4649.0200499999992</v>
      </c>
      <c r="BW43" s="41">
        <f t="shared" si="364"/>
        <v>4649.0200499999992</v>
      </c>
      <c r="BX43" s="41">
        <f t="shared" si="364"/>
        <v>0</v>
      </c>
      <c r="BY43" s="43">
        <f t="shared" si="272"/>
        <v>1466.9907071515672</v>
      </c>
      <c r="BZ43" s="43">
        <f t="shared" si="272"/>
        <v>1466.9907071515672</v>
      </c>
      <c r="CA43" s="43">
        <f t="shared" si="272"/>
        <v>0</v>
      </c>
      <c r="CB43" s="41">
        <f t="shared" ref="CB43:CJ58" si="365">SUM(AC43+BP43)</f>
        <v>12304.153605696863</v>
      </c>
      <c r="CC43" s="41">
        <f t="shared" si="365"/>
        <v>12304.153605696863</v>
      </c>
      <c r="CD43" s="41">
        <f t="shared" si="365"/>
        <v>0</v>
      </c>
      <c r="CE43" s="41">
        <f t="shared" si="365"/>
        <v>13452.334949999999</v>
      </c>
      <c r="CF43" s="41">
        <f t="shared" si="365"/>
        <v>13452.334949999999</v>
      </c>
      <c r="CG43" s="41">
        <f t="shared" si="365"/>
        <v>0</v>
      </c>
      <c r="CH43" s="69">
        <f t="shared" si="365"/>
        <v>8916.1615499999989</v>
      </c>
      <c r="CI43" s="69">
        <f t="shared" si="365"/>
        <v>8916.1615499999989</v>
      </c>
      <c r="CJ43" s="69">
        <f t="shared" si="365"/>
        <v>0</v>
      </c>
      <c r="CK43" s="43">
        <f t="shared" si="274"/>
        <v>1148.1813443031351</v>
      </c>
      <c r="CL43" s="43">
        <f t="shared" si="274"/>
        <v>1148.1813443031351</v>
      </c>
      <c r="CM43" s="43">
        <f t="shared" si="274"/>
        <v>0</v>
      </c>
      <c r="CN43" s="66">
        <f t="shared" ref="CN43:CN62" si="366">SUM(CO43:CP43)</f>
        <v>2050.6922676161439</v>
      </c>
      <c r="CO43" s="66">
        <f>SUM('[20]ПОЛНАЯ СЕБЕСТОИМОСТЬ СТОКИ 2023'!AP161)/3</f>
        <v>2050.6922676161439</v>
      </c>
      <c r="CP43" s="66">
        <f>SUM('[20]ПОЛНАЯ СЕБЕСТОИМОСТЬ СТОКИ 2023'!AQ161)/3</f>
        <v>0</v>
      </c>
      <c r="CQ43" s="66">
        <f t="shared" ref="CQ43:CQ62" si="367">SUM(CR43:CS43)</f>
        <v>2002.3395300000002</v>
      </c>
      <c r="CR43" s="66">
        <f>SUM('[20]ПОЛНАЯ СЕБЕСТОИМОСТЬ СТОКИ 2023'!AS161)</f>
        <v>2002.3395300000002</v>
      </c>
      <c r="CS43" s="66">
        <f>SUM('[20]ПОЛНАЯ СЕБЕСТОИМОСТЬ СТОКИ 2023'!AT161)</f>
        <v>0</v>
      </c>
      <c r="CT43" s="76">
        <f>SUM(CT44:CT47)</f>
        <v>1625.5899999999997</v>
      </c>
      <c r="CU43" s="76">
        <v>1625.5899999999997</v>
      </c>
      <c r="CV43" s="76">
        <v>0</v>
      </c>
      <c r="CW43" s="66">
        <f t="shared" ref="CW43:CW62" si="368">SUM(CX43:CY43)</f>
        <v>2050.6922676161439</v>
      </c>
      <c r="CX43" s="66">
        <f t="shared" ref="CX43:CX62" si="369">SUM(CO43)</f>
        <v>2050.6922676161439</v>
      </c>
      <c r="CY43" s="66">
        <f t="shared" ref="CY43:CY62" si="370">SUM(CP43)</f>
        <v>0</v>
      </c>
      <c r="CZ43" s="66">
        <f t="shared" ref="CZ43:CZ62" si="371">SUM(DA43:DB43)</f>
        <v>1737.08008</v>
      </c>
      <c r="DA43" s="66">
        <f>SUM('[20]ПОЛНАЯ СЕБЕСТОИМОСТЬ СТОКИ 2023'!AV161)</f>
        <v>1737.08008</v>
      </c>
      <c r="DB43" s="66">
        <f>SUM('[20]ПОЛНАЯ СЕБЕСТОИМОСТЬ СТОКИ 2023'!AW161)</f>
        <v>0</v>
      </c>
      <c r="DC43" s="76">
        <f>SUM(DC44:DC47)</f>
        <v>1368.4955999999997</v>
      </c>
      <c r="DD43" s="76">
        <v>1368.4955999999997</v>
      </c>
      <c r="DE43" s="76">
        <v>0</v>
      </c>
      <c r="DF43" s="66">
        <f t="shared" ref="DF43:DF62" si="372">SUM(DG43:DH43)</f>
        <v>2050.6922676161439</v>
      </c>
      <c r="DG43" s="66">
        <f t="shared" ref="DG43:DG62" si="373">SUM(CX43)</f>
        <v>2050.6922676161439</v>
      </c>
      <c r="DH43" s="66">
        <f t="shared" ref="DH43:DH62" si="374">SUM(CY43)</f>
        <v>0</v>
      </c>
      <c r="DI43" s="66">
        <f t="shared" ref="DI43:DI62" si="375">SUM(DJ43:DK43)</f>
        <v>1829.7096700000004</v>
      </c>
      <c r="DJ43" s="66">
        <f>SUM('[20]ПОЛНАЯ СЕБЕСТОИМОСТЬ СТОКИ 2023'!AY161)</f>
        <v>1829.7096700000004</v>
      </c>
      <c r="DK43" s="66">
        <f>SUM('[20]ПОЛНАЯ СЕБЕСТОИМОСТЬ СТОКИ 2023'!AZ161)</f>
        <v>0</v>
      </c>
      <c r="DL43" s="76">
        <f>SUM(DL44:DL47)</f>
        <v>1285.0260000000001</v>
      </c>
      <c r="DM43" s="76">
        <v>1285.0260000000001</v>
      </c>
      <c r="DN43" s="76">
        <v>0</v>
      </c>
      <c r="DO43" s="41">
        <f t="shared" ref="DO43:DW58" si="376">SUM(CN43+CW43+DF43)</f>
        <v>6152.0768028484317</v>
      </c>
      <c r="DP43" s="41">
        <f t="shared" si="376"/>
        <v>6152.0768028484317</v>
      </c>
      <c r="DQ43" s="41">
        <f t="shared" si="376"/>
        <v>0</v>
      </c>
      <c r="DR43" s="41">
        <f t="shared" si="376"/>
        <v>5569.1292800000001</v>
      </c>
      <c r="DS43" s="41">
        <f t="shared" si="376"/>
        <v>5569.1292800000001</v>
      </c>
      <c r="DT43" s="41">
        <f t="shared" si="376"/>
        <v>0</v>
      </c>
      <c r="DU43" s="41">
        <f t="shared" si="376"/>
        <v>4279.1115999999993</v>
      </c>
      <c r="DV43" s="41">
        <f t="shared" si="376"/>
        <v>4279.1115999999993</v>
      </c>
      <c r="DW43" s="41">
        <f t="shared" si="376"/>
        <v>0</v>
      </c>
      <c r="DX43" s="43">
        <f t="shared" si="276"/>
        <v>-582.94752284843162</v>
      </c>
      <c r="DY43" s="43">
        <f t="shared" si="276"/>
        <v>-582.94752284843162</v>
      </c>
      <c r="DZ43" s="43">
        <f t="shared" si="276"/>
        <v>0</v>
      </c>
      <c r="EA43" s="41">
        <f t="shared" ref="EA43:EI58" si="377">SUM(CB43+DO43)</f>
        <v>18456.230408545296</v>
      </c>
      <c r="EB43" s="41">
        <f t="shared" si="377"/>
        <v>18456.230408545296</v>
      </c>
      <c r="EC43" s="41">
        <f t="shared" si="377"/>
        <v>0</v>
      </c>
      <c r="ED43" s="41">
        <f t="shared" si="377"/>
        <v>19021.464229999998</v>
      </c>
      <c r="EE43" s="41">
        <f t="shared" si="377"/>
        <v>19021.464229999998</v>
      </c>
      <c r="EF43" s="41">
        <f t="shared" si="377"/>
        <v>0</v>
      </c>
      <c r="EG43" s="41">
        <f t="shared" si="377"/>
        <v>13195.273149999997</v>
      </c>
      <c r="EH43" s="41">
        <f t="shared" si="377"/>
        <v>13195.273149999997</v>
      </c>
      <c r="EI43" s="41">
        <f t="shared" si="377"/>
        <v>0</v>
      </c>
      <c r="EJ43" s="43">
        <f t="shared" si="278"/>
        <v>565.23382145470168</v>
      </c>
      <c r="EK43" s="43">
        <f t="shared" si="278"/>
        <v>565.23382145470168</v>
      </c>
      <c r="EL43" s="43">
        <f t="shared" si="278"/>
        <v>0</v>
      </c>
      <c r="EM43" s="66">
        <f t="shared" ref="EM43:EM54" si="378">SUM(EN43:EO43)</f>
        <v>2050.6922676161439</v>
      </c>
      <c r="EN43" s="66">
        <f>SUM('[20]ПОЛНАЯ СЕБЕСТОИМОСТЬ СТОКИ 2023'!BN161)/3</f>
        <v>2050.6922676161439</v>
      </c>
      <c r="EO43" s="66">
        <f>SUM('[20]ПОЛНАЯ СЕБЕСТОИМОСТЬ СТОКИ 2023'!BO161)/3</f>
        <v>0</v>
      </c>
      <c r="EP43" s="66">
        <f t="shared" ref="EP43:EP62" si="379">SUM(EQ43:ER43)</f>
        <v>1951.3065499999998</v>
      </c>
      <c r="EQ43" s="66">
        <f>SUM('[20]ПОЛНАЯ СЕБЕСТОИМОСТЬ СТОКИ 2023'!BQ161)</f>
        <v>1951.3065499999998</v>
      </c>
      <c r="ER43" s="66">
        <f>SUM('[20]ПОЛНАЯ СЕБЕСТОИМОСТЬ СТОКИ 2023'!BR161)</f>
        <v>0</v>
      </c>
      <c r="ES43" s="76">
        <f>SUM(ES44:ES47)</f>
        <v>1510.8357000000001</v>
      </c>
      <c r="ET43" s="76">
        <v>1510.8357000000001</v>
      </c>
      <c r="EU43" s="76">
        <v>0</v>
      </c>
      <c r="EV43" s="66">
        <f t="shared" ref="EV43:EV62" si="380">SUM(EW43:EX43)</f>
        <v>2050.6922676161439</v>
      </c>
      <c r="EW43" s="66">
        <f t="shared" ref="EW43:EW62" si="381">SUM(EN43)</f>
        <v>2050.6922676161439</v>
      </c>
      <c r="EX43" s="66">
        <f t="shared" ref="EX43:EX62" si="382">SUM(EO43)</f>
        <v>0</v>
      </c>
      <c r="EY43" s="66">
        <f t="shared" ref="EY43:EY62" si="383">SUM(EZ43:FA43)</f>
        <v>0</v>
      </c>
      <c r="EZ43" s="66">
        <f>SUM('[20]ПОЛНАЯ СЕБЕСТОИМОСТЬ СТОКИ 2023'!BT161)</f>
        <v>0</v>
      </c>
      <c r="FA43" s="66">
        <f>SUM('[20]ПОЛНАЯ СЕБЕСТОИМОСТЬ СТОКИ 2023'!BU161)</f>
        <v>0</v>
      </c>
      <c r="FB43" s="76">
        <f>SUM(FB44:FB47)</f>
        <v>1764.9847</v>
      </c>
      <c r="FC43" s="76">
        <v>1764.9847</v>
      </c>
      <c r="FD43" s="76">
        <v>0</v>
      </c>
      <c r="FE43" s="66">
        <f t="shared" ref="FE43:FE62" si="384">SUM(FF43:FG43)</f>
        <v>2050.6922676161439</v>
      </c>
      <c r="FF43" s="66">
        <f t="shared" ref="FF43:FF62" si="385">SUM(EW43)</f>
        <v>2050.6922676161439</v>
      </c>
      <c r="FG43" s="66">
        <f t="shared" ref="FG43:FG62" si="386">SUM(EX43)</f>
        <v>0</v>
      </c>
      <c r="FH43" s="66">
        <f t="shared" ref="FH43:FH62" si="387">SUM(FI43:FJ43)</f>
        <v>0</v>
      </c>
      <c r="FI43" s="66">
        <f>SUM('[20]ПОЛНАЯ СЕБЕСТОИМОСТЬ СТОКИ 2023'!BW161)</f>
        <v>0</v>
      </c>
      <c r="FJ43" s="66">
        <f>SUM('[20]ПОЛНАЯ СЕБЕСТОИМОСТЬ СТОКИ 2023'!BX161)</f>
        <v>0</v>
      </c>
      <c r="FK43" s="76">
        <f>SUM(FK44:FK47)</f>
        <v>2045.39</v>
      </c>
      <c r="FL43" s="76">
        <v>2045.39</v>
      </c>
      <c r="FM43" s="76">
        <v>0</v>
      </c>
      <c r="FN43" s="41">
        <f t="shared" ref="FN43:FV58" si="388">SUM(EM43+EV43+FE43)</f>
        <v>6152.0768028484317</v>
      </c>
      <c r="FO43" s="41">
        <f t="shared" si="388"/>
        <v>6152.0768028484317</v>
      </c>
      <c r="FP43" s="41">
        <f t="shared" si="388"/>
        <v>0</v>
      </c>
      <c r="FQ43" s="41">
        <f t="shared" si="388"/>
        <v>1951.3065499999998</v>
      </c>
      <c r="FR43" s="41">
        <f t="shared" si="388"/>
        <v>1951.3065499999998</v>
      </c>
      <c r="FS43" s="41">
        <f t="shared" si="388"/>
        <v>0</v>
      </c>
      <c r="FT43" s="41">
        <f t="shared" si="388"/>
        <v>5321.2103999999999</v>
      </c>
      <c r="FU43" s="41">
        <f t="shared" si="388"/>
        <v>5321.2103999999999</v>
      </c>
      <c r="FV43" s="41">
        <f t="shared" si="388"/>
        <v>0</v>
      </c>
      <c r="FW43" s="43">
        <f t="shared" si="280"/>
        <v>-4200.7702528484315</v>
      </c>
      <c r="FX43" s="43">
        <f t="shared" si="280"/>
        <v>-4200.7702528484315</v>
      </c>
      <c r="FY43" s="43">
        <f t="shared" si="280"/>
        <v>0</v>
      </c>
      <c r="FZ43" s="42">
        <f t="shared" ref="FZ43:GH58" si="389">SUM(EA43+FN43)</f>
        <v>24608.307211393727</v>
      </c>
      <c r="GA43" s="42">
        <f t="shared" si="389"/>
        <v>24608.307211393727</v>
      </c>
      <c r="GB43" s="42">
        <f t="shared" si="389"/>
        <v>0</v>
      </c>
      <c r="GC43" s="41">
        <f t="shared" si="389"/>
        <v>20972.770779999999</v>
      </c>
      <c r="GD43" s="41">
        <f t="shared" si="389"/>
        <v>20972.770779999999</v>
      </c>
      <c r="GE43" s="41">
        <f t="shared" si="389"/>
        <v>0</v>
      </c>
      <c r="GF43" s="41">
        <f t="shared" si="389"/>
        <v>18516.483549999997</v>
      </c>
      <c r="GG43" s="41">
        <f t="shared" si="389"/>
        <v>18516.483549999997</v>
      </c>
      <c r="GH43" s="41">
        <f t="shared" si="389"/>
        <v>0</v>
      </c>
      <c r="GI43" s="43">
        <f t="shared" si="282"/>
        <v>-3635.536431393728</v>
      </c>
      <c r="GJ43" s="43">
        <f t="shared" si="282"/>
        <v>-3635.536431393728</v>
      </c>
      <c r="GK43" s="43">
        <f t="shared" si="282"/>
        <v>0</v>
      </c>
      <c r="GM43" s="13">
        <f t="shared" si="283"/>
        <v>24608.307211393734</v>
      </c>
    </row>
    <row r="44" spans="1:195" ht="18.75" customHeight="1" x14ac:dyDescent="0.3">
      <c r="A44" s="77" t="s">
        <v>58</v>
      </c>
      <c r="B44" s="78">
        <f t="shared" si="343"/>
        <v>800.93770989501024</v>
      </c>
      <c r="C44" s="78">
        <f>SUM('[20]ПОЛНАЯ СЕБЕСТОИМОСТЬ СТОКИ 2023'!C162)/3</f>
        <v>800.93770989501024</v>
      </c>
      <c r="D44" s="78">
        <f>SUM('[20]ПОЛНАЯ СЕБЕСТОИМОСТЬ СТОКИ 2023'!D162)/3</f>
        <v>0</v>
      </c>
      <c r="E44" s="78">
        <f t="shared" si="344"/>
        <v>836.04700000000003</v>
      </c>
      <c r="F44" s="78">
        <f>SUM('[20]ПОЛНАЯ СЕБЕСТОИМОСТЬ СТОКИ 2023'!F162)</f>
        <v>836.04700000000003</v>
      </c>
      <c r="G44" s="78">
        <f>SUM('[20]ПОЛНАЯ СЕБЕСТОИМОСТЬ СТОКИ 2023'!G162)</f>
        <v>0</v>
      </c>
      <c r="H44" s="79">
        <f t="shared" ref="H44:H62" si="390">SUM(I44:J44)</f>
        <v>670.59199999999998</v>
      </c>
      <c r="I44" s="79">
        <v>670.59199999999998</v>
      </c>
      <c r="J44" s="79">
        <v>0</v>
      </c>
      <c r="K44" s="78">
        <f t="shared" si="345"/>
        <v>800.93770989501024</v>
      </c>
      <c r="L44" s="78">
        <f t="shared" si="346"/>
        <v>800.93770989501024</v>
      </c>
      <c r="M44" s="78">
        <f t="shared" si="347"/>
        <v>0</v>
      </c>
      <c r="N44" s="78">
        <f t="shared" si="348"/>
        <v>649.86234999999999</v>
      </c>
      <c r="O44" s="78">
        <f>SUM('[20]ПОЛНАЯ СЕБЕСТОИМОСТЬ СТОКИ 2023'!I162)</f>
        <v>649.86234999999999</v>
      </c>
      <c r="P44" s="78">
        <f>SUM('[20]ПОЛНАЯ СЕБЕСТОИМОСТЬ СТОКИ 2023'!J162)</f>
        <v>0</v>
      </c>
      <c r="Q44" s="79">
        <f t="shared" ref="Q44:Q47" si="391">SUM(R44:S44)</f>
        <v>581.86</v>
      </c>
      <c r="R44" s="79">
        <v>581.86</v>
      </c>
      <c r="S44" s="79">
        <v>0</v>
      </c>
      <c r="T44" s="78">
        <f t="shared" si="349"/>
        <v>800.93770989501024</v>
      </c>
      <c r="U44" s="78">
        <f t="shared" si="350"/>
        <v>800.93770989501024</v>
      </c>
      <c r="V44" s="78">
        <f t="shared" si="351"/>
        <v>0</v>
      </c>
      <c r="W44" s="78">
        <f t="shared" si="352"/>
        <v>715.74200000000008</v>
      </c>
      <c r="X44" s="78">
        <f>SUM('[20]ПОЛНАЯ СЕБЕСТОИМОСТЬ СТОКИ 2023'!L162)</f>
        <v>715.74200000000008</v>
      </c>
      <c r="Y44" s="78">
        <f>SUM('[20]ПОЛНАЯ СЕБЕСТОИМОСТЬ СТОКИ 2023'!M162)</f>
        <v>0</v>
      </c>
      <c r="Z44" s="79">
        <f t="shared" ref="Z44:Z47" si="392">SUM(AA44:AB44)</f>
        <v>966.54199999999992</v>
      </c>
      <c r="AA44" s="79">
        <v>966.54199999999992</v>
      </c>
      <c r="AB44" s="79">
        <v>0</v>
      </c>
      <c r="AC44" s="80">
        <f t="shared" si="353"/>
        <v>2402.8131296850306</v>
      </c>
      <c r="AD44" s="80">
        <f t="shared" si="353"/>
        <v>2402.8131296850306</v>
      </c>
      <c r="AE44" s="80">
        <f t="shared" si="353"/>
        <v>0</v>
      </c>
      <c r="AF44" s="80">
        <f t="shared" si="353"/>
        <v>2201.6513500000001</v>
      </c>
      <c r="AG44" s="80">
        <f t="shared" si="353"/>
        <v>2201.6513500000001</v>
      </c>
      <c r="AH44" s="80">
        <f t="shared" si="353"/>
        <v>0</v>
      </c>
      <c r="AI44" s="80">
        <f t="shared" si="353"/>
        <v>2218.9939999999997</v>
      </c>
      <c r="AJ44" s="80">
        <f t="shared" si="353"/>
        <v>2218.9939999999997</v>
      </c>
      <c r="AK44" s="80">
        <f t="shared" si="353"/>
        <v>0</v>
      </c>
      <c r="AL44" s="58">
        <f t="shared" si="270"/>
        <v>-201.16177968503052</v>
      </c>
      <c r="AM44" s="58">
        <f t="shared" si="270"/>
        <v>-201.16177968503052</v>
      </c>
      <c r="AN44" s="58">
        <f t="shared" si="270"/>
        <v>0</v>
      </c>
      <c r="AO44" s="78">
        <f t="shared" si="354"/>
        <v>800.93770989501024</v>
      </c>
      <c r="AP44" s="78">
        <f>SUM('[20]ПОЛНАЯ СЕБЕСТОИМОСТЬ СТОКИ 2023'!R162)/3</f>
        <v>800.93770989501024</v>
      </c>
      <c r="AQ44" s="78">
        <f>SUM('[20]ПОЛНАЯ СЕБЕСТОИМОСТЬ СТОКИ 2023'!S162)/3</f>
        <v>0</v>
      </c>
      <c r="AR44" s="78">
        <f t="shared" si="355"/>
        <v>873.34299999999996</v>
      </c>
      <c r="AS44" s="78">
        <f>SUM('[20]ПОЛНАЯ СЕБЕСТОИМОСТЬ СТОКИ 2023'!U162)</f>
        <v>873.34299999999996</v>
      </c>
      <c r="AT44" s="78">
        <f>SUM('[20]ПОЛНАЯ СЕБЕСТОИМОСТЬ СТОКИ 2023'!V162)</f>
        <v>0</v>
      </c>
      <c r="AU44" s="79">
        <f t="shared" ref="AU44:AU47" si="393">SUM(AV44:AW44)</f>
        <v>629.62099999999998</v>
      </c>
      <c r="AV44" s="79">
        <v>629.62099999999998</v>
      </c>
      <c r="AW44" s="79">
        <v>0</v>
      </c>
      <c r="AX44" s="78">
        <f t="shared" si="356"/>
        <v>800.93770989501024</v>
      </c>
      <c r="AY44" s="78">
        <f t="shared" si="357"/>
        <v>800.93770989501024</v>
      </c>
      <c r="AZ44" s="78">
        <f t="shared" si="358"/>
        <v>0</v>
      </c>
      <c r="BA44" s="81">
        <f t="shared" si="359"/>
        <v>917.71399999999994</v>
      </c>
      <c r="BB44" s="81">
        <f>SUM('[20]ПОЛНАЯ СЕБЕСТОИМОСТЬ СТОКИ 2023'!X162)</f>
        <v>917.71399999999994</v>
      </c>
      <c r="BC44" s="81">
        <f>SUM('[20]ПОЛНАЯ СЕБЕСТОИМОСТЬ СТОКИ 2023'!Y162)</f>
        <v>0</v>
      </c>
      <c r="BD44" s="79">
        <f t="shared" ref="BD44:BD47" si="394">SUM(BE44:BF44)</f>
        <v>556.44000000000005</v>
      </c>
      <c r="BE44" s="79">
        <v>556.44000000000005</v>
      </c>
      <c r="BF44" s="79">
        <v>0</v>
      </c>
      <c r="BG44" s="78">
        <f t="shared" si="360"/>
        <v>800.93770989501024</v>
      </c>
      <c r="BH44" s="78">
        <f t="shared" si="361"/>
        <v>800.93770989501024</v>
      </c>
      <c r="BI44" s="78">
        <f t="shared" si="362"/>
        <v>0</v>
      </c>
      <c r="BJ44" s="78">
        <f t="shared" si="363"/>
        <v>676.46100000000001</v>
      </c>
      <c r="BK44" s="78">
        <f>SUM('[20]ПОЛНАЯ СЕБЕСТОИМОСТЬ СТОКИ 2023'!AA162)</f>
        <v>676.46100000000001</v>
      </c>
      <c r="BL44" s="78">
        <f>SUM('[20]ПОЛНАЯ СЕБЕСТОИМОСТЬ СТОКИ 2023'!AB162)</f>
        <v>0</v>
      </c>
      <c r="BM44" s="79">
        <f t="shared" ref="BM44:BM47" si="395">SUM(BN44:BO44)</f>
        <v>756.12835999999993</v>
      </c>
      <c r="BN44" s="79">
        <v>756.12835999999993</v>
      </c>
      <c r="BO44" s="79">
        <v>0</v>
      </c>
      <c r="BP44" s="80">
        <f t="shared" si="364"/>
        <v>2402.8131296850306</v>
      </c>
      <c r="BQ44" s="80">
        <f t="shared" si="364"/>
        <v>2402.8131296850306</v>
      </c>
      <c r="BR44" s="80">
        <f t="shared" si="364"/>
        <v>0</v>
      </c>
      <c r="BS44" s="80">
        <f t="shared" si="364"/>
        <v>2467.518</v>
      </c>
      <c r="BT44" s="80">
        <f t="shared" si="364"/>
        <v>2467.518</v>
      </c>
      <c r="BU44" s="80">
        <f t="shared" si="364"/>
        <v>0</v>
      </c>
      <c r="BV44" s="80">
        <f t="shared" si="364"/>
        <v>1942.1893600000001</v>
      </c>
      <c r="BW44" s="80">
        <f t="shared" si="364"/>
        <v>1942.1893600000001</v>
      </c>
      <c r="BX44" s="80">
        <f t="shared" si="364"/>
        <v>0</v>
      </c>
      <c r="BY44" s="58">
        <f t="shared" si="272"/>
        <v>64.704870314969412</v>
      </c>
      <c r="BZ44" s="58">
        <f t="shared" si="272"/>
        <v>64.704870314969412</v>
      </c>
      <c r="CA44" s="58">
        <f t="shared" si="272"/>
        <v>0</v>
      </c>
      <c r="CB44" s="80">
        <f t="shared" si="365"/>
        <v>4805.6262593700612</v>
      </c>
      <c r="CC44" s="80">
        <f t="shared" si="365"/>
        <v>4805.6262593700612</v>
      </c>
      <c r="CD44" s="80">
        <f t="shared" si="365"/>
        <v>0</v>
      </c>
      <c r="CE44" s="80">
        <f t="shared" si="365"/>
        <v>4669.1693500000001</v>
      </c>
      <c r="CF44" s="80">
        <f t="shared" si="365"/>
        <v>4669.1693500000001</v>
      </c>
      <c r="CG44" s="80">
        <f t="shared" si="365"/>
        <v>0</v>
      </c>
      <c r="CH44" s="82">
        <f t="shared" si="365"/>
        <v>4161.18336</v>
      </c>
      <c r="CI44" s="82">
        <f t="shared" si="365"/>
        <v>4161.18336</v>
      </c>
      <c r="CJ44" s="82">
        <f t="shared" si="365"/>
        <v>0</v>
      </c>
      <c r="CK44" s="58">
        <f t="shared" si="274"/>
        <v>-136.45690937006111</v>
      </c>
      <c r="CL44" s="58">
        <f t="shared" si="274"/>
        <v>-136.45690937006111</v>
      </c>
      <c r="CM44" s="58">
        <f t="shared" si="274"/>
        <v>0</v>
      </c>
      <c r="CN44" s="78">
        <f t="shared" si="366"/>
        <v>800.93770989501024</v>
      </c>
      <c r="CO44" s="78">
        <f>SUM('[20]ПОЛНАЯ СЕБЕСТОИМОСТЬ СТОКИ 2023'!AP162)/3</f>
        <v>800.93770989501024</v>
      </c>
      <c r="CP44" s="78">
        <f>SUM('[20]ПОЛНАЯ СЕБЕСТОИМОСТЬ СТОКИ 2023'!AQ162)/3</f>
        <v>0</v>
      </c>
      <c r="CQ44" s="78">
        <f t="shared" si="367"/>
        <v>844.83999999999992</v>
      </c>
      <c r="CR44" s="78">
        <f>SUM('[20]ПОЛНАЯ СЕБЕСТОИМОСТЬ СТОКИ 2023'!AS162)</f>
        <v>844.83999999999992</v>
      </c>
      <c r="CS44" s="78">
        <f>SUM('[20]ПОЛНАЯ СЕБЕСТОИМОСТЬ СТОКИ 2023'!AT162)</f>
        <v>0</v>
      </c>
      <c r="CT44" s="79">
        <f t="shared" ref="CT44:CT47" si="396">SUM(CU44:CV44)</f>
        <v>920.36899999999991</v>
      </c>
      <c r="CU44" s="79">
        <v>920.36899999999991</v>
      </c>
      <c r="CV44" s="79">
        <v>0</v>
      </c>
      <c r="CW44" s="78">
        <f t="shared" si="368"/>
        <v>800.93770989501024</v>
      </c>
      <c r="CX44" s="78">
        <f t="shared" si="369"/>
        <v>800.93770989501024</v>
      </c>
      <c r="CY44" s="78">
        <f t="shared" si="370"/>
        <v>0</v>
      </c>
      <c r="CZ44" s="78">
        <f t="shared" si="371"/>
        <v>639.69731000000002</v>
      </c>
      <c r="DA44" s="78">
        <f>SUM('[20]ПОЛНАЯ СЕБЕСТОИМОСТЬ СТОКИ 2023'!AV162)</f>
        <v>639.69731000000002</v>
      </c>
      <c r="DB44" s="78">
        <f>SUM('[20]ПОЛНАЯ СЕБЕСТОИМОСТЬ СТОКИ 2023'!AW162)</f>
        <v>0</v>
      </c>
      <c r="DC44" s="79">
        <f t="shared" ref="DC44:DC47" si="397">SUM(DD44:DE44)</f>
        <v>554.77700000000004</v>
      </c>
      <c r="DD44" s="79">
        <v>554.77700000000004</v>
      </c>
      <c r="DE44" s="79">
        <v>0</v>
      </c>
      <c r="DF44" s="78">
        <f t="shared" si="372"/>
        <v>800.93770989501024</v>
      </c>
      <c r="DG44" s="78">
        <f t="shared" si="373"/>
        <v>800.93770989501024</v>
      </c>
      <c r="DH44" s="78">
        <f t="shared" si="374"/>
        <v>0</v>
      </c>
      <c r="DI44" s="78">
        <f t="shared" si="375"/>
        <v>637.14020000000005</v>
      </c>
      <c r="DJ44" s="78">
        <f>SUM('[20]ПОЛНАЯ СЕБЕСТОИМОСТЬ СТОКИ 2023'!AY162)</f>
        <v>637.14020000000005</v>
      </c>
      <c r="DK44" s="78">
        <f>SUM('[20]ПОЛНАЯ СЕБЕСТОИМОСТЬ СТОКИ 2023'!AZ162)</f>
        <v>0</v>
      </c>
      <c r="DL44" s="79">
        <f t="shared" ref="DL44:DL47" si="398">SUM(DM44:DN44)</f>
        <v>582.95399999999995</v>
      </c>
      <c r="DM44" s="79">
        <v>582.95399999999995</v>
      </c>
      <c r="DN44" s="79">
        <v>0</v>
      </c>
      <c r="DO44" s="80">
        <f t="shared" si="376"/>
        <v>2402.8131296850306</v>
      </c>
      <c r="DP44" s="80">
        <f t="shared" si="376"/>
        <v>2402.8131296850306</v>
      </c>
      <c r="DQ44" s="80">
        <f t="shared" si="376"/>
        <v>0</v>
      </c>
      <c r="DR44" s="80">
        <f t="shared" si="376"/>
        <v>2121.67751</v>
      </c>
      <c r="DS44" s="80">
        <f t="shared" si="376"/>
        <v>2121.67751</v>
      </c>
      <c r="DT44" s="80">
        <f t="shared" si="376"/>
        <v>0</v>
      </c>
      <c r="DU44" s="80">
        <f t="shared" si="376"/>
        <v>2058.1</v>
      </c>
      <c r="DV44" s="80">
        <f t="shared" si="376"/>
        <v>2058.1</v>
      </c>
      <c r="DW44" s="80">
        <f t="shared" si="376"/>
        <v>0</v>
      </c>
      <c r="DX44" s="58">
        <f t="shared" si="276"/>
        <v>-281.13561968503063</v>
      </c>
      <c r="DY44" s="58">
        <f t="shared" si="276"/>
        <v>-281.13561968503063</v>
      </c>
      <c r="DZ44" s="58">
        <f t="shared" si="276"/>
        <v>0</v>
      </c>
      <c r="EA44" s="80">
        <f t="shared" si="377"/>
        <v>7208.4393890550919</v>
      </c>
      <c r="EB44" s="80">
        <f t="shared" si="377"/>
        <v>7208.4393890550919</v>
      </c>
      <c r="EC44" s="80">
        <f t="shared" si="377"/>
        <v>0</v>
      </c>
      <c r="ED44" s="80">
        <f t="shared" si="377"/>
        <v>6790.8468599999997</v>
      </c>
      <c r="EE44" s="80">
        <f t="shared" si="377"/>
        <v>6790.8468599999997</v>
      </c>
      <c r="EF44" s="80">
        <f t="shared" si="377"/>
        <v>0</v>
      </c>
      <c r="EG44" s="80">
        <f t="shared" si="377"/>
        <v>6219.2833599999994</v>
      </c>
      <c r="EH44" s="80">
        <f t="shared" si="377"/>
        <v>6219.2833599999994</v>
      </c>
      <c r="EI44" s="80">
        <f t="shared" si="377"/>
        <v>0</v>
      </c>
      <c r="EJ44" s="58">
        <f t="shared" si="278"/>
        <v>-417.5925290550922</v>
      </c>
      <c r="EK44" s="58">
        <f t="shared" si="278"/>
        <v>-417.5925290550922</v>
      </c>
      <c r="EL44" s="58">
        <f t="shared" si="278"/>
        <v>0</v>
      </c>
      <c r="EM44" s="78">
        <f t="shared" si="378"/>
        <v>800.93770989501024</v>
      </c>
      <c r="EN44" s="78">
        <f>SUM('[20]ПОЛНАЯ СЕБЕСТОИМОСТЬ СТОКИ 2023'!BN162)/3</f>
        <v>800.93770989501024</v>
      </c>
      <c r="EO44" s="78">
        <f>SUM('[20]ПОЛНАЯ СЕБЕСТОИМОСТЬ СТОКИ 2023'!BO162)/3</f>
        <v>0</v>
      </c>
      <c r="EP44" s="78">
        <f t="shared" si="379"/>
        <v>756.95821999999998</v>
      </c>
      <c r="EQ44" s="78">
        <f>SUM('[20]ПОЛНАЯ СЕБЕСТОИМОСТЬ СТОКИ 2023'!BQ162)</f>
        <v>756.95821999999998</v>
      </c>
      <c r="ER44" s="78">
        <f>SUM('[20]ПОЛНАЯ СЕБЕСТОИМОСТЬ СТОКИ 2023'!BR162)</f>
        <v>0</v>
      </c>
      <c r="ES44" s="79">
        <f t="shared" ref="ES44:ES47" si="399">SUM(ET44:EU44)</f>
        <v>568.89699999999993</v>
      </c>
      <c r="ET44" s="79">
        <v>568.89699999999993</v>
      </c>
      <c r="EU44" s="79">
        <v>0</v>
      </c>
      <c r="EV44" s="78">
        <f t="shared" si="380"/>
        <v>800.93770989501024</v>
      </c>
      <c r="EW44" s="78">
        <f t="shared" si="381"/>
        <v>800.93770989501024</v>
      </c>
      <c r="EX44" s="78">
        <f t="shared" si="382"/>
        <v>0</v>
      </c>
      <c r="EY44" s="78">
        <f t="shared" si="383"/>
        <v>0</v>
      </c>
      <c r="EZ44" s="78">
        <f>SUM('[20]ПОЛНАЯ СЕБЕСТОИМОСТЬ СТОКИ 2023'!BT162)</f>
        <v>0</v>
      </c>
      <c r="FA44" s="78">
        <f>SUM('[20]ПОЛНАЯ СЕБЕСТОИМОСТЬ СТОКИ 2023'!BU162)</f>
        <v>0</v>
      </c>
      <c r="FB44" s="79">
        <f t="shared" ref="FB44:FB47" si="400">SUM(FC44:FD44)</f>
        <v>642.52732000000003</v>
      </c>
      <c r="FC44" s="79">
        <v>642.52732000000003</v>
      </c>
      <c r="FD44" s="79">
        <v>0</v>
      </c>
      <c r="FE44" s="78">
        <f t="shared" si="384"/>
        <v>800.93770989501024</v>
      </c>
      <c r="FF44" s="78">
        <f t="shared" si="385"/>
        <v>800.93770989501024</v>
      </c>
      <c r="FG44" s="78">
        <f t="shared" si="386"/>
        <v>0</v>
      </c>
      <c r="FH44" s="78">
        <f t="shared" si="387"/>
        <v>0</v>
      </c>
      <c r="FI44" s="78">
        <f>SUM('[20]ПОЛНАЯ СЕБЕСТОИМОСТЬ СТОКИ 2023'!BW162)</f>
        <v>0</v>
      </c>
      <c r="FJ44" s="78">
        <f>SUM('[20]ПОЛНАЯ СЕБЕСТОИМОСТЬ СТОКИ 2023'!BX162)</f>
        <v>0</v>
      </c>
      <c r="FK44" s="79">
        <f t="shared" ref="FK44:FK47" si="401">SUM(FL44:FM44)</f>
        <v>611.24700000000007</v>
      </c>
      <c r="FL44" s="79">
        <v>611.24700000000007</v>
      </c>
      <c r="FM44" s="79">
        <v>0</v>
      </c>
      <c r="FN44" s="80">
        <f t="shared" si="388"/>
        <v>2402.8131296850306</v>
      </c>
      <c r="FO44" s="80">
        <f t="shared" si="388"/>
        <v>2402.8131296850306</v>
      </c>
      <c r="FP44" s="80">
        <f t="shared" si="388"/>
        <v>0</v>
      </c>
      <c r="FQ44" s="80">
        <f t="shared" si="388"/>
        <v>756.95821999999998</v>
      </c>
      <c r="FR44" s="80">
        <f t="shared" si="388"/>
        <v>756.95821999999998</v>
      </c>
      <c r="FS44" s="80">
        <f t="shared" si="388"/>
        <v>0</v>
      </c>
      <c r="FT44" s="80">
        <f t="shared" si="388"/>
        <v>1822.6713200000002</v>
      </c>
      <c r="FU44" s="80">
        <f t="shared" si="388"/>
        <v>1822.6713200000002</v>
      </c>
      <c r="FV44" s="80">
        <f t="shared" si="388"/>
        <v>0</v>
      </c>
      <c r="FW44" s="58">
        <f t="shared" si="280"/>
        <v>-1645.8549096850306</v>
      </c>
      <c r="FX44" s="58">
        <f t="shared" si="280"/>
        <v>-1645.8549096850306</v>
      </c>
      <c r="FY44" s="58">
        <f t="shared" si="280"/>
        <v>0</v>
      </c>
      <c r="FZ44" s="74">
        <f t="shared" si="389"/>
        <v>9611.2525187401225</v>
      </c>
      <c r="GA44" s="74">
        <f t="shared" si="389"/>
        <v>9611.2525187401225</v>
      </c>
      <c r="GB44" s="74">
        <f t="shared" si="389"/>
        <v>0</v>
      </c>
      <c r="GC44" s="80">
        <f t="shared" si="389"/>
        <v>7547.8050800000001</v>
      </c>
      <c r="GD44" s="80">
        <f t="shared" si="389"/>
        <v>7547.8050800000001</v>
      </c>
      <c r="GE44" s="80">
        <f t="shared" si="389"/>
        <v>0</v>
      </c>
      <c r="GF44" s="80">
        <f t="shared" si="389"/>
        <v>8041.9546799999998</v>
      </c>
      <c r="GG44" s="80">
        <f t="shared" si="389"/>
        <v>8041.9546799999998</v>
      </c>
      <c r="GH44" s="80">
        <f t="shared" si="389"/>
        <v>0</v>
      </c>
      <c r="GI44" s="58">
        <f t="shared" si="282"/>
        <v>-2063.4474387401224</v>
      </c>
      <c r="GJ44" s="58">
        <f t="shared" si="282"/>
        <v>-2063.4474387401224</v>
      </c>
      <c r="GK44" s="58">
        <f t="shared" si="282"/>
        <v>0</v>
      </c>
      <c r="GM44" s="13">
        <f t="shared" si="283"/>
        <v>9611.2525187401206</v>
      </c>
    </row>
    <row r="45" spans="1:195" ht="18.75" customHeight="1" x14ac:dyDescent="0.3">
      <c r="A45" s="77" t="s">
        <v>59</v>
      </c>
      <c r="B45" s="78">
        <f t="shared" si="343"/>
        <v>240.92664463780045</v>
      </c>
      <c r="C45" s="78">
        <f>SUM('[20]ПОЛНАЯ СЕБЕСТОИМОСТЬ СТОКИ 2023'!C163)/3</f>
        <v>240.92664463780045</v>
      </c>
      <c r="D45" s="78">
        <f>SUM('[20]ПОЛНАЯ СЕБЕСТОИМОСТЬ СТОКИ 2023'!D163)/3</f>
        <v>0</v>
      </c>
      <c r="E45" s="78">
        <f t="shared" si="344"/>
        <v>247.25900000000001</v>
      </c>
      <c r="F45" s="78">
        <f>SUM('[20]ПОЛНАЯ СЕБЕСТОИМОСТЬ СТОКИ 2023'!F163)</f>
        <v>247.25900000000001</v>
      </c>
      <c r="G45" s="78">
        <f>SUM('[20]ПОЛНАЯ СЕБЕСТОИМОСТЬ СТОКИ 2023'!G163)</f>
        <v>0</v>
      </c>
      <c r="H45" s="79">
        <f t="shared" si="390"/>
        <v>202.43099999999998</v>
      </c>
      <c r="I45" s="79">
        <v>202.43099999999998</v>
      </c>
      <c r="J45" s="79">
        <v>0</v>
      </c>
      <c r="K45" s="78">
        <f t="shared" si="345"/>
        <v>240.92664463780045</v>
      </c>
      <c r="L45" s="78">
        <f t="shared" si="346"/>
        <v>240.92664463780045</v>
      </c>
      <c r="M45" s="78">
        <f t="shared" si="347"/>
        <v>0</v>
      </c>
      <c r="N45" s="78">
        <f t="shared" si="348"/>
        <v>194.82127999999997</v>
      </c>
      <c r="O45" s="78">
        <f>SUM('[20]ПОЛНАЯ СЕБЕСТОИМОСТЬ СТОКИ 2023'!I163)</f>
        <v>194.82127999999997</v>
      </c>
      <c r="P45" s="78">
        <f>SUM('[20]ПОЛНАЯ СЕБЕСТОИМОСТЬ СТОКИ 2023'!J163)</f>
        <v>0</v>
      </c>
      <c r="Q45" s="79">
        <f t="shared" si="391"/>
        <v>169.60300000000001</v>
      </c>
      <c r="R45" s="79">
        <v>169.60300000000001</v>
      </c>
      <c r="S45" s="79">
        <v>0</v>
      </c>
      <c r="T45" s="78">
        <f t="shared" si="349"/>
        <v>240.92664463780045</v>
      </c>
      <c r="U45" s="78">
        <f t="shared" si="350"/>
        <v>240.92664463780045</v>
      </c>
      <c r="V45" s="78">
        <f t="shared" si="351"/>
        <v>0</v>
      </c>
      <c r="W45" s="78">
        <f t="shared" si="352"/>
        <v>213.38189</v>
      </c>
      <c r="X45" s="78">
        <f>SUM('[20]ПОЛНАЯ СЕБЕСТОИМОСТЬ СТОКИ 2023'!L163)</f>
        <v>213.38189</v>
      </c>
      <c r="Y45" s="78">
        <f>SUM('[20]ПОЛНАЯ СЕБЕСТОИМОСТЬ СТОКИ 2023'!M163)</f>
        <v>0</v>
      </c>
      <c r="Z45" s="79">
        <f t="shared" si="392"/>
        <v>288.565</v>
      </c>
      <c r="AA45" s="79">
        <v>288.565</v>
      </c>
      <c r="AB45" s="79">
        <v>0</v>
      </c>
      <c r="AC45" s="80">
        <f t="shared" si="353"/>
        <v>722.77993391340135</v>
      </c>
      <c r="AD45" s="80">
        <f t="shared" si="353"/>
        <v>722.77993391340135</v>
      </c>
      <c r="AE45" s="80">
        <f t="shared" si="353"/>
        <v>0</v>
      </c>
      <c r="AF45" s="80">
        <f t="shared" si="353"/>
        <v>655.46217000000001</v>
      </c>
      <c r="AG45" s="80">
        <f t="shared" si="353"/>
        <v>655.46217000000001</v>
      </c>
      <c r="AH45" s="80">
        <f t="shared" si="353"/>
        <v>0</v>
      </c>
      <c r="AI45" s="80">
        <f t="shared" si="353"/>
        <v>660.59899999999993</v>
      </c>
      <c r="AJ45" s="80">
        <f t="shared" si="353"/>
        <v>660.59899999999993</v>
      </c>
      <c r="AK45" s="80">
        <f t="shared" si="353"/>
        <v>0</v>
      </c>
      <c r="AL45" s="58">
        <f t="shared" si="270"/>
        <v>-67.317763913401336</v>
      </c>
      <c r="AM45" s="58">
        <f t="shared" si="270"/>
        <v>-67.317763913401336</v>
      </c>
      <c r="AN45" s="58">
        <f t="shared" si="270"/>
        <v>0</v>
      </c>
      <c r="AO45" s="78">
        <f t="shared" si="354"/>
        <v>240.92664463780045</v>
      </c>
      <c r="AP45" s="78">
        <f>SUM('[20]ПОЛНАЯ СЕБЕСТОИМОСТЬ СТОКИ 2023'!R163)/3</f>
        <v>240.92664463780045</v>
      </c>
      <c r="AQ45" s="78">
        <f>SUM('[20]ПОЛНАЯ СЕБЕСТОИМОСТЬ СТОКИ 2023'!S163)/3</f>
        <v>0</v>
      </c>
      <c r="AR45" s="78">
        <f t="shared" si="355"/>
        <v>256.74200000000002</v>
      </c>
      <c r="AS45" s="78">
        <f>SUM('[20]ПОЛНАЯ СЕБЕСТОИМОСТЬ СТОКИ 2023'!U163)</f>
        <v>256.74200000000002</v>
      </c>
      <c r="AT45" s="78">
        <f>SUM('[20]ПОЛНАЯ СЕБЕСТОИМОСТЬ СТОКИ 2023'!V163)</f>
        <v>0</v>
      </c>
      <c r="AU45" s="79">
        <f t="shared" si="393"/>
        <v>190.04900000000001</v>
      </c>
      <c r="AV45" s="79">
        <v>190.04900000000001</v>
      </c>
      <c r="AW45" s="79">
        <v>0</v>
      </c>
      <c r="AX45" s="78">
        <f t="shared" si="356"/>
        <v>240.92664463780045</v>
      </c>
      <c r="AY45" s="78">
        <f t="shared" si="357"/>
        <v>240.92664463780045</v>
      </c>
      <c r="AZ45" s="78">
        <f t="shared" si="358"/>
        <v>0</v>
      </c>
      <c r="BA45" s="81">
        <f t="shared" si="359"/>
        <v>266.41300000000001</v>
      </c>
      <c r="BB45" s="81">
        <f>SUM('[20]ПОЛНАЯ СЕБЕСТОИМОСТЬ СТОКИ 2023'!X163)</f>
        <v>266.41300000000001</v>
      </c>
      <c r="BC45" s="81">
        <f>SUM('[20]ПОЛНАЯ СЕБЕСТОИМОСТЬ СТОКИ 2023'!Y163)</f>
        <v>0</v>
      </c>
      <c r="BD45" s="79">
        <f t="shared" si="394"/>
        <v>165.82299999999998</v>
      </c>
      <c r="BE45" s="79">
        <v>165.82299999999998</v>
      </c>
      <c r="BF45" s="79">
        <v>0</v>
      </c>
      <c r="BG45" s="78">
        <f t="shared" si="360"/>
        <v>240.92664463780045</v>
      </c>
      <c r="BH45" s="78">
        <f t="shared" si="361"/>
        <v>240.92664463780045</v>
      </c>
      <c r="BI45" s="78">
        <f t="shared" si="362"/>
        <v>0</v>
      </c>
      <c r="BJ45" s="78">
        <f t="shared" si="363"/>
        <v>227.93072999999998</v>
      </c>
      <c r="BK45" s="78">
        <f>SUM('[20]ПОЛНАЯ СЕБЕСТОИМОСТЬ СТОКИ 2023'!AA163)</f>
        <v>227.93072999999998</v>
      </c>
      <c r="BL45" s="78">
        <f>SUM('[20]ПОЛНАЯ СЕБЕСТОИМОСТЬ СТОКИ 2023'!AB163)</f>
        <v>0</v>
      </c>
      <c r="BM45" s="79">
        <f t="shared" si="395"/>
        <v>227.65899999999999</v>
      </c>
      <c r="BN45" s="79">
        <v>227.65899999999999</v>
      </c>
      <c r="BO45" s="79">
        <v>0</v>
      </c>
      <c r="BP45" s="80">
        <f t="shared" si="364"/>
        <v>722.77993391340135</v>
      </c>
      <c r="BQ45" s="80">
        <f t="shared" si="364"/>
        <v>722.77993391340135</v>
      </c>
      <c r="BR45" s="80">
        <f t="shared" si="364"/>
        <v>0</v>
      </c>
      <c r="BS45" s="80">
        <f t="shared" si="364"/>
        <v>751.08573000000001</v>
      </c>
      <c r="BT45" s="80">
        <f t="shared" si="364"/>
        <v>751.08573000000001</v>
      </c>
      <c r="BU45" s="80">
        <f t="shared" si="364"/>
        <v>0</v>
      </c>
      <c r="BV45" s="80">
        <f t="shared" si="364"/>
        <v>583.53099999999995</v>
      </c>
      <c r="BW45" s="80">
        <f t="shared" si="364"/>
        <v>583.53099999999995</v>
      </c>
      <c r="BX45" s="80">
        <f t="shared" si="364"/>
        <v>0</v>
      </c>
      <c r="BY45" s="58">
        <f t="shared" si="272"/>
        <v>28.305796086598662</v>
      </c>
      <c r="BZ45" s="58">
        <f t="shared" si="272"/>
        <v>28.305796086598662</v>
      </c>
      <c r="CA45" s="58">
        <f t="shared" si="272"/>
        <v>0</v>
      </c>
      <c r="CB45" s="80">
        <f t="shared" si="365"/>
        <v>1445.5598678268027</v>
      </c>
      <c r="CC45" s="80">
        <f t="shared" si="365"/>
        <v>1445.5598678268027</v>
      </c>
      <c r="CD45" s="80">
        <f t="shared" si="365"/>
        <v>0</v>
      </c>
      <c r="CE45" s="80">
        <f t="shared" si="365"/>
        <v>1406.5479</v>
      </c>
      <c r="CF45" s="80">
        <f t="shared" si="365"/>
        <v>1406.5479</v>
      </c>
      <c r="CG45" s="80">
        <f t="shared" si="365"/>
        <v>0</v>
      </c>
      <c r="CH45" s="82">
        <f t="shared" si="365"/>
        <v>1244.1299999999999</v>
      </c>
      <c r="CI45" s="82">
        <f t="shared" si="365"/>
        <v>1244.1299999999999</v>
      </c>
      <c r="CJ45" s="82">
        <f t="shared" si="365"/>
        <v>0</v>
      </c>
      <c r="CK45" s="58">
        <f t="shared" si="274"/>
        <v>-39.011967826802675</v>
      </c>
      <c r="CL45" s="58">
        <f t="shared" si="274"/>
        <v>-39.011967826802675</v>
      </c>
      <c r="CM45" s="58">
        <f t="shared" si="274"/>
        <v>0</v>
      </c>
      <c r="CN45" s="78">
        <f t="shared" si="366"/>
        <v>240.92664463780045</v>
      </c>
      <c r="CO45" s="78">
        <f>SUM('[20]ПОЛНАЯ СЕБЕСТОИМОСТЬ СТОКИ 2023'!AP163)/3</f>
        <v>240.92664463780045</v>
      </c>
      <c r="CP45" s="78">
        <f>SUM('[20]ПОЛНАЯ СЕБЕСТОИМОСТЬ СТОКИ 2023'!AQ163)/3</f>
        <v>0</v>
      </c>
      <c r="CQ45" s="78">
        <f t="shared" si="367"/>
        <v>261.29899999999998</v>
      </c>
      <c r="CR45" s="78">
        <f>SUM('[20]ПОЛНАЯ СЕБЕСТОИМОСТЬ СТОКИ 2023'!AS163)</f>
        <v>261.29899999999998</v>
      </c>
      <c r="CS45" s="78">
        <f>SUM('[20]ПОЛНАЯ СЕБЕСТОИМОСТЬ СТОКИ 2023'!AT163)</f>
        <v>0</v>
      </c>
      <c r="CT45" s="79">
        <f t="shared" si="396"/>
        <v>216.661</v>
      </c>
      <c r="CU45" s="79">
        <v>216.661</v>
      </c>
      <c r="CV45" s="79">
        <v>0</v>
      </c>
      <c r="CW45" s="78">
        <f t="shared" si="368"/>
        <v>240.92664463780045</v>
      </c>
      <c r="CX45" s="78">
        <f t="shared" si="369"/>
        <v>240.92664463780045</v>
      </c>
      <c r="CY45" s="78">
        <f t="shared" si="370"/>
        <v>0</v>
      </c>
      <c r="CZ45" s="78">
        <f t="shared" si="371"/>
        <v>188.93628000000001</v>
      </c>
      <c r="DA45" s="78">
        <f>SUM('[20]ПОЛНАЯ СЕБЕСТОИМОСТЬ СТОКИ 2023'!AV163)</f>
        <v>188.93628000000001</v>
      </c>
      <c r="DB45" s="78">
        <f>SUM('[20]ПОЛНАЯ СЕБЕСТОИМОСТЬ СТОКИ 2023'!AW163)</f>
        <v>0</v>
      </c>
      <c r="DC45" s="79">
        <f t="shared" si="397"/>
        <v>165.96899999999999</v>
      </c>
      <c r="DD45" s="79">
        <v>165.96899999999999</v>
      </c>
      <c r="DE45" s="79">
        <v>0</v>
      </c>
      <c r="DF45" s="78">
        <f t="shared" si="372"/>
        <v>240.92664463780045</v>
      </c>
      <c r="DG45" s="78">
        <f t="shared" si="373"/>
        <v>240.92664463780045</v>
      </c>
      <c r="DH45" s="78">
        <f t="shared" si="374"/>
        <v>0</v>
      </c>
      <c r="DI45" s="78">
        <f t="shared" si="375"/>
        <v>209.24325999999999</v>
      </c>
      <c r="DJ45" s="78">
        <f>SUM('[20]ПОЛНАЯ СЕБЕСТОИМОСТЬ СТОКИ 2023'!AY163)</f>
        <v>209.24325999999999</v>
      </c>
      <c r="DK45" s="78">
        <f>SUM('[20]ПОЛНАЯ СЕБЕСТОИМОСТЬ СТОКИ 2023'!AZ163)</f>
        <v>0</v>
      </c>
      <c r="DL45" s="79">
        <f t="shared" si="398"/>
        <v>174.88399999999999</v>
      </c>
      <c r="DM45" s="79">
        <v>174.88399999999999</v>
      </c>
      <c r="DN45" s="79">
        <v>0</v>
      </c>
      <c r="DO45" s="80">
        <f t="shared" si="376"/>
        <v>722.77993391340135</v>
      </c>
      <c r="DP45" s="80">
        <f t="shared" si="376"/>
        <v>722.77993391340135</v>
      </c>
      <c r="DQ45" s="80">
        <f t="shared" si="376"/>
        <v>0</v>
      </c>
      <c r="DR45" s="80">
        <f t="shared" si="376"/>
        <v>659.47853999999995</v>
      </c>
      <c r="DS45" s="80">
        <f t="shared" si="376"/>
        <v>659.47853999999995</v>
      </c>
      <c r="DT45" s="80">
        <f t="shared" si="376"/>
        <v>0</v>
      </c>
      <c r="DU45" s="80">
        <f t="shared" si="376"/>
        <v>557.51400000000001</v>
      </c>
      <c r="DV45" s="80">
        <f t="shared" si="376"/>
        <v>557.51400000000001</v>
      </c>
      <c r="DW45" s="80">
        <f t="shared" si="376"/>
        <v>0</v>
      </c>
      <c r="DX45" s="58">
        <f t="shared" si="276"/>
        <v>-63.301393913401398</v>
      </c>
      <c r="DY45" s="58">
        <f t="shared" si="276"/>
        <v>-63.301393913401398</v>
      </c>
      <c r="DZ45" s="58">
        <f t="shared" si="276"/>
        <v>0</v>
      </c>
      <c r="EA45" s="80">
        <f t="shared" si="377"/>
        <v>2168.3398017402042</v>
      </c>
      <c r="EB45" s="80">
        <f t="shared" si="377"/>
        <v>2168.3398017402042</v>
      </c>
      <c r="EC45" s="80">
        <f t="shared" si="377"/>
        <v>0</v>
      </c>
      <c r="ED45" s="80">
        <f t="shared" si="377"/>
        <v>2066.0264400000001</v>
      </c>
      <c r="EE45" s="80">
        <f t="shared" si="377"/>
        <v>2066.0264400000001</v>
      </c>
      <c r="EF45" s="80">
        <f t="shared" si="377"/>
        <v>0</v>
      </c>
      <c r="EG45" s="80">
        <f t="shared" si="377"/>
        <v>1801.6439999999998</v>
      </c>
      <c r="EH45" s="80">
        <f t="shared" si="377"/>
        <v>1801.6439999999998</v>
      </c>
      <c r="EI45" s="80">
        <f t="shared" si="377"/>
        <v>0</v>
      </c>
      <c r="EJ45" s="58">
        <f t="shared" si="278"/>
        <v>-102.31336174020407</v>
      </c>
      <c r="EK45" s="58">
        <f t="shared" si="278"/>
        <v>-102.31336174020407</v>
      </c>
      <c r="EL45" s="58">
        <f t="shared" si="278"/>
        <v>0</v>
      </c>
      <c r="EM45" s="78">
        <f t="shared" si="378"/>
        <v>240.92664463780045</v>
      </c>
      <c r="EN45" s="78">
        <f>SUM('[20]ПОЛНАЯ СЕБЕСТОИМОСТЬ СТОКИ 2023'!BN163)/3</f>
        <v>240.92664463780045</v>
      </c>
      <c r="EO45" s="78">
        <f>SUM('[20]ПОЛНАЯ СЕБЕСТОИМОСТЬ СТОКИ 2023'!BO163)/3</f>
        <v>0</v>
      </c>
      <c r="EP45" s="78">
        <f t="shared" si="379"/>
        <v>233.46826000000001</v>
      </c>
      <c r="EQ45" s="78">
        <f>SUM('[20]ПОЛНАЯ СЕБЕСТОИМОСТЬ СТОКИ 2023'!BQ163)</f>
        <v>233.46826000000001</v>
      </c>
      <c r="ER45" s="78">
        <f>SUM('[20]ПОЛНАЯ СЕБЕСТОИМОСТЬ СТОКИ 2023'!BR163)</f>
        <v>0</v>
      </c>
      <c r="ES45" s="79">
        <f t="shared" si="399"/>
        <v>168.703</v>
      </c>
      <c r="ET45" s="79">
        <v>168.703</v>
      </c>
      <c r="EU45" s="79">
        <v>0</v>
      </c>
      <c r="EV45" s="78">
        <f t="shared" si="380"/>
        <v>240.92664463780045</v>
      </c>
      <c r="EW45" s="78">
        <f t="shared" si="381"/>
        <v>240.92664463780045</v>
      </c>
      <c r="EX45" s="78">
        <f t="shared" si="382"/>
        <v>0</v>
      </c>
      <c r="EY45" s="78">
        <f t="shared" si="383"/>
        <v>0</v>
      </c>
      <c r="EZ45" s="78">
        <f>SUM('[20]ПОЛНАЯ СЕБЕСТОИМОСТЬ СТОКИ 2023'!BT163)</f>
        <v>0</v>
      </c>
      <c r="FA45" s="78">
        <f>SUM('[20]ПОЛНАЯ СЕБЕСТОИМОСТЬ СТОКИ 2023'!BU163)</f>
        <v>0</v>
      </c>
      <c r="FB45" s="79">
        <f t="shared" si="400"/>
        <v>192.08224999999999</v>
      </c>
      <c r="FC45" s="79">
        <v>192.08224999999999</v>
      </c>
      <c r="FD45" s="79">
        <v>0</v>
      </c>
      <c r="FE45" s="78">
        <f t="shared" si="384"/>
        <v>240.92664463780045</v>
      </c>
      <c r="FF45" s="78">
        <f t="shared" si="385"/>
        <v>240.92664463780045</v>
      </c>
      <c r="FG45" s="78">
        <f t="shared" si="386"/>
        <v>0</v>
      </c>
      <c r="FH45" s="78">
        <f t="shared" si="387"/>
        <v>0</v>
      </c>
      <c r="FI45" s="78">
        <f>SUM('[20]ПОЛНАЯ СЕБЕСТОИМОСТЬ СТОКИ 2023'!BW163)</f>
        <v>0</v>
      </c>
      <c r="FJ45" s="78">
        <f>SUM('[20]ПОЛНАЯ СЕБЕСТОИМОСТЬ СТОКИ 2023'!BX163)</f>
        <v>0</v>
      </c>
      <c r="FK45" s="79">
        <f t="shared" si="401"/>
        <v>182.935</v>
      </c>
      <c r="FL45" s="79">
        <v>182.935</v>
      </c>
      <c r="FM45" s="79">
        <v>0</v>
      </c>
      <c r="FN45" s="80">
        <f t="shared" si="388"/>
        <v>722.77993391340135</v>
      </c>
      <c r="FO45" s="80">
        <f t="shared" si="388"/>
        <v>722.77993391340135</v>
      </c>
      <c r="FP45" s="80">
        <f t="shared" si="388"/>
        <v>0</v>
      </c>
      <c r="FQ45" s="80">
        <f t="shared" si="388"/>
        <v>233.46826000000001</v>
      </c>
      <c r="FR45" s="80">
        <f t="shared" si="388"/>
        <v>233.46826000000001</v>
      </c>
      <c r="FS45" s="80">
        <f t="shared" si="388"/>
        <v>0</v>
      </c>
      <c r="FT45" s="80">
        <f t="shared" si="388"/>
        <v>543.72025000000008</v>
      </c>
      <c r="FU45" s="80">
        <f t="shared" si="388"/>
        <v>543.72025000000008</v>
      </c>
      <c r="FV45" s="80">
        <f t="shared" si="388"/>
        <v>0</v>
      </c>
      <c r="FW45" s="58">
        <f t="shared" si="280"/>
        <v>-489.31167391340136</v>
      </c>
      <c r="FX45" s="58">
        <f t="shared" si="280"/>
        <v>-489.31167391340136</v>
      </c>
      <c r="FY45" s="58">
        <f t="shared" si="280"/>
        <v>0</v>
      </c>
      <c r="FZ45" s="74">
        <f t="shared" si="389"/>
        <v>2891.1197356536054</v>
      </c>
      <c r="GA45" s="74">
        <f t="shared" si="389"/>
        <v>2891.1197356536054</v>
      </c>
      <c r="GB45" s="74">
        <f t="shared" si="389"/>
        <v>0</v>
      </c>
      <c r="GC45" s="80">
        <f t="shared" si="389"/>
        <v>2299.4947000000002</v>
      </c>
      <c r="GD45" s="80">
        <f t="shared" si="389"/>
        <v>2299.4947000000002</v>
      </c>
      <c r="GE45" s="80">
        <f t="shared" si="389"/>
        <v>0</v>
      </c>
      <c r="GF45" s="80">
        <f t="shared" si="389"/>
        <v>2345.3642499999996</v>
      </c>
      <c r="GG45" s="80">
        <f t="shared" si="389"/>
        <v>2345.3642499999996</v>
      </c>
      <c r="GH45" s="80">
        <f t="shared" si="389"/>
        <v>0</v>
      </c>
      <c r="GI45" s="58">
        <f t="shared" si="282"/>
        <v>-591.62503565360521</v>
      </c>
      <c r="GJ45" s="58">
        <f t="shared" si="282"/>
        <v>-591.62503565360521</v>
      </c>
      <c r="GK45" s="58">
        <f t="shared" si="282"/>
        <v>0</v>
      </c>
      <c r="GM45" s="13">
        <f t="shared" si="283"/>
        <v>2891.1197356536063</v>
      </c>
    </row>
    <row r="46" spans="1:195" ht="18.75" customHeight="1" x14ac:dyDescent="0.3">
      <c r="A46" s="77" t="s">
        <v>60</v>
      </c>
      <c r="B46" s="78">
        <f t="shared" si="343"/>
        <v>179.59316666666666</v>
      </c>
      <c r="C46" s="78">
        <f>SUM('[20]ПОЛНАЯ СЕБЕСТОИМОСТЬ СТОКИ 2023'!C164)/3</f>
        <v>179.59316666666666</v>
      </c>
      <c r="D46" s="78">
        <f>SUM('[20]ПОЛНАЯ СЕБЕСТОИМОСТЬ СТОКИ 2023'!D164)/3</f>
        <v>0</v>
      </c>
      <c r="E46" s="78">
        <f t="shared" si="344"/>
        <v>163.87099999999998</v>
      </c>
      <c r="F46" s="78">
        <f>SUM('[20]ПОЛНАЯ СЕБЕСТОИМОСТЬ СТОКИ 2023'!F164)</f>
        <v>163.87099999999998</v>
      </c>
      <c r="G46" s="78">
        <f>SUM('[20]ПОЛНАЯ СЕБЕСТОИМОСТЬ СТОКИ 2023'!G164)</f>
        <v>0</v>
      </c>
      <c r="H46" s="79">
        <f t="shared" si="390"/>
        <v>145.96</v>
      </c>
      <c r="I46" s="79">
        <v>145.96</v>
      </c>
      <c r="J46" s="79">
        <v>0</v>
      </c>
      <c r="K46" s="78">
        <f t="shared" si="345"/>
        <v>179.59316666666666</v>
      </c>
      <c r="L46" s="78">
        <f t="shared" si="346"/>
        <v>179.59316666666666</v>
      </c>
      <c r="M46" s="78">
        <f t="shared" si="347"/>
        <v>0</v>
      </c>
      <c r="N46" s="78">
        <f t="shared" si="348"/>
        <v>149.08500000000001</v>
      </c>
      <c r="O46" s="78">
        <f>SUM('[20]ПОЛНАЯ СЕБЕСТОИМОСТЬ СТОКИ 2023'!I164)</f>
        <v>149.08500000000001</v>
      </c>
      <c r="P46" s="78">
        <f>SUM('[20]ПОЛНАЯ СЕБЕСТОИМОСТЬ СТОКИ 2023'!J164)</f>
        <v>0</v>
      </c>
      <c r="Q46" s="79">
        <f t="shared" si="391"/>
        <v>194.01900000000001</v>
      </c>
      <c r="R46" s="79">
        <v>194.01900000000001</v>
      </c>
      <c r="S46" s="79">
        <v>0</v>
      </c>
      <c r="T46" s="78">
        <f t="shared" si="349"/>
        <v>179.59316666666666</v>
      </c>
      <c r="U46" s="78">
        <f t="shared" si="350"/>
        <v>179.59316666666666</v>
      </c>
      <c r="V46" s="78">
        <f t="shared" si="351"/>
        <v>0</v>
      </c>
      <c r="W46" s="78">
        <f t="shared" si="352"/>
        <v>178.60550000000001</v>
      </c>
      <c r="X46" s="78">
        <f>SUM('[20]ПОЛНАЯ СЕБЕСТОИМОСТЬ СТОКИ 2023'!L164)</f>
        <v>178.60550000000001</v>
      </c>
      <c r="Y46" s="78">
        <f>SUM('[20]ПОЛНАЯ СЕБЕСТОИМОСТЬ СТОКИ 2023'!M164)</f>
        <v>0</v>
      </c>
      <c r="Z46" s="79">
        <f t="shared" si="392"/>
        <v>180.011</v>
      </c>
      <c r="AA46" s="79">
        <v>180.011</v>
      </c>
      <c r="AB46" s="79">
        <v>0</v>
      </c>
      <c r="AC46" s="80">
        <f t="shared" si="353"/>
        <v>538.77949999999998</v>
      </c>
      <c r="AD46" s="80">
        <f t="shared" si="353"/>
        <v>538.77949999999998</v>
      </c>
      <c r="AE46" s="80">
        <f t="shared" si="353"/>
        <v>0</v>
      </c>
      <c r="AF46" s="80">
        <f t="shared" si="353"/>
        <v>491.56150000000002</v>
      </c>
      <c r="AG46" s="80">
        <f t="shared" si="353"/>
        <v>491.56150000000002</v>
      </c>
      <c r="AH46" s="80">
        <f t="shared" si="353"/>
        <v>0</v>
      </c>
      <c r="AI46" s="80">
        <f t="shared" si="353"/>
        <v>519.99</v>
      </c>
      <c r="AJ46" s="80">
        <f t="shared" si="353"/>
        <v>519.99</v>
      </c>
      <c r="AK46" s="80">
        <f t="shared" si="353"/>
        <v>0</v>
      </c>
      <c r="AL46" s="58">
        <f t="shared" si="270"/>
        <v>-47.217999999999961</v>
      </c>
      <c r="AM46" s="58">
        <f t="shared" si="270"/>
        <v>-47.217999999999961</v>
      </c>
      <c r="AN46" s="58">
        <f t="shared" si="270"/>
        <v>0</v>
      </c>
      <c r="AO46" s="78">
        <f t="shared" si="354"/>
        <v>179.59316666666666</v>
      </c>
      <c r="AP46" s="78">
        <f>SUM('[20]ПОЛНАЯ СЕБЕСТОИМОСТЬ СТОКИ 2023'!R164)/3</f>
        <v>179.59316666666666</v>
      </c>
      <c r="AQ46" s="78">
        <f>SUM('[20]ПОЛНАЯ СЕБЕСТОИМОСТЬ СТОКИ 2023'!S164)/3</f>
        <v>0</v>
      </c>
      <c r="AR46" s="78">
        <f t="shared" si="355"/>
        <v>165.43560000000002</v>
      </c>
      <c r="AS46" s="78">
        <f>SUM('[20]ПОЛНАЯ СЕБЕСТОИМОСТЬ СТОКИ 2023'!U164)</f>
        <v>165.43560000000002</v>
      </c>
      <c r="AT46" s="78">
        <f>SUM('[20]ПОЛНАЯ СЕБЕСТОИМОСТЬ СТОКИ 2023'!V164)</f>
        <v>0</v>
      </c>
      <c r="AU46" s="79">
        <f t="shared" si="393"/>
        <v>125.364</v>
      </c>
      <c r="AV46" s="79">
        <v>125.364</v>
      </c>
      <c r="AW46" s="79">
        <v>0</v>
      </c>
      <c r="AX46" s="78">
        <f t="shared" si="356"/>
        <v>179.59316666666666</v>
      </c>
      <c r="AY46" s="78">
        <f t="shared" si="357"/>
        <v>179.59316666666666</v>
      </c>
      <c r="AZ46" s="78">
        <f t="shared" si="358"/>
        <v>0</v>
      </c>
      <c r="BA46" s="81">
        <f t="shared" si="359"/>
        <v>139.57299999999998</v>
      </c>
      <c r="BB46" s="81">
        <f>SUM('[20]ПОЛНАЯ СЕБЕСТОИМОСТЬ СТОКИ 2023'!X164)</f>
        <v>139.57299999999998</v>
      </c>
      <c r="BC46" s="81">
        <f>SUM('[20]ПОЛНАЯ СЕБЕСТОИМОСТЬ СТОКИ 2023'!Y164)</f>
        <v>0</v>
      </c>
      <c r="BD46" s="79">
        <f t="shared" si="394"/>
        <v>93.471000000000004</v>
      </c>
      <c r="BE46" s="79">
        <v>93.471000000000004</v>
      </c>
      <c r="BF46" s="79">
        <v>0</v>
      </c>
      <c r="BG46" s="78">
        <f t="shared" si="360"/>
        <v>179.59316666666666</v>
      </c>
      <c r="BH46" s="78">
        <f t="shared" si="361"/>
        <v>179.59316666666666</v>
      </c>
      <c r="BI46" s="78">
        <f t="shared" si="362"/>
        <v>0</v>
      </c>
      <c r="BJ46" s="78">
        <f t="shared" si="363"/>
        <v>120.88624999999999</v>
      </c>
      <c r="BK46" s="78">
        <f>SUM('[20]ПОЛНАЯ СЕБЕСТОИМОСТЬ СТОКИ 2023'!AA164)</f>
        <v>120.88624999999999</v>
      </c>
      <c r="BL46" s="78">
        <f>SUM('[20]ПОЛНАЯ СЕБЕСТОИМОСТЬ СТОКИ 2023'!AB164)</f>
        <v>0</v>
      </c>
      <c r="BM46" s="79">
        <f t="shared" si="395"/>
        <v>131.80799999999999</v>
      </c>
      <c r="BN46" s="79">
        <v>131.80799999999999</v>
      </c>
      <c r="BO46" s="79">
        <v>0</v>
      </c>
      <c r="BP46" s="80">
        <f t="shared" si="364"/>
        <v>538.77949999999998</v>
      </c>
      <c r="BQ46" s="80">
        <f t="shared" si="364"/>
        <v>538.77949999999998</v>
      </c>
      <c r="BR46" s="80">
        <f t="shared" si="364"/>
        <v>0</v>
      </c>
      <c r="BS46" s="80">
        <f t="shared" si="364"/>
        <v>425.89485000000002</v>
      </c>
      <c r="BT46" s="80">
        <f t="shared" si="364"/>
        <v>425.89485000000002</v>
      </c>
      <c r="BU46" s="80">
        <f t="shared" si="364"/>
        <v>0</v>
      </c>
      <c r="BV46" s="80">
        <f t="shared" si="364"/>
        <v>350.64300000000003</v>
      </c>
      <c r="BW46" s="80">
        <f t="shared" si="364"/>
        <v>350.64300000000003</v>
      </c>
      <c r="BX46" s="80">
        <f t="shared" si="364"/>
        <v>0</v>
      </c>
      <c r="BY46" s="58">
        <f t="shared" si="272"/>
        <v>-112.88464999999997</v>
      </c>
      <c r="BZ46" s="58">
        <f t="shared" si="272"/>
        <v>-112.88464999999997</v>
      </c>
      <c r="CA46" s="58">
        <f t="shared" si="272"/>
        <v>0</v>
      </c>
      <c r="CB46" s="80">
        <f t="shared" si="365"/>
        <v>1077.559</v>
      </c>
      <c r="CC46" s="80">
        <f t="shared" si="365"/>
        <v>1077.559</v>
      </c>
      <c r="CD46" s="80">
        <f t="shared" si="365"/>
        <v>0</v>
      </c>
      <c r="CE46" s="80">
        <f t="shared" si="365"/>
        <v>917.45635000000004</v>
      </c>
      <c r="CF46" s="80">
        <f t="shared" si="365"/>
        <v>917.45635000000004</v>
      </c>
      <c r="CG46" s="80">
        <f t="shared" si="365"/>
        <v>0</v>
      </c>
      <c r="CH46" s="82">
        <f t="shared" si="365"/>
        <v>870.63300000000004</v>
      </c>
      <c r="CI46" s="82">
        <f t="shared" si="365"/>
        <v>870.63300000000004</v>
      </c>
      <c r="CJ46" s="82">
        <f t="shared" si="365"/>
        <v>0</v>
      </c>
      <c r="CK46" s="58">
        <f t="shared" si="274"/>
        <v>-160.10264999999993</v>
      </c>
      <c r="CL46" s="58">
        <f t="shared" si="274"/>
        <v>-160.10264999999993</v>
      </c>
      <c r="CM46" s="58">
        <f t="shared" si="274"/>
        <v>0</v>
      </c>
      <c r="CN46" s="78">
        <f t="shared" si="366"/>
        <v>179.59316666666666</v>
      </c>
      <c r="CO46" s="78">
        <f>SUM('[20]ПОЛНАЯ СЕБЕСТОИМОСТЬ СТОКИ 2023'!AP164)/3</f>
        <v>179.59316666666666</v>
      </c>
      <c r="CP46" s="78">
        <f>SUM('[20]ПОЛНАЯ СЕБЕСТОИМОСТЬ СТОКИ 2023'!AQ164)/3</f>
        <v>0</v>
      </c>
      <c r="CQ46" s="78">
        <f t="shared" si="367"/>
        <v>136.34700000000001</v>
      </c>
      <c r="CR46" s="78">
        <f>SUM('[20]ПОЛНАЯ СЕБЕСТОИМОСТЬ СТОКИ 2023'!AS164)</f>
        <v>136.34700000000001</v>
      </c>
      <c r="CS46" s="78">
        <f>SUM('[20]ПОЛНАЯ СЕБЕСТОИМОСТЬ СТОКИ 2023'!AT164)</f>
        <v>0</v>
      </c>
      <c r="CT46" s="79">
        <f t="shared" si="396"/>
        <v>94.338999999999999</v>
      </c>
      <c r="CU46" s="79">
        <v>94.338999999999999</v>
      </c>
      <c r="CV46" s="79">
        <v>0</v>
      </c>
      <c r="CW46" s="78">
        <f t="shared" si="368"/>
        <v>179.59316666666666</v>
      </c>
      <c r="CX46" s="78">
        <f t="shared" si="369"/>
        <v>179.59316666666666</v>
      </c>
      <c r="CY46" s="78">
        <f t="shared" si="370"/>
        <v>0</v>
      </c>
      <c r="CZ46" s="78">
        <f t="shared" si="371"/>
        <v>131.83859000000001</v>
      </c>
      <c r="DA46" s="78">
        <f>SUM('[20]ПОЛНАЯ СЕБЕСТОИМОСТЬ СТОКИ 2023'!AV164)</f>
        <v>131.83859000000001</v>
      </c>
      <c r="DB46" s="78">
        <f>SUM('[20]ПОЛНАЯ СЕБЕСТОИМОСТЬ СТОКИ 2023'!AW164)</f>
        <v>0</v>
      </c>
      <c r="DC46" s="79">
        <f t="shared" si="397"/>
        <v>97.311000000000007</v>
      </c>
      <c r="DD46" s="79">
        <v>97.311000000000007</v>
      </c>
      <c r="DE46" s="79">
        <v>0</v>
      </c>
      <c r="DF46" s="78">
        <f t="shared" si="372"/>
        <v>179.59316666666666</v>
      </c>
      <c r="DG46" s="78">
        <f t="shared" si="373"/>
        <v>179.59316666666666</v>
      </c>
      <c r="DH46" s="78">
        <f t="shared" si="374"/>
        <v>0</v>
      </c>
      <c r="DI46" s="78">
        <f t="shared" si="375"/>
        <v>109.18441</v>
      </c>
      <c r="DJ46" s="78">
        <f>SUM('[20]ПОЛНАЯ СЕБЕСТОИМОСТЬ СТОКИ 2023'!AY164)</f>
        <v>109.18441</v>
      </c>
      <c r="DK46" s="78">
        <f>SUM('[20]ПОЛНАЯ СЕБЕСТОИМОСТЬ СТОКИ 2023'!AZ164)</f>
        <v>0</v>
      </c>
      <c r="DL46" s="79">
        <f t="shared" si="398"/>
        <v>66.621000000000009</v>
      </c>
      <c r="DM46" s="79">
        <v>66.621000000000009</v>
      </c>
      <c r="DN46" s="79">
        <v>0</v>
      </c>
      <c r="DO46" s="80">
        <f t="shared" si="376"/>
        <v>538.77949999999998</v>
      </c>
      <c r="DP46" s="80">
        <f t="shared" si="376"/>
        <v>538.77949999999998</v>
      </c>
      <c r="DQ46" s="80">
        <f t="shared" si="376"/>
        <v>0</v>
      </c>
      <c r="DR46" s="80">
        <f t="shared" si="376"/>
        <v>377.37000000000006</v>
      </c>
      <c r="DS46" s="80">
        <f t="shared" si="376"/>
        <v>377.37000000000006</v>
      </c>
      <c r="DT46" s="80">
        <f t="shared" si="376"/>
        <v>0</v>
      </c>
      <c r="DU46" s="80">
        <f t="shared" si="376"/>
        <v>258.27100000000002</v>
      </c>
      <c r="DV46" s="80">
        <f t="shared" si="376"/>
        <v>258.27100000000002</v>
      </c>
      <c r="DW46" s="80">
        <f t="shared" si="376"/>
        <v>0</v>
      </c>
      <c r="DX46" s="58">
        <f t="shared" si="276"/>
        <v>-161.40949999999992</v>
      </c>
      <c r="DY46" s="58">
        <f t="shared" si="276"/>
        <v>-161.40949999999992</v>
      </c>
      <c r="DZ46" s="58">
        <f t="shared" si="276"/>
        <v>0</v>
      </c>
      <c r="EA46" s="80">
        <f t="shared" si="377"/>
        <v>1616.3384999999998</v>
      </c>
      <c r="EB46" s="80">
        <f t="shared" si="377"/>
        <v>1616.3384999999998</v>
      </c>
      <c r="EC46" s="80">
        <f t="shared" si="377"/>
        <v>0</v>
      </c>
      <c r="ED46" s="80">
        <f t="shared" si="377"/>
        <v>1294.82635</v>
      </c>
      <c r="EE46" s="80">
        <f t="shared" si="377"/>
        <v>1294.82635</v>
      </c>
      <c r="EF46" s="80">
        <f t="shared" si="377"/>
        <v>0</v>
      </c>
      <c r="EG46" s="80">
        <f t="shared" si="377"/>
        <v>1128.904</v>
      </c>
      <c r="EH46" s="80">
        <f t="shared" si="377"/>
        <v>1128.904</v>
      </c>
      <c r="EI46" s="80">
        <f t="shared" si="377"/>
        <v>0</v>
      </c>
      <c r="EJ46" s="58">
        <f t="shared" si="278"/>
        <v>-321.51214999999979</v>
      </c>
      <c r="EK46" s="58">
        <f t="shared" si="278"/>
        <v>-321.51214999999979</v>
      </c>
      <c r="EL46" s="58">
        <f t="shared" si="278"/>
        <v>0</v>
      </c>
      <c r="EM46" s="78">
        <f t="shared" si="378"/>
        <v>179.59316666666666</v>
      </c>
      <c r="EN46" s="78">
        <f>SUM('[20]ПОЛНАЯ СЕБЕСТОИМОСТЬ СТОКИ 2023'!BN164)/3</f>
        <v>179.59316666666666</v>
      </c>
      <c r="EO46" s="78">
        <f>SUM('[20]ПОЛНАЯ СЕБЕСТОИМОСТЬ СТОКИ 2023'!BO164)/3</f>
        <v>0</v>
      </c>
      <c r="EP46" s="78">
        <f t="shared" si="379"/>
        <v>104.39247999999999</v>
      </c>
      <c r="EQ46" s="78">
        <f>SUM('[20]ПОЛНАЯ СЕБЕСТОИМОСТЬ СТОКИ 2023'!BQ164)</f>
        <v>104.39247999999999</v>
      </c>
      <c r="ER46" s="78">
        <f>SUM('[20]ПОЛНАЯ СЕБЕСТОИМОСТЬ СТОКИ 2023'!BR164)</f>
        <v>0</v>
      </c>
      <c r="ES46" s="79">
        <f t="shared" si="399"/>
        <v>137.02300000000002</v>
      </c>
      <c r="ET46" s="79">
        <v>137.02300000000002</v>
      </c>
      <c r="EU46" s="79">
        <v>0</v>
      </c>
      <c r="EV46" s="78">
        <f t="shared" si="380"/>
        <v>179.59316666666666</v>
      </c>
      <c r="EW46" s="78">
        <f t="shared" si="381"/>
        <v>179.59316666666666</v>
      </c>
      <c r="EX46" s="78">
        <f t="shared" si="382"/>
        <v>0</v>
      </c>
      <c r="EY46" s="78">
        <f t="shared" si="383"/>
        <v>0</v>
      </c>
      <c r="EZ46" s="78">
        <f>SUM('[20]ПОЛНАЯ СЕБЕСТОИМОСТЬ СТОКИ 2023'!BT164)</f>
        <v>0</v>
      </c>
      <c r="FA46" s="78">
        <f>SUM('[20]ПОЛНАЯ СЕБЕСТОИМОСТЬ СТОКИ 2023'!BU164)</f>
        <v>0</v>
      </c>
      <c r="FB46" s="79">
        <f t="shared" si="400"/>
        <v>153.26656</v>
      </c>
      <c r="FC46" s="79">
        <v>153.26656</v>
      </c>
      <c r="FD46" s="79">
        <v>0</v>
      </c>
      <c r="FE46" s="78">
        <f t="shared" si="384"/>
        <v>179.59316666666666</v>
      </c>
      <c r="FF46" s="78">
        <f t="shared" si="385"/>
        <v>179.59316666666666</v>
      </c>
      <c r="FG46" s="78">
        <f t="shared" si="386"/>
        <v>0</v>
      </c>
      <c r="FH46" s="78">
        <f t="shared" si="387"/>
        <v>0</v>
      </c>
      <c r="FI46" s="78">
        <f>SUM('[20]ПОЛНАЯ СЕБЕСТОИМОСТЬ СТОКИ 2023'!BW164)</f>
        <v>0</v>
      </c>
      <c r="FJ46" s="78">
        <f>SUM('[20]ПОЛНАЯ СЕБЕСТОИМОСТЬ СТОКИ 2023'!BX164)</f>
        <v>0</v>
      </c>
      <c r="FK46" s="79">
        <f t="shared" si="401"/>
        <v>144.63400000000001</v>
      </c>
      <c r="FL46" s="79">
        <v>144.63400000000001</v>
      </c>
      <c r="FM46" s="79">
        <v>0</v>
      </c>
      <c r="FN46" s="80">
        <f t="shared" si="388"/>
        <v>538.77949999999998</v>
      </c>
      <c r="FO46" s="80">
        <f t="shared" si="388"/>
        <v>538.77949999999998</v>
      </c>
      <c r="FP46" s="80">
        <f t="shared" si="388"/>
        <v>0</v>
      </c>
      <c r="FQ46" s="80">
        <f t="shared" si="388"/>
        <v>104.39247999999999</v>
      </c>
      <c r="FR46" s="80">
        <f t="shared" si="388"/>
        <v>104.39247999999999</v>
      </c>
      <c r="FS46" s="80">
        <f t="shared" si="388"/>
        <v>0</v>
      </c>
      <c r="FT46" s="80">
        <f t="shared" si="388"/>
        <v>434.92356000000007</v>
      </c>
      <c r="FU46" s="80">
        <f t="shared" si="388"/>
        <v>434.92356000000007</v>
      </c>
      <c r="FV46" s="80">
        <f t="shared" si="388"/>
        <v>0</v>
      </c>
      <c r="FW46" s="58">
        <f t="shared" si="280"/>
        <v>-434.38702000000001</v>
      </c>
      <c r="FX46" s="58">
        <f t="shared" si="280"/>
        <v>-434.38702000000001</v>
      </c>
      <c r="FY46" s="58">
        <f t="shared" si="280"/>
        <v>0</v>
      </c>
      <c r="FZ46" s="74">
        <f t="shared" si="389"/>
        <v>2155.1179999999999</v>
      </c>
      <c r="GA46" s="74">
        <f t="shared" si="389"/>
        <v>2155.1179999999999</v>
      </c>
      <c r="GB46" s="74">
        <f t="shared" si="389"/>
        <v>0</v>
      </c>
      <c r="GC46" s="80">
        <f t="shared" si="389"/>
        <v>1399.21883</v>
      </c>
      <c r="GD46" s="80">
        <f t="shared" si="389"/>
        <v>1399.21883</v>
      </c>
      <c r="GE46" s="80">
        <f t="shared" si="389"/>
        <v>0</v>
      </c>
      <c r="GF46" s="80">
        <f t="shared" si="389"/>
        <v>1563.8275600000002</v>
      </c>
      <c r="GG46" s="80">
        <f t="shared" si="389"/>
        <v>1563.8275600000002</v>
      </c>
      <c r="GH46" s="80">
        <f t="shared" si="389"/>
        <v>0</v>
      </c>
      <c r="GI46" s="58">
        <f t="shared" si="282"/>
        <v>-755.89916999999991</v>
      </c>
      <c r="GJ46" s="58">
        <f t="shared" si="282"/>
        <v>-755.89916999999991</v>
      </c>
      <c r="GK46" s="58">
        <f t="shared" si="282"/>
        <v>0</v>
      </c>
      <c r="GM46" s="13">
        <f t="shared" si="283"/>
        <v>2155.1179999999995</v>
      </c>
    </row>
    <row r="47" spans="1:195" ht="18.75" customHeight="1" x14ac:dyDescent="0.3">
      <c r="A47" s="77" t="s">
        <v>61</v>
      </c>
      <c r="B47" s="78">
        <f t="shared" si="343"/>
        <v>829.23474641666655</v>
      </c>
      <c r="C47" s="78">
        <f>SUM('[20]ПОЛНАЯ СЕБЕСТОИМОСТЬ СТОКИ 2023'!C165)/3</f>
        <v>829.23474641666655</v>
      </c>
      <c r="D47" s="78">
        <f>SUM('[20]ПОЛНАЯ СЕБЕСТОИМОСТЬ СТОКИ 2023'!D165)/3</f>
        <v>0</v>
      </c>
      <c r="E47" s="78">
        <f t="shared" si="344"/>
        <v>883.83</v>
      </c>
      <c r="F47" s="78">
        <f>SUM('[20]ПОЛНАЯ СЕБЕСТОИМОСТЬ СТОКИ 2023'!F165)</f>
        <v>883.83</v>
      </c>
      <c r="G47" s="78">
        <f>SUM('[20]ПОЛНАЯ СЕБЕСТОИМОСТЬ СТОКИ 2023'!G165)</f>
        <v>0</v>
      </c>
      <c r="H47" s="79">
        <f t="shared" si="390"/>
        <v>316.88249999999994</v>
      </c>
      <c r="I47" s="79">
        <v>316.88249999999994</v>
      </c>
      <c r="J47" s="79">
        <v>0</v>
      </c>
      <c r="K47" s="78">
        <f t="shared" si="345"/>
        <v>829.23474641666655</v>
      </c>
      <c r="L47" s="78">
        <f t="shared" si="346"/>
        <v>829.23474641666655</v>
      </c>
      <c r="M47" s="78">
        <f t="shared" si="347"/>
        <v>0</v>
      </c>
      <c r="N47" s="78">
        <f t="shared" si="348"/>
        <v>901.05282000000011</v>
      </c>
      <c r="O47" s="78">
        <f>SUM('[20]ПОЛНАЯ СЕБЕСТОИМОСТЬ СТОКИ 2023'!I165)</f>
        <v>901.05282000000011</v>
      </c>
      <c r="P47" s="78">
        <f>SUM('[20]ПОЛНАЯ СЕБЕСТОИМОСТЬ СТОКИ 2023'!J165)</f>
        <v>0</v>
      </c>
      <c r="Q47" s="79">
        <f t="shared" si="391"/>
        <v>268.18400000000014</v>
      </c>
      <c r="R47" s="79">
        <v>268.18400000000014</v>
      </c>
      <c r="S47" s="79">
        <v>0</v>
      </c>
      <c r="T47" s="78">
        <f t="shared" si="349"/>
        <v>829.23474641666655</v>
      </c>
      <c r="U47" s="78">
        <f t="shared" si="350"/>
        <v>829.23474641666655</v>
      </c>
      <c r="V47" s="78">
        <f t="shared" si="351"/>
        <v>0</v>
      </c>
      <c r="W47" s="78">
        <f t="shared" si="352"/>
        <v>699.70959999999991</v>
      </c>
      <c r="X47" s="78">
        <f>SUM('[20]ПОЛНАЯ СЕБЕСТОИМОСТЬ СТОКИ 2023'!L165)</f>
        <v>699.70959999999991</v>
      </c>
      <c r="Y47" s="78">
        <f>SUM('[20]ПОЛНАЯ СЕБЕСТОИМОСТЬ СТОКИ 2023'!M165)</f>
        <v>0</v>
      </c>
      <c r="Z47" s="79">
        <f t="shared" si="392"/>
        <v>282.49199999999996</v>
      </c>
      <c r="AA47" s="79">
        <v>282.49199999999996</v>
      </c>
      <c r="AB47" s="79">
        <v>0</v>
      </c>
      <c r="AC47" s="80">
        <f t="shared" si="353"/>
        <v>2487.7042392499998</v>
      </c>
      <c r="AD47" s="80">
        <f t="shared" si="353"/>
        <v>2487.7042392499998</v>
      </c>
      <c r="AE47" s="80">
        <f t="shared" si="353"/>
        <v>0</v>
      </c>
      <c r="AF47" s="80">
        <f t="shared" si="353"/>
        <v>2484.5924199999999</v>
      </c>
      <c r="AG47" s="80">
        <f t="shared" si="353"/>
        <v>2484.5924199999999</v>
      </c>
      <c r="AH47" s="80">
        <f t="shared" si="353"/>
        <v>0</v>
      </c>
      <c r="AI47" s="80">
        <f t="shared" si="353"/>
        <v>867.55850000000009</v>
      </c>
      <c r="AJ47" s="80">
        <f t="shared" si="353"/>
        <v>867.55850000000009</v>
      </c>
      <c r="AK47" s="80">
        <f t="shared" si="353"/>
        <v>0</v>
      </c>
      <c r="AL47" s="58">
        <f t="shared" si="270"/>
        <v>-3.1118192499998258</v>
      </c>
      <c r="AM47" s="58">
        <f t="shared" si="270"/>
        <v>-3.1118192499998258</v>
      </c>
      <c r="AN47" s="58">
        <f t="shared" si="270"/>
        <v>0</v>
      </c>
      <c r="AO47" s="78">
        <f t="shared" si="354"/>
        <v>829.23474641666655</v>
      </c>
      <c r="AP47" s="78">
        <f>SUM('[20]ПОЛНАЯ СЕБЕСТОИМОСТЬ СТОКИ 2023'!R165)/3</f>
        <v>829.23474641666655</v>
      </c>
      <c r="AQ47" s="78">
        <f>SUM('[20]ПОЛНАЯ СЕБЕСТОИМОСТЬ СТОКИ 2023'!S165)/3</f>
        <v>0</v>
      </c>
      <c r="AR47" s="78">
        <f t="shared" si="355"/>
        <v>1015.2513000000004</v>
      </c>
      <c r="AS47" s="78">
        <f>SUM('[20]ПОЛНАЯ СЕБЕСТОИМОСТЬ СТОКИ 2023'!U165)</f>
        <v>1015.2513000000004</v>
      </c>
      <c r="AT47" s="78">
        <f>SUM('[20]ПОЛНАЯ СЕБЕСТОИМОСТЬ СТОКИ 2023'!V165)</f>
        <v>0</v>
      </c>
      <c r="AU47" s="79">
        <f t="shared" si="393"/>
        <v>224.5030000000003</v>
      </c>
      <c r="AV47" s="79">
        <v>224.5030000000003</v>
      </c>
      <c r="AW47" s="79">
        <v>0</v>
      </c>
      <c r="AX47" s="78">
        <f t="shared" si="356"/>
        <v>829.23474641666655</v>
      </c>
      <c r="AY47" s="78">
        <f t="shared" si="357"/>
        <v>829.23474641666655</v>
      </c>
      <c r="AZ47" s="78">
        <f t="shared" si="358"/>
        <v>0</v>
      </c>
      <c r="BA47" s="81">
        <f t="shared" si="359"/>
        <v>1888.2629999999999</v>
      </c>
      <c r="BB47" s="81">
        <f>SUM('[20]ПОЛНАЯ СЕБЕСТОИМОСТЬ СТОКИ 2023'!X165)</f>
        <v>1888.2629999999999</v>
      </c>
      <c r="BC47" s="81">
        <f>SUM('[20]ПОЛНАЯ СЕБЕСТОИМОСТЬ СТОКИ 2023'!Y165)</f>
        <v>0</v>
      </c>
      <c r="BD47" s="79">
        <f t="shared" si="394"/>
        <v>509.52499999999998</v>
      </c>
      <c r="BE47" s="79">
        <v>509.52499999999998</v>
      </c>
      <c r="BF47" s="79">
        <v>0</v>
      </c>
      <c r="BG47" s="78">
        <f t="shared" si="360"/>
        <v>829.23474641666655</v>
      </c>
      <c r="BH47" s="78">
        <f t="shared" si="361"/>
        <v>829.23474641666655</v>
      </c>
      <c r="BI47" s="78">
        <f t="shared" si="362"/>
        <v>0</v>
      </c>
      <c r="BJ47" s="78">
        <f t="shared" si="363"/>
        <v>1071.0546299999999</v>
      </c>
      <c r="BK47" s="78">
        <f>SUM('[20]ПОЛНАЯ СЕБЕСТОИМОСТЬ СТОКИ 2023'!AA165)</f>
        <v>1071.0546299999999</v>
      </c>
      <c r="BL47" s="78">
        <f>SUM('[20]ПОЛНАЯ СЕБЕСТОИМОСТЬ СТОКИ 2023'!AB165)</f>
        <v>0</v>
      </c>
      <c r="BM47" s="79">
        <f t="shared" si="395"/>
        <v>1038.6286899999996</v>
      </c>
      <c r="BN47" s="79">
        <v>1038.6286899999996</v>
      </c>
      <c r="BO47" s="79">
        <v>0</v>
      </c>
      <c r="BP47" s="80">
        <f t="shared" si="364"/>
        <v>2487.7042392499998</v>
      </c>
      <c r="BQ47" s="80">
        <f t="shared" si="364"/>
        <v>2487.7042392499998</v>
      </c>
      <c r="BR47" s="80">
        <f t="shared" si="364"/>
        <v>0</v>
      </c>
      <c r="BS47" s="80">
        <f t="shared" si="364"/>
        <v>3974.5689300000004</v>
      </c>
      <c r="BT47" s="80">
        <f t="shared" si="364"/>
        <v>3974.5689300000004</v>
      </c>
      <c r="BU47" s="80">
        <f t="shared" si="364"/>
        <v>0</v>
      </c>
      <c r="BV47" s="80">
        <f t="shared" si="364"/>
        <v>1772.6566899999998</v>
      </c>
      <c r="BW47" s="80">
        <f t="shared" si="364"/>
        <v>1772.6566899999998</v>
      </c>
      <c r="BX47" s="80">
        <f t="shared" si="364"/>
        <v>0</v>
      </c>
      <c r="BY47" s="58">
        <f t="shared" si="272"/>
        <v>1486.8646907500006</v>
      </c>
      <c r="BZ47" s="58">
        <f t="shared" si="272"/>
        <v>1486.8646907500006</v>
      </c>
      <c r="CA47" s="58">
        <f t="shared" si="272"/>
        <v>0</v>
      </c>
      <c r="CB47" s="80">
        <f t="shared" si="365"/>
        <v>4975.4084784999995</v>
      </c>
      <c r="CC47" s="80">
        <f t="shared" si="365"/>
        <v>4975.4084784999995</v>
      </c>
      <c r="CD47" s="80">
        <f t="shared" si="365"/>
        <v>0</v>
      </c>
      <c r="CE47" s="80">
        <f t="shared" si="365"/>
        <v>6459.1613500000003</v>
      </c>
      <c r="CF47" s="80">
        <f t="shared" si="365"/>
        <v>6459.1613500000003</v>
      </c>
      <c r="CG47" s="80">
        <f t="shared" si="365"/>
        <v>0</v>
      </c>
      <c r="CH47" s="82">
        <f t="shared" si="365"/>
        <v>2640.2151899999999</v>
      </c>
      <c r="CI47" s="82">
        <f t="shared" si="365"/>
        <v>2640.2151899999999</v>
      </c>
      <c r="CJ47" s="82">
        <f t="shared" si="365"/>
        <v>0</v>
      </c>
      <c r="CK47" s="58">
        <f t="shared" si="274"/>
        <v>1483.7528715000008</v>
      </c>
      <c r="CL47" s="58">
        <f t="shared" si="274"/>
        <v>1483.7528715000008</v>
      </c>
      <c r="CM47" s="58">
        <f t="shared" si="274"/>
        <v>0</v>
      </c>
      <c r="CN47" s="78">
        <f t="shared" si="366"/>
        <v>829.23474641666655</v>
      </c>
      <c r="CO47" s="78">
        <f>SUM('[20]ПОЛНАЯ СЕБЕСТОИМОСТЬ СТОКИ 2023'!AP165)/3</f>
        <v>829.23474641666655</v>
      </c>
      <c r="CP47" s="78">
        <f>SUM('[20]ПОЛНАЯ СЕБЕСТОИМОСТЬ СТОКИ 2023'!AQ165)/3</f>
        <v>0</v>
      </c>
      <c r="CQ47" s="78">
        <f t="shared" si="367"/>
        <v>759.85353000000032</v>
      </c>
      <c r="CR47" s="78">
        <f>SUM('[20]ПОЛНАЯ СЕБЕСТОИМОСТЬ СТОКИ 2023'!AS165)</f>
        <v>759.85353000000032</v>
      </c>
      <c r="CS47" s="78">
        <f>SUM('[20]ПОЛНАЯ СЕБЕСТОИМОСТЬ СТОКИ 2023'!AT165)</f>
        <v>0</v>
      </c>
      <c r="CT47" s="79">
        <f t="shared" si="396"/>
        <v>394.22099999999978</v>
      </c>
      <c r="CU47" s="79">
        <v>394.22099999999978</v>
      </c>
      <c r="CV47" s="79">
        <v>0</v>
      </c>
      <c r="CW47" s="78">
        <f t="shared" si="368"/>
        <v>829.23474641666655</v>
      </c>
      <c r="CX47" s="78">
        <f t="shared" si="369"/>
        <v>829.23474641666655</v>
      </c>
      <c r="CY47" s="78">
        <f t="shared" si="370"/>
        <v>0</v>
      </c>
      <c r="CZ47" s="78">
        <f t="shared" si="371"/>
        <v>776.60789999999997</v>
      </c>
      <c r="DA47" s="78">
        <f>SUM('[20]ПОЛНАЯ СЕБЕСТОИМОСТЬ СТОКИ 2023'!AV165)</f>
        <v>776.60789999999997</v>
      </c>
      <c r="DB47" s="78">
        <f>SUM('[20]ПОЛНАЯ СЕБЕСТОИМОСТЬ СТОКИ 2023'!AW165)</f>
        <v>0</v>
      </c>
      <c r="DC47" s="79">
        <f t="shared" si="397"/>
        <v>550.43859999999961</v>
      </c>
      <c r="DD47" s="79">
        <v>550.43859999999961</v>
      </c>
      <c r="DE47" s="79">
        <v>0</v>
      </c>
      <c r="DF47" s="78">
        <f t="shared" si="372"/>
        <v>829.23474641666655</v>
      </c>
      <c r="DG47" s="78">
        <f t="shared" si="373"/>
        <v>829.23474641666655</v>
      </c>
      <c r="DH47" s="78">
        <f t="shared" si="374"/>
        <v>0</v>
      </c>
      <c r="DI47" s="78">
        <f t="shared" si="375"/>
        <v>874.14180000000044</v>
      </c>
      <c r="DJ47" s="78">
        <f>SUM('[20]ПОЛНАЯ СЕБЕСТОИМОСТЬ СТОКИ 2023'!AY165)</f>
        <v>874.14180000000044</v>
      </c>
      <c r="DK47" s="78">
        <f>SUM('[20]ПОЛНАЯ СЕБЕСТОИМОСТЬ СТОКИ 2023'!AZ165)</f>
        <v>0</v>
      </c>
      <c r="DL47" s="79">
        <f t="shared" si="398"/>
        <v>460.56700000000012</v>
      </c>
      <c r="DM47" s="79">
        <v>460.56700000000012</v>
      </c>
      <c r="DN47" s="79">
        <v>0</v>
      </c>
      <c r="DO47" s="80">
        <f t="shared" si="376"/>
        <v>2487.7042392499998</v>
      </c>
      <c r="DP47" s="80">
        <f t="shared" si="376"/>
        <v>2487.7042392499998</v>
      </c>
      <c r="DQ47" s="80">
        <f t="shared" si="376"/>
        <v>0</v>
      </c>
      <c r="DR47" s="80">
        <f t="shared" si="376"/>
        <v>2410.6032300000006</v>
      </c>
      <c r="DS47" s="80">
        <f t="shared" si="376"/>
        <v>2410.6032300000006</v>
      </c>
      <c r="DT47" s="80">
        <f t="shared" si="376"/>
        <v>0</v>
      </c>
      <c r="DU47" s="80">
        <f t="shared" si="376"/>
        <v>1405.2265999999995</v>
      </c>
      <c r="DV47" s="80">
        <f t="shared" si="376"/>
        <v>1405.2265999999995</v>
      </c>
      <c r="DW47" s="80">
        <f t="shared" si="376"/>
        <v>0</v>
      </c>
      <c r="DX47" s="58">
        <f t="shared" si="276"/>
        <v>-77.101009249999152</v>
      </c>
      <c r="DY47" s="58">
        <f t="shared" si="276"/>
        <v>-77.101009249999152</v>
      </c>
      <c r="DZ47" s="58">
        <f t="shared" si="276"/>
        <v>0</v>
      </c>
      <c r="EA47" s="80">
        <f t="shared" si="377"/>
        <v>7463.1127177499993</v>
      </c>
      <c r="EB47" s="80">
        <f t="shared" si="377"/>
        <v>7463.1127177499993</v>
      </c>
      <c r="EC47" s="80">
        <f t="shared" si="377"/>
        <v>0</v>
      </c>
      <c r="ED47" s="80">
        <f t="shared" si="377"/>
        <v>8869.7645800000009</v>
      </c>
      <c r="EE47" s="80">
        <f t="shared" si="377"/>
        <v>8869.7645800000009</v>
      </c>
      <c r="EF47" s="80">
        <f t="shared" si="377"/>
        <v>0</v>
      </c>
      <c r="EG47" s="80">
        <f t="shared" si="377"/>
        <v>4045.4417899999994</v>
      </c>
      <c r="EH47" s="80">
        <f t="shared" si="377"/>
        <v>4045.4417899999994</v>
      </c>
      <c r="EI47" s="80">
        <f t="shared" si="377"/>
        <v>0</v>
      </c>
      <c r="EJ47" s="58">
        <f t="shared" si="278"/>
        <v>1406.6518622500016</v>
      </c>
      <c r="EK47" s="58">
        <f t="shared" si="278"/>
        <v>1406.6518622500016</v>
      </c>
      <c r="EL47" s="58">
        <f t="shared" si="278"/>
        <v>0</v>
      </c>
      <c r="EM47" s="78">
        <f t="shared" si="378"/>
        <v>829.23474641666655</v>
      </c>
      <c r="EN47" s="78">
        <f>SUM('[20]ПОЛНАЯ СЕБЕСТОИМОСТЬ СТОКИ 2023'!BN165)/3</f>
        <v>829.23474641666655</v>
      </c>
      <c r="EO47" s="78">
        <f>SUM('[20]ПОЛНАЯ СЕБЕСТОИМОСТЬ СТОКИ 2023'!BO165)/3</f>
        <v>0</v>
      </c>
      <c r="EP47" s="78">
        <f t="shared" si="379"/>
        <v>856.48758999999984</v>
      </c>
      <c r="EQ47" s="78">
        <f>SUM('[20]ПОЛНАЯ СЕБЕСТОИМОСТЬ СТОКИ 2023'!BQ165)</f>
        <v>856.48758999999984</v>
      </c>
      <c r="ER47" s="78">
        <f>SUM('[20]ПОЛНАЯ СЕБЕСТОИМОСТЬ СТОКИ 2023'!BR165)</f>
        <v>0</v>
      </c>
      <c r="ES47" s="79">
        <f t="shared" si="399"/>
        <v>636.21270000000015</v>
      </c>
      <c r="ET47" s="79">
        <v>636.21270000000015</v>
      </c>
      <c r="EU47" s="79">
        <v>0</v>
      </c>
      <c r="EV47" s="78">
        <f t="shared" si="380"/>
        <v>829.23474641666655</v>
      </c>
      <c r="EW47" s="78">
        <f t="shared" si="381"/>
        <v>829.23474641666655</v>
      </c>
      <c r="EX47" s="78">
        <f t="shared" si="382"/>
        <v>0</v>
      </c>
      <c r="EY47" s="78">
        <f t="shared" si="383"/>
        <v>0</v>
      </c>
      <c r="EZ47" s="78">
        <f>SUM('[20]ПОЛНАЯ СЕБЕСТОИМОСТЬ СТОКИ 2023'!BT165)</f>
        <v>0</v>
      </c>
      <c r="FA47" s="78">
        <f>SUM('[20]ПОЛНАЯ СЕБЕСТОИМОСТЬ СТОКИ 2023'!BU165)</f>
        <v>0</v>
      </c>
      <c r="FB47" s="79">
        <f t="shared" si="400"/>
        <v>777.10856999999987</v>
      </c>
      <c r="FC47" s="79">
        <v>777.10856999999987</v>
      </c>
      <c r="FD47" s="79">
        <v>0</v>
      </c>
      <c r="FE47" s="78">
        <f t="shared" si="384"/>
        <v>829.23474641666655</v>
      </c>
      <c r="FF47" s="78">
        <f t="shared" si="385"/>
        <v>829.23474641666655</v>
      </c>
      <c r="FG47" s="78">
        <f t="shared" si="386"/>
        <v>0</v>
      </c>
      <c r="FH47" s="78">
        <f t="shared" si="387"/>
        <v>0</v>
      </c>
      <c r="FI47" s="78">
        <f>SUM('[20]ПОЛНАЯ СЕБЕСТОИМОСТЬ СТОКИ 2023'!BW165)</f>
        <v>0</v>
      </c>
      <c r="FJ47" s="78">
        <f>SUM('[20]ПОЛНАЯ СЕБЕСТОИМОСТЬ СТОКИ 2023'!BX165)</f>
        <v>0</v>
      </c>
      <c r="FK47" s="79">
        <f t="shared" si="401"/>
        <v>1106.5740000000001</v>
      </c>
      <c r="FL47" s="79">
        <v>1106.5740000000001</v>
      </c>
      <c r="FM47" s="79">
        <v>0</v>
      </c>
      <c r="FN47" s="80">
        <f t="shared" si="388"/>
        <v>2487.7042392499998</v>
      </c>
      <c r="FO47" s="80">
        <f t="shared" si="388"/>
        <v>2487.7042392499998</v>
      </c>
      <c r="FP47" s="80">
        <f t="shared" si="388"/>
        <v>0</v>
      </c>
      <c r="FQ47" s="80">
        <f t="shared" si="388"/>
        <v>856.48758999999984</v>
      </c>
      <c r="FR47" s="80">
        <f t="shared" si="388"/>
        <v>856.48758999999984</v>
      </c>
      <c r="FS47" s="80">
        <f t="shared" si="388"/>
        <v>0</v>
      </c>
      <c r="FT47" s="80">
        <f t="shared" si="388"/>
        <v>2519.89527</v>
      </c>
      <c r="FU47" s="80">
        <f t="shared" si="388"/>
        <v>2519.89527</v>
      </c>
      <c r="FV47" s="80">
        <f t="shared" si="388"/>
        <v>0</v>
      </c>
      <c r="FW47" s="58">
        <f t="shared" si="280"/>
        <v>-1631.21664925</v>
      </c>
      <c r="FX47" s="58">
        <f t="shared" si="280"/>
        <v>-1631.21664925</v>
      </c>
      <c r="FY47" s="58">
        <f t="shared" si="280"/>
        <v>0</v>
      </c>
      <c r="FZ47" s="74">
        <f t="shared" si="389"/>
        <v>9950.8169569999991</v>
      </c>
      <c r="GA47" s="74">
        <f t="shared" si="389"/>
        <v>9950.8169569999991</v>
      </c>
      <c r="GB47" s="74">
        <f t="shared" si="389"/>
        <v>0</v>
      </c>
      <c r="GC47" s="80">
        <f t="shared" si="389"/>
        <v>9726.2521700000016</v>
      </c>
      <c r="GD47" s="80">
        <f t="shared" si="389"/>
        <v>9726.2521700000016</v>
      </c>
      <c r="GE47" s="80">
        <f t="shared" si="389"/>
        <v>0</v>
      </c>
      <c r="GF47" s="80">
        <f t="shared" si="389"/>
        <v>6565.3370599999998</v>
      </c>
      <c r="GG47" s="80">
        <f t="shared" si="389"/>
        <v>6565.3370599999998</v>
      </c>
      <c r="GH47" s="80">
        <f t="shared" si="389"/>
        <v>0</v>
      </c>
      <c r="GI47" s="58">
        <f t="shared" si="282"/>
        <v>-224.56478699999752</v>
      </c>
      <c r="GJ47" s="58">
        <f t="shared" si="282"/>
        <v>-224.56478699999752</v>
      </c>
      <c r="GK47" s="58">
        <f t="shared" si="282"/>
        <v>0</v>
      </c>
      <c r="GM47" s="13">
        <f t="shared" si="283"/>
        <v>9950.8169570000009</v>
      </c>
    </row>
    <row r="48" spans="1:195" ht="18.75" customHeight="1" x14ac:dyDescent="0.3">
      <c r="A48" s="75" t="s">
        <v>62</v>
      </c>
      <c r="B48" s="66">
        <f t="shared" si="343"/>
        <v>271.36697500000002</v>
      </c>
      <c r="C48" s="66">
        <f>SUM('[20]ПОЛНАЯ СЕБЕСТОИМОСТЬ СТОКИ 2023'!C166)/3</f>
        <v>271.36697500000002</v>
      </c>
      <c r="D48" s="66">
        <f>SUM('[20]ПОЛНАЯ СЕБЕСТОИМОСТЬ СТОКИ 2023'!D166)/3</f>
        <v>0</v>
      </c>
      <c r="E48" s="66">
        <f t="shared" si="344"/>
        <v>0</v>
      </c>
      <c r="F48" s="66">
        <f>SUM('[20]ПОЛНАЯ СЕБЕСТОИМОСТЬ СТОКИ 2023'!F166)</f>
        <v>0</v>
      </c>
      <c r="G48" s="66">
        <f>SUM('[20]ПОЛНАЯ СЕБЕСТОИМОСТЬ СТОКИ 2023'!G166)</f>
        <v>0</v>
      </c>
      <c r="H48" s="76">
        <f>SUM(H49:H51)</f>
        <v>0</v>
      </c>
      <c r="I48" s="76">
        <v>0</v>
      </c>
      <c r="J48" s="76">
        <v>0</v>
      </c>
      <c r="K48" s="66">
        <f t="shared" si="345"/>
        <v>271.36697500000002</v>
      </c>
      <c r="L48" s="66">
        <f t="shared" si="346"/>
        <v>271.36697500000002</v>
      </c>
      <c r="M48" s="66">
        <f t="shared" si="347"/>
        <v>0</v>
      </c>
      <c r="N48" s="66">
        <f t="shared" si="348"/>
        <v>0</v>
      </c>
      <c r="O48" s="66">
        <f>SUM('[20]ПОЛНАЯ СЕБЕСТОИМОСТЬ СТОКИ 2023'!I166)</f>
        <v>0</v>
      </c>
      <c r="P48" s="66">
        <f>SUM('[20]ПОЛНАЯ СЕБЕСТОИМОСТЬ СТОКИ 2023'!J166)</f>
        <v>0</v>
      </c>
      <c r="Q48" s="76">
        <f>SUM(Q49:Q51)</f>
        <v>0</v>
      </c>
      <c r="R48" s="76">
        <v>0</v>
      </c>
      <c r="S48" s="76">
        <v>0</v>
      </c>
      <c r="T48" s="66">
        <f t="shared" si="349"/>
        <v>271.36697500000002</v>
      </c>
      <c r="U48" s="66">
        <f t="shared" si="350"/>
        <v>271.36697500000002</v>
      </c>
      <c r="V48" s="66">
        <f t="shared" si="351"/>
        <v>0</v>
      </c>
      <c r="W48" s="66">
        <f t="shared" si="352"/>
        <v>381.01799999999997</v>
      </c>
      <c r="X48" s="66">
        <f>SUM('[20]ПОЛНАЯ СЕБЕСТОИМОСТЬ СТОКИ 2023'!L166)</f>
        <v>381.01799999999997</v>
      </c>
      <c r="Y48" s="66">
        <f>SUM('[20]ПОЛНАЯ СЕБЕСТОИМОСТЬ СТОКИ 2023'!M166)</f>
        <v>0</v>
      </c>
      <c r="Z48" s="76">
        <f>SUM(Z49:Z51)</f>
        <v>292.52299999999997</v>
      </c>
      <c r="AA48" s="76">
        <v>292.52299999999997</v>
      </c>
      <c r="AB48" s="76">
        <v>0</v>
      </c>
      <c r="AC48" s="41">
        <f t="shared" si="353"/>
        <v>814.10092500000007</v>
      </c>
      <c r="AD48" s="41">
        <f t="shared" si="353"/>
        <v>814.10092500000007</v>
      </c>
      <c r="AE48" s="41">
        <f t="shared" si="353"/>
        <v>0</v>
      </c>
      <c r="AF48" s="41">
        <f t="shared" si="353"/>
        <v>381.01799999999997</v>
      </c>
      <c r="AG48" s="41">
        <f t="shared" si="353"/>
        <v>381.01799999999997</v>
      </c>
      <c r="AH48" s="41">
        <f t="shared" si="353"/>
        <v>0</v>
      </c>
      <c r="AI48" s="41">
        <f t="shared" si="353"/>
        <v>292.52299999999997</v>
      </c>
      <c r="AJ48" s="41">
        <f t="shared" si="353"/>
        <v>292.52299999999997</v>
      </c>
      <c r="AK48" s="41">
        <f t="shared" si="353"/>
        <v>0</v>
      </c>
      <c r="AL48" s="43">
        <f t="shared" si="270"/>
        <v>-433.0829250000001</v>
      </c>
      <c r="AM48" s="43">
        <f t="shared" si="270"/>
        <v>-433.0829250000001</v>
      </c>
      <c r="AN48" s="43">
        <f t="shared" si="270"/>
        <v>0</v>
      </c>
      <c r="AO48" s="66">
        <f t="shared" si="354"/>
        <v>271.36697500000002</v>
      </c>
      <c r="AP48" s="66">
        <f>SUM('[20]ПОЛНАЯ СЕБЕСТОИМОСТЬ СТОКИ 2023'!R166)/3</f>
        <v>271.36697500000002</v>
      </c>
      <c r="AQ48" s="66">
        <f>SUM('[20]ПОЛНАЯ СЕБЕСТОИМОСТЬ СТОКИ 2023'!S166)/3</f>
        <v>0</v>
      </c>
      <c r="AR48" s="66">
        <f t="shared" si="355"/>
        <v>0</v>
      </c>
      <c r="AS48" s="66">
        <f>SUM('[20]ПОЛНАЯ СЕБЕСТОИМОСТЬ СТОКИ 2023'!U166)</f>
        <v>0</v>
      </c>
      <c r="AT48" s="66">
        <f>SUM('[20]ПОЛНАЯ СЕБЕСТОИМОСТЬ СТОКИ 2023'!V166)</f>
        <v>0</v>
      </c>
      <c r="AU48" s="76">
        <f>SUM(AU49:AU51)</f>
        <v>1.06</v>
      </c>
      <c r="AV48" s="76">
        <v>1.06</v>
      </c>
      <c r="AW48" s="76">
        <v>0</v>
      </c>
      <c r="AX48" s="66">
        <f t="shared" si="356"/>
        <v>271.36697500000002</v>
      </c>
      <c r="AY48" s="66">
        <f t="shared" si="357"/>
        <v>271.36697500000002</v>
      </c>
      <c r="AZ48" s="66">
        <f t="shared" si="358"/>
        <v>0</v>
      </c>
      <c r="BA48" s="68">
        <f t="shared" si="359"/>
        <v>0</v>
      </c>
      <c r="BB48" s="68">
        <f>SUM('[20]ПОЛНАЯ СЕБЕСТОИМОСТЬ СТОКИ 2023'!X166)</f>
        <v>0</v>
      </c>
      <c r="BC48" s="68">
        <f>SUM('[20]ПОЛНАЯ СЕБЕСТОИМОСТЬ СТОКИ 2023'!Y166)</f>
        <v>0</v>
      </c>
      <c r="BD48" s="76">
        <f>SUM(BD49:BD51)</f>
        <v>0</v>
      </c>
      <c r="BE48" s="76">
        <v>0</v>
      </c>
      <c r="BF48" s="76">
        <v>0</v>
      </c>
      <c r="BG48" s="66">
        <f t="shared" si="360"/>
        <v>271.36697500000002</v>
      </c>
      <c r="BH48" s="66">
        <f t="shared" si="361"/>
        <v>271.36697500000002</v>
      </c>
      <c r="BI48" s="66">
        <f t="shared" si="362"/>
        <v>0</v>
      </c>
      <c r="BJ48" s="66">
        <f t="shared" si="363"/>
        <v>381.01799999999997</v>
      </c>
      <c r="BK48" s="66">
        <f>SUM('[20]ПОЛНАЯ СЕБЕСТОИМОСТЬ СТОКИ 2023'!AA166)</f>
        <v>381.01799999999997</v>
      </c>
      <c r="BL48" s="66">
        <f>SUM('[20]ПОЛНАЯ СЕБЕСТОИМОСТЬ СТОКИ 2023'!AB166)</f>
        <v>0</v>
      </c>
      <c r="BM48" s="76">
        <f>SUM(BM49:BM51)</f>
        <v>292.52199999999999</v>
      </c>
      <c r="BN48" s="76">
        <v>292.52199999999999</v>
      </c>
      <c r="BO48" s="76">
        <v>0</v>
      </c>
      <c r="BP48" s="41">
        <f t="shared" si="364"/>
        <v>814.10092500000007</v>
      </c>
      <c r="BQ48" s="41">
        <f t="shared" si="364"/>
        <v>814.10092500000007</v>
      </c>
      <c r="BR48" s="41">
        <f t="shared" si="364"/>
        <v>0</v>
      </c>
      <c r="BS48" s="41">
        <f t="shared" si="364"/>
        <v>381.01799999999997</v>
      </c>
      <c r="BT48" s="41">
        <f t="shared" si="364"/>
        <v>381.01799999999997</v>
      </c>
      <c r="BU48" s="41">
        <f t="shared" si="364"/>
        <v>0</v>
      </c>
      <c r="BV48" s="41">
        <f t="shared" si="364"/>
        <v>293.58199999999999</v>
      </c>
      <c r="BW48" s="41">
        <f t="shared" si="364"/>
        <v>293.58199999999999</v>
      </c>
      <c r="BX48" s="41">
        <f t="shared" si="364"/>
        <v>0</v>
      </c>
      <c r="BY48" s="43">
        <f t="shared" si="272"/>
        <v>-433.0829250000001</v>
      </c>
      <c r="BZ48" s="43">
        <f t="shared" si="272"/>
        <v>-433.0829250000001</v>
      </c>
      <c r="CA48" s="43">
        <f t="shared" si="272"/>
        <v>0</v>
      </c>
      <c r="CB48" s="41">
        <f t="shared" si="365"/>
        <v>1628.2018500000001</v>
      </c>
      <c r="CC48" s="41">
        <f t="shared" si="365"/>
        <v>1628.2018500000001</v>
      </c>
      <c r="CD48" s="41">
        <f t="shared" si="365"/>
        <v>0</v>
      </c>
      <c r="CE48" s="41">
        <f t="shared" si="365"/>
        <v>762.03599999999994</v>
      </c>
      <c r="CF48" s="41">
        <f t="shared" si="365"/>
        <v>762.03599999999994</v>
      </c>
      <c r="CG48" s="41">
        <f t="shared" si="365"/>
        <v>0</v>
      </c>
      <c r="CH48" s="69">
        <f t="shared" si="365"/>
        <v>586.10500000000002</v>
      </c>
      <c r="CI48" s="69">
        <f t="shared" si="365"/>
        <v>586.10500000000002</v>
      </c>
      <c r="CJ48" s="69">
        <f t="shared" si="365"/>
        <v>0</v>
      </c>
      <c r="CK48" s="43">
        <f t="shared" si="274"/>
        <v>-866.16585000000021</v>
      </c>
      <c r="CL48" s="43">
        <f t="shared" si="274"/>
        <v>-866.16585000000021</v>
      </c>
      <c r="CM48" s="43">
        <f t="shared" si="274"/>
        <v>0</v>
      </c>
      <c r="CN48" s="66">
        <f t="shared" si="366"/>
        <v>271.36697500000002</v>
      </c>
      <c r="CO48" s="66">
        <f>SUM('[20]ПОЛНАЯ СЕБЕСТОИМОСТЬ СТОКИ 2023'!AP166)/3</f>
        <v>271.36697500000002</v>
      </c>
      <c r="CP48" s="66">
        <f>SUM('[20]ПОЛНАЯ СЕБЕСТОИМОСТЬ СТОКИ 2023'!AQ166)/3</f>
        <v>0</v>
      </c>
      <c r="CQ48" s="66">
        <f t="shared" si="367"/>
        <v>0</v>
      </c>
      <c r="CR48" s="66">
        <f>SUM('[20]ПОЛНАЯ СЕБЕСТОИМОСТЬ СТОКИ 2023'!AS166)</f>
        <v>0</v>
      </c>
      <c r="CS48" s="66">
        <f>SUM('[20]ПОЛНАЯ СЕБЕСТОИМОСТЬ СТОКИ 2023'!AT166)</f>
        <v>0</v>
      </c>
      <c r="CT48" s="76">
        <f>SUM(CT49:CT51)</f>
        <v>0</v>
      </c>
      <c r="CU48" s="76">
        <v>0</v>
      </c>
      <c r="CV48" s="76">
        <v>0</v>
      </c>
      <c r="CW48" s="66">
        <f t="shared" si="368"/>
        <v>271.36697500000002</v>
      </c>
      <c r="CX48" s="66">
        <f t="shared" si="369"/>
        <v>271.36697500000002</v>
      </c>
      <c r="CY48" s="66">
        <f t="shared" si="370"/>
        <v>0</v>
      </c>
      <c r="CZ48" s="66">
        <f t="shared" si="371"/>
        <v>0</v>
      </c>
      <c r="DA48" s="66">
        <f>SUM('[20]ПОЛНАЯ СЕБЕСТОИМОСТЬ СТОКИ 2023'!AV166)</f>
        <v>0</v>
      </c>
      <c r="DB48" s="66">
        <f>SUM('[20]ПОЛНАЯ СЕБЕСТОИМОСТЬ СТОКИ 2023'!AW166)</f>
        <v>0</v>
      </c>
      <c r="DC48" s="76">
        <f>SUM(DC49:DC51)</f>
        <v>0</v>
      </c>
      <c r="DD48" s="76">
        <v>0</v>
      </c>
      <c r="DE48" s="76">
        <v>0</v>
      </c>
      <c r="DF48" s="66">
        <f t="shared" si="372"/>
        <v>271.36697500000002</v>
      </c>
      <c r="DG48" s="66">
        <f t="shared" si="373"/>
        <v>271.36697500000002</v>
      </c>
      <c r="DH48" s="66">
        <f t="shared" si="374"/>
        <v>0</v>
      </c>
      <c r="DI48" s="66">
        <f t="shared" si="375"/>
        <v>381.01772</v>
      </c>
      <c r="DJ48" s="66">
        <f>SUM('[20]ПОЛНАЯ СЕБЕСТОИМОСТЬ СТОКИ 2023'!AY166)</f>
        <v>381.01772</v>
      </c>
      <c r="DK48" s="66">
        <f>SUM('[20]ПОЛНАЯ СЕБЕСТОИМОСТЬ СТОКИ 2023'!AZ166)</f>
        <v>0</v>
      </c>
      <c r="DL48" s="76">
        <f>SUM(DL49:DL51)</f>
        <v>292.52299999999997</v>
      </c>
      <c r="DM48" s="76">
        <v>292.52299999999997</v>
      </c>
      <c r="DN48" s="76">
        <v>0</v>
      </c>
      <c r="DO48" s="41">
        <f t="shared" si="376"/>
        <v>814.10092500000007</v>
      </c>
      <c r="DP48" s="41">
        <f t="shared" si="376"/>
        <v>814.10092500000007</v>
      </c>
      <c r="DQ48" s="41">
        <f t="shared" si="376"/>
        <v>0</v>
      </c>
      <c r="DR48" s="41">
        <f t="shared" si="376"/>
        <v>381.01772</v>
      </c>
      <c r="DS48" s="41">
        <f t="shared" si="376"/>
        <v>381.01772</v>
      </c>
      <c r="DT48" s="41">
        <f t="shared" si="376"/>
        <v>0</v>
      </c>
      <c r="DU48" s="41">
        <f t="shared" si="376"/>
        <v>292.52299999999997</v>
      </c>
      <c r="DV48" s="41">
        <f t="shared" si="376"/>
        <v>292.52299999999997</v>
      </c>
      <c r="DW48" s="41">
        <f t="shared" si="376"/>
        <v>0</v>
      </c>
      <c r="DX48" s="43">
        <f t="shared" si="276"/>
        <v>-433.08320500000008</v>
      </c>
      <c r="DY48" s="43">
        <f t="shared" si="276"/>
        <v>-433.08320500000008</v>
      </c>
      <c r="DZ48" s="43">
        <f t="shared" si="276"/>
        <v>0</v>
      </c>
      <c r="EA48" s="41">
        <f t="shared" si="377"/>
        <v>2442.3027750000001</v>
      </c>
      <c r="EB48" s="41">
        <f t="shared" si="377"/>
        <v>2442.3027750000001</v>
      </c>
      <c r="EC48" s="41">
        <f t="shared" si="377"/>
        <v>0</v>
      </c>
      <c r="ED48" s="41">
        <f t="shared" si="377"/>
        <v>1143.0537199999999</v>
      </c>
      <c r="EE48" s="41">
        <f t="shared" si="377"/>
        <v>1143.0537199999999</v>
      </c>
      <c r="EF48" s="41">
        <f t="shared" si="377"/>
        <v>0</v>
      </c>
      <c r="EG48" s="41">
        <f t="shared" si="377"/>
        <v>878.62799999999993</v>
      </c>
      <c r="EH48" s="41">
        <f t="shared" si="377"/>
        <v>878.62799999999993</v>
      </c>
      <c r="EI48" s="41">
        <f t="shared" si="377"/>
        <v>0</v>
      </c>
      <c r="EJ48" s="43">
        <f t="shared" si="278"/>
        <v>-1299.2490550000002</v>
      </c>
      <c r="EK48" s="43">
        <f t="shared" si="278"/>
        <v>-1299.2490550000002</v>
      </c>
      <c r="EL48" s="43">
        <f t="shared" si="278"/>
        <v>0</v>
      </c>
      <c r="EM48" s="66">
        <f t="shared" si="378"/>
        <v>271.36697500000002</v>
      </c>
      <c r="EN48" s="66">
        <f>SUM('[20]ПОЛНАЯ СЕБЕСТОИМОСТЬ СТОКИ 2023'!BN166)/3</f>
        <v>271.36697500000002</v>
      </c>
      <c r="EO48" s="66">
        <f>SUM('[20]ПОЛНАЯ СЕБЕСТОИМОСТЬ СТОКИ 2023'!BO166)/3</f>
        <v>0</v>
      </c>
      <c r="EP48" s="66">
        <f t="shared" si="379"/>
        <v>0</v>
      </c>
      <c r="EQ48" s="66">
        <f>SUM('[20]ПОЛНАЯ СЕБЕСТОИМОСТЬ СТОКИ 2023'!BQ166)</f>
        <v>0</v>
      </c>
      <c r="ER48" s="66">
        <f>SUM('[20]ПОЛНАЯ СЕБЕСТОИМОСТЬ СТОКИ 2023'!BR166)</f>
        <v>0</v>
      </c>
      <c r="ES48" s="76">
        <f>SUM(ES49:ES51)</f>
        <v>0</v>
      </c>
      <c r="ET48" s="76">
        <v>0</v>
      </c>
      <c r="EU48" s="76">
        <v>0</v>
      </c>
      <c r="EV48" s="66">
        <f t="shared" si="380"/>
        <v>271.36697500000002</v>
      </c>
      <c r="EW48" s="66">
        <f t="shared" si="381"/>
        <v>271.36697500000002</v>
      </c>
      <c r="EX48" s="66">
        <f t="shared" si="382"/>
        <v>0</v>
      </c>
      <c r="EY48" s="66">
        <f t="shared" si="383"/>
        <v>0</v>
      </c>
      <c r="EZ48" s="66">
        <f>SUM('[20]ПОЛНАЯ СЕБЕСТОИМОСТЬ СТОКИ 2023'!BT166)</f>
        <v>0</v>
      </c>
      <c r="FA48" s="66">
        <f>SUM('[20]ПОЛНАЯ СЕБЕСТОИМОСТЬ СТОКИ 2023'!BU166)</f>
        <v>0</v>
      </c>
      <c r="FB48" s="76">
        <f>SUM(FB49:FB51)</f>
        <v>0</v>
      </c>
      <c r="FC48" s="76">
        <v>0</v>
      </c>
      <c r="FD48" s="76">
        <v>0</v>
      </c>
      <c r="FE48" s="66">
        <f t="shared" si="384"/>
        <v>271.36697500000002</v>
      </c>
      <c r="FF48" s="66">
        <f t="shared" si="385"/>
        <v>271.36697500000002</v>
      </c>
      <c r="FG48" s="66">
        <f t="shared" si="386"/>
        <v>0</v>
      </c>
      <c r="FH48" s="66">
        <f t="shared" si="387"/>
        <v>0</v>
      </c>
      <c r="FI48" s="66">
        <f>SUM('[20]ПОЛНАЯ СЕБЕСТОИМОСТЬ СТОКИ 2023'!BW166)</f>
        <v>0</v>
      </c>
      <c r="FJ48" s="66">
        <f>SUM('[20]ПОЛНАЯ СЕБЕСТОИМОСТЬ СТОКИ 2023'!BX166)</f>
        <v>0</v>
      </c>
      <c r="FK48" s="76">
        <f>SUM(FK49:FK51)</f>
        <v>646.50691000000006</v>
      </c>
      <c r="FL48" s="76">
        <v>646.50690999999995</v>
      </c>
      <c r="FM48" s="76">
        <v>0</v>
      </c>
      <c r="FN48" s="41">
        <f t="shared" si="388"/>
        <v>814.10092500000007</v>
      </c>
      <c r="FO48" s="41">
        <f t="shared" si="388"/>
        <v>814.10092500000007</v>
      </c>
      <c r="FP48" s="41">
        <f t="shared" si="388"/>
        <v>0</v>
      </c>
      <c r="FQ48" s="41">
        <f t="shared" si="388"/>
        <v>0</v>
      </c>
      <c r="FR48" s="41">
        <f t="shared" si="388"/>
        <v>0</v>
      </c>
      <c r="FS48" s="41">
        <f t="shared" si="388"/>
        <v>0</v>
      </c>
      <c r="FT48" s="41">
        <f t="shared" si="388"/>
        <v>646.50691000000006</v>
      </c>
      <c r="FU48" s="41">
        <f t="shared" si="388"/>
        <v>646.50690999999995</v>
      </c>
      <c r="FV48" s="41">
        <f t="shared" si="388"/>
        <v>0</v>
      </c>
      <c r="FW48" s="43">
        <f t="shared" si="280"/>
        <v>-814.10092500000007</v>
      </c>
      <c r="FX48" s="43">
        <f t="shared" si="280"/>
        <v>-814.10092500000007</v>
      </c>
      <c r="FY48" s="43">
        <f t="shared" si="280"/>
        <v>0</v>
      </c>
      <c r="FZ48" s="42">
        <f t="shared" si="389"/>
        <v>3256.4037000000003</v>
      </c>
      <c r="GA48" s="42">
        <f t="shared" si="389"/>
        <v>3256.4037000000003</v>
      </c>
      <c r="GB48" s="42">
        <f t="shared" si="389"/>
        <v>0</v>
      </c>
      <c r="GC48" s="41">
        <f t="shared" si="389"/>
        <v>1143.0537199999999</v>
      </c>
      <c r="GD48" s="41">
        <f t="shared" si="389"/>
        <v>1143.0537199999999</v>
      </c>
      <c r="GE48" s="41">
        <f t="shared" si="389"/>
        <v>0</v>
      </c>
      <c r="GF48" s="41">
        <f t="shared" si="389"/>
        <v>1525.13491</v>
      </c>
      <c r="GG48" s="41">
        <f t="shared" si="389"/>
        <v>1525.1349099999998</v>
      </c>
      <c r="GH48" s="41">
        <f t="shared" si="389"/>
        <v>0</v>
      </c>
      <c r="GI48" s="43">
        <f t="shared" si="282"/>
        <v>-2113.3499800000004</v>
      </c>
      <c r="GJ48" s="43">
        <f t="shared" si="282"/>
        <v>-2113.3499800000004</v>
      </c>
      <c r="GK48" s="43">
        <f t="shared" si="282"/>
        <v>0</v>
      </c>
      <c r="GM48" s="13">
        <f t="shared" si="283"/>
        <v>3256.4036999999994</v>
      </c>
    </row>
    <row r="49" spans="1:195" ht="37.5" customHeight="1" x14ac:dyDescent="0.2">
      <c r="A49" s="24" t="s">
        <v>63</v>
      </c>
      <c r="B49" s="56">
        <f t="shared" si="343"/>
        <v>92.677841666666666</v>
      </c>
      <c r="C49" s="56">
        <f>SUM('[20]ПОЛНАЯ СЕБЕСТОИМОСТЬ СТОКИ 2023'!C167)/3</f>
        <v>92.677841666666666</v>
      </c>
      <c r="D49" s="56">
        <f>SUM('[20]ПОЛНАЯ СЕБЕСТОИМОСТЬ СТОКИ 2023'!D167)/3</f>
        <v>0</v>
      </c>
      <c r="E49" s="56">
        <f t="shared" si="344"/>
        <v>0</v>
      </c>
      <c r="F49" s="56">
        <f>SUM('[20]ПОЛНАЯ СЕБЕСТОИМОСТЬ СТОКИ 2023'!F167)</f>
        <v>0</v>
      </c>
      <c r="G49" s="56">
        <f>SUM('[20]ПОЛНАЯ СЕБЕСТОИМОСТЬ СТОКИ 2023'!G167)</f>
        <v>0</v>
      </c>
      <c r="H49" s="83">
        <f t="shared" si="390"/>
        <v>0</v>
      </c>
      <c r="I49" s="83">
        <v>0</v>
      </c>
      <c r="J49" s="83">
        <v>0</v>
      </c>
      <c r="K49" s="56">
        <f t="shared" si="345"/>
        <v>92.677841666666666</v>
      </c>
      <c r="L49" s="56">
        <f t="shared" si="346"/>
        <v>92.677841666666666</v>
      </c>
      <c r="M49" s="56">
        <f t="shared" si="347"/>
        <v>0</v>
      </c>
      <c r="N49" s="56">
        <f t="shared" si="348"/>
        <v>0</v>
      </c>
      <c r="O49" s="56">
        <f>SUM('[20]ПОЛНАЯ СЕБЕСТОИМОСТЬ СТОКИ 2023'!I167)</f>
        <v>0</v>
      </c>
      <c r="P49" s="56">
        <f>SUM('[20]ПОЛНАЯ СЕБЕСТОИМОСТЬ СТОКИ 2023'!J167)</f>
        <v>0</v>
      </c>
      <c r="Q49" s="83">
        <f t="shared" ref="Q49:Q51" si="402">SUM(R49:S49)</f>
        <v>0</v>
      </c>
      <c r="R49" s="83">
        <v>0</v>
      </c>
      <c r="S49" s="83">
        <v>0</v>
      </c>
      <c r="T49" s="56">
        <f t="shared" si="349"/>
        <v>92.677841666666666</v>
      </c>
      <c r="U49" s="56">
        <f t="shared" si="350"/>
        <v>92.677841666666666</v>
      </c>
      <c r="V49" s="56">
        <f t="shared" si="351"/>
        <v>0</v>
      </c>
      <c r="W49" s="56">
        <f t="shared" si="352"/>
        <v>366.529</v>
      </c>
      <c r="X49" s="56">
        <f>SUM('[20]ПОЛНАЯ СЕБЕСТОИМОСТЬ СТОКИ 2023'!L167)</f>
        <v>366.529</v>
      </c>
      <c r="Y49" s="56">
        <f>SUM('[20]ПОЛНАЯ СЕБЕСТОИМОСТЬ СТОКИ 2023'!M167)</f>
        <v>0</v>
      </c>
      <c r="Z49" s="83">
        <f t="shared" ref="Z49:Z51" si="403">SUM(AA49:AB49)</f>
        <v>278.03399999999999</v>
      </c>
      <c r="AA49" s="83">
        <v>278.03399999999999</v>
      </c>
      <c r="AB49" s="83">
        <v>0</v>
      </c>
      <c r="AC49" s="84">
        <f t="shared" si="353"/>
        <v>278.033525</v>
      </c>
      <c r="AD49" s="84">
        <f t="shared" si="353"/>
        <v>278.033525</v>
      </c>
      <c r="AE49" s="84">
        <f t="shared" si="353"/>
        <v>0</v>
      </c>
      <c r="AF49" s="84">
        <f t="shared" si="353"/>
        <v>366.529</v>
      </c>
      <c r="AG49" s="84">
        <f t="shared" si="353"/>
        <v>366.529</v>
      </c>
      <c r="AH49" s="84">
        <f t="shared" si="353"/>
        <v>0</v>
      </c>
      <c r="AI49" s="84">
        <f t="shared" si="353"/>
        <v>278.03399999999999</v>
      </c>
      <c r="AJ49" s="84">
        <f t="shared" si="353"/>
        <v>278.03399999999999</v>
      </c>
      <c r="AK49" s="84">
        <f t="shared" si="353"/>
        <v>0</v>
      </c>
      <c r="AL49" s="85">
        <f t="shared" si="270"/>
        <v>88.495474999999999</v>
      </c>
      <c r="AM49" s="85">
        <f t="shared" si="270"/>
        <v>88.495474999999999</v>
      </c>
      <c r="AN49" s="85">
        <f t="shared" si="270"/>
        <v>0</v>
      </c>
      <c r="AO49" s="56">
        <f t="shared" si="354"/>
        <v>92.677841666666666</v>
      </c>
      <c r="AP49" s="56">
        <f>SUM('[20]ПОЛНАЯ СЕБЕСТОИМОСТЬ СТОКИ 2023'!R167)/3</f>
        <v>92.677841666666666</v>
      </c>
      <c r="AQ49" s="56">
        <f>SUM('[20]ПОЛНАЯ СЕБЕСТОИМОСТЬ СТОКИ 2023'!S167)/3</f>
        <v>0</v>
      </c>
      <c r="AR49" s="56">
        <f t="shared" si="355"/>
        <v>0</v>
      </c>
      <c r="AS49" s="56">
        <f>SUM('[20]ПОЛНАЯ СЕБЕСТОИМОСТЬ СТОКИ 2023'!U167)</f>
        <v>0</v>
      </c>
      <c r="AT49" s="56">
        <f>SUM('[20]ПОЛНАЯ СЕБЕСТОИМОСТЬ СТОКИ 2023'!V167)</f>
        <v>0</v>
      </c>
      <c r="AU49" s="83">
        <f t="shared" ref="AU49:AU51" si="404">SUM(AV49:AW49)</f>
        <v>0</v>
      </c>
      <c r="AV49" s="83">
        <v>0</v>
      </c>
      <c r="AW49" s="83">
        <v>0</v>
      </c>
      <c r="AX49" s="56">
        <f t="shared" si="356"/>
        <v>92.677841666666666</v>
      </c>
      <c r="AY49" s="56">
        <f t="shared" si="357"/>
        <v>92.677841666666666</v>
      </c>
      <c r="AZ49" s="56">
        <f t="shared" si="358"/>
        <v>0</v>
      </c>
      <c r="BA49" s="86">
        <f t="shared" si="359"/>
        <v>0</v>
      </c>
      <c r="BB49" s="86">
        <f>SUM('[20]ПОЛНАЯ СЕБЕСТОИМОСТЬ СТОКИ 2023'!X167)</f>
        <v>0</v>
      </c>
      <c r="BC49" s="86">
        <f>SUM('[20]ПОЛНАЯ СЕБЕСТОИМОСТЬ СТОКИ 2023'!Y167)</f>
        <v>0</v>
      </c>
      <c r="BD49" s="83">
        <f t="shared" ref="BD49:BD51" si="405">SUM(BE49:BF49)</f>
        <v>0</v>
      </c>
      <c r="BE49" s="83">
        <v>0</v>
      </c>
      <c r="BF49" s="83">
        <v>0</v>
      </c>
      <c r="BG49" s="56">
        <f t="shared" si="360"/>
        <v>92.677841666666666</v>
      </c>
      <c r="BH49" s="56">
        <f t="shared" si="361"/>
        <v>92.677841666666666</v>
      </c>
      <c r="BI49" s="56">
        <f t="shared" si="362"/>
        <v>0</v>
      </c>
      <c r="BJ49" s="56">
        <f t="shared" si="363"/>
        <v>366.529</v>
      </c>
      <c r="BK49" s="56">
        <f>SUM('[20]ПОЛНАЯ СЕБЕСТОИМОСТЬ СТОКИ 2023'!AA167)</f>
        <v>366.529</v>
      </c>
      <c r="BL49" s="56">
        <f>SUM('[20]ПОЛНАЯ СЕБЕСТОИМОСТЬ СТОКИ 2023'!AB167)</f>
        <v>0</v>
      </c>
      <c r="BM49" s="83">
        <f t="shared" ref="BM49:BM51" si="406">SUM(BN49:BO49)</f>
        <v>278.03300000000002</v>
      </c>
      <c r="BN49" s="83">
        <v>278.03300000000002</v>
      </c>
      <c r="BO49" s="83">
        <v>0</v>
      </c>
      <c r="BP49" s="84">
        <f t="shared" si="364"/>
        <v>278.033525</v>
      </c>
      <c r="BQ49" s="84">
        <f t="shared" si="364"/>
        <v>278.033525</v>
      </c>
      <c r="BR49" s="84">
        <f t="shared" si="364"/>
        <v>0</v>
      </c>
      <c r="BS49" s="84">
        <f t="shared" si="364"/>
        <v>366.529</v>
      </c>
      <c r="BT49" s="84">
        <f t="shared" si="364"/>
        <v>366.529</v>
      </c>
      <c r="BU49" s="84">
        <f t="shared" si="364"/>
        <v>0</v>
      </c>
      <c r="BV49" s="84">
        <f t="shared" si="364"/>
        <v>278.03300000000002</v>
      </c>
      <c r="BW49" s="84">
        <f t="shared" si="364"/>
        <v>278.03300000000002</v>
      </c>
      <c r="BX49" s="84">
        <f t="shared" si="364"/>
        <v>0</v>
      </c>
      <c r="BY49" s="85">
        <f t="shared" si="272"/>
        <v>88.495474999999999</v>
      </c>
      <c r="BZ49" s="85">
        <f t="shared" si="272"/>
        <v>88.495474999999999</v>
      </c>
      <c r="CA49" s="85">
        <f t="shared" si="272"/>
        <v>0</v>
      </c>
      <c r="CB49" s="84">
        <f t="shared" si="365"/>
        <v>556.06704999999999</v>
      </c>
      <c r="CC49" s="84">
        <f t="shared" si="365"/>
        <v>556.06704999999999</v>
      </c>
      <c r="CD49" s="84">
        <f t="shared" si="365"/>
        <v>0</v>
      </c>
      <c r="CE49" s="84">
        <f t="shared" si="365"/>
        <v>733.05799999999999</v>
      </c>
      <c r="CF49" s="84">
        <f t="shared" si="365"/>
        <v>733.05799999999999</v>
      </c>
      <c r="CG49" s="84">
        <f t="shared" si="365"/>
        <v>0</v>
      </c>
      <c r="CH49" s="87">
        <f t="shared" si="365"/>
        <v>556.06700000000001</v>
      </c>
      <c r="CI49" s="87">
        <f t="shared" si="365"/>
        <v>556.06700000000001</v>
      </c>
      <c r="CJ49" s="87">
        <f t="shared" si="365"/>
        <v>0</v>
      </c>
      <c r="CK49" s="85">
        <f t="shared" si="274"/>
        <v>176.99095</v>
      </c>
      <c r="CL49" s="85">
        <f t="shared" si="274"/>
        <v>176.99095</v>
      </c>
      <c r="CM49" s="85">
        <f t="shared" si="274"/>
        <v>0</v>
      </c>
      <c r="CN49" s="56">
        <f t="shared" si="366"/>
        <v>92.677841666666666</v>
      </c>
      <c r="CO49" s="56">
        <f>SUM('[20]ПОЛНАЯ СЕБЕСТОИМОСТЬ СТОКИ 2023'!AP167)/3</f>
        <v>92.677841666666666</v>
      </c>
      <c r="CP49" s="56">
        <f>SUM('[20]ПОЛНАЯ СЕБЕСТОИМОСТЬ СТОКИ 2023'!AQ167)/3</f>
        <v>0</v>
      </c>
      <c r="CQ49" s="56">
        <f t="shared" si="367"/>
        <v>0</v>
      </c>
      <c r="CR49" s="56">
        <f>SUM('[20]ПОЛНАЯ СЕБЕСТОИМОСТЬ СТОКИ 2023'!AS167)</f>
        <v>0</v>
      </c>
      <c r="CS49" s="56">
        <f>SUM('[20]ПОЛНАЯ СЕБЕСТОИМОСТЬ СТОКИ 2023'!AT167)</f>
        <v>0</v>
      </c>
      <c r="CT49" s="83">
        <f t="shared" ref="CT49:CT51" si="407">SUM(CU49:CV49)</f>
        <v>0</v>
      </c>
      <c r="CU49" s="83">
        <v>0</v>
      </c>
      <c r="CV49" s="83">
        <v>0</v>
      </c>
      <c r="CW49" s="56">
        <f t="shared" si="368"/>
        <v>92.677841666666666</v>
      </c>
      <c r="CX49" s="56">
        <f t="shared" si="369"/>
        <v>92.677841666666666</v>
      </c>
      <c r="CY49" s="56">
        <f t="shared" si="370"/>
        <v>0</v>
      </c>
      <c r="CZ49" s="56">
        <f t="shared" si="371"/>
        <v>0</v>
      </c>
      <c r="DA49" s="56">
        <f>SUM('[20]ПОЛНАЯ СЕБЕСТОИМОСТЬ СТОКИ 2023'!AV167)</f>
        <v>0</v>
      </c>
      <c r="DB49" s="56">
        <f>SUM('[20]ПОЛНАЯ СЕБЕСТОИМОСТЬ СТОКИ 2023'!AW167)</f>
        <v>0</v>
      </c>
      <c r="DC49" s="83">
        <f t="shared" ref="DC49:DC51" si="408">SUM(DD49:DE49)</f>
        <v>0</v>
      </c>
      <c r="DD49" s="83">
        <v>0</v>
      </c>
      <c r="DE49" s="83">
        <v>0</v>
      </c>
      <c r="DF49" s="56">
        <f t="shared" si="372"/>
        <v>92.677841666666666</v>
      </c>
      <c r="DG49" s="56">
        <f t="shared" si="373"/>
        <v>92.677841666666666</v>
      </c>
      <c r="DH49" s="56">
        <f t="shared" si="374"/>
        <v>0</v>
      </c>
      <c r="DI49" s="56">
        <f t="shared" si="375"/>
        <v>366.52872000000002</v>
      </c>
      <c r="DJ49" s="56">
        <f>SUM('[20]ПОЛНАЯ СЕБЕСТОИМОСТЬ СТОКИ 2023'!AY167)</f>
        <v>366.52872000000002</v>
      </c>
      <c r="DK49" s="56">
        <f>SUM('[20]ПОЛНАЯ СЕБЕСТОИМОСТЬ СТОКИ 2023'!AZ167)</f>
        <v>0</v>
      </c>
      <c r="DL49" s="83">
        <f t="shared" ref="DL49:DL51" si="409">SUM(DM49:DN49)</f>
        <v>278.03399999999999</v>
      </c>
      <c r="DM49" s="83">
        <v>278.03399999999999</v>
      </c>
      <c r="DN49" s="83">
        <v>0</v>
      </c>
      <c r="DO49" s="84">
        <f t="shared" si="376"/>
        <v>278.033525</v>
      </c>
      <c r="DP49" s="84">
        <f t="shared" si="376"/>
        <v>278.033525</v>
      </c>
      <c r="DQ49" s="84">
        <f t="shared" si="376"/>
        <v>0</v>
      </c>
      <c r="DR49" s="84">
        <f t="shared" si="376"/>
        <v>366.52872000000002</v>
      </c>
      <c r="DS49" s="84">
        <f t="shared" si="376"/>
        <v>366.52872000000002</v>
      </c>
      <c r="DT49" s="84">
        <f t="shared" si="376"/>
        <v>0</v>
      </c>
      <c r="DU49" s="84">
        <f t="shared" si="376"/>
        <v>278.03399999999999</v>
      </c>
      <c r="DV49" s="84">
        <f t="shared" si="376"/>
        <v>278.03399999999999</v>
      </c>
      <c r="DW49" s="84">
        <f t="shared" si="376"/>
        <v>0</v>
      </c>
      <c r="DX49" s="85">
        <f t="shared" si="276"/>
        <v>88.495195000000024</v>
      </c>
      <c r="DY49" s="85">
        <f t="shared" si="276"/>
        <v>88.495195000000024</v>
      </c>
      <c r="DZ49" s="85">
        <f t="shared" si="276"/>
        <v>0</v>
      </c>
      <c r="EA49" s="84">
        <f t="shared" si="377"/>
        <v>834.10057499999994</v>
      </c>
      <c r="EB49" s="84">
        <f t="shared" si="377"/>
        <v>834.10057499999994</v>
      </c>
      <c r="EC49" s="84">
        <f t="shared" si="377"/>
        <v>0</v>
      </c>
      <c r="ED49" s="84">
        <f t="shared" si="377"/>
        <v>1099.58672</v>
      </c>
      <c r="EE49" s="84">
        <f t="shared" si="377"/>
        <v>1099.58672</v>
      </c>
      <c r="EF49" s="84">
        <f t="shared" si="377"/>
        <v>0</v>
      </c>
      <c r="EG49" s="84">
        <f t="shared" si="377"/>
        <v>834.101</v>
      </c>
      <c r="EH49" s="84">
        <f t="shared" si="377"/>
        <v>834.101</v>
      </c>
      <c r="EI49" s="84">
        <f t="shared" si="377"/>
        <v>0</v>
      </c>
      <c r="EJ49" s="85">
        <f t="shared" si="278"/>
        <v>265.48614500000008</v>
      </c>
      <c r="EK49" s="85">
        <f t="shared" si="278"/>
        <v>265.48614500000008</v>
      </c>
      <c r="EL49" s="85">
        <f t="shared" si="278"/>
        <v>0</v>
      </c>
      <c r="EM49" s="56">
        <f t="shared" si="378"/>
        <v>92.677841666666666</v>
      </c>
      <c r="EN49" s="56">
        <f>SUM('[20]ПОЛНАЯ СЕБЕСТОИМОСТЬ СТОКИ 2023'!BN167)/3</f>
        <v>92.677841666666666</v>
      </c>
      <c r="EO49" s="56">
        <f>SUM('[20]ПОЛНАЯ СЕБЕСТОИМОСТЬ СТОКИ 2023'!BO167)/3</f>
        <v>0</v>
      </c>
      <c r="EP49" s="56">
        <f t="shared" si="379"/>
        <v>0</v>
      </c>
      <c r="EQ49" s="56">
        <f>SUM('[20]ПОЛНАЯ СЕБЕСТОИМОСТЬ СТОКИ 2023'!BQ167)</f>
        <v>0</v>
      </c>
      <c r="ER49" s="56">
        <f>SUM('[20]ПОЛНАЯ СЕБЕСТОИМОСТЬ СТОКИ 2023'!BR167)</f>
        <v>0</v>
      </c>
      <c r="ES49" s="83">
        <f t="shared" ref="ES49:ES51" si="410">SUM(ET49:EU49)</f>
        <v>0</v>
      </c>
      <c r="ET49" s="83">
        <v>0</v>
      </c>
      <c r="EU49" s="83">
        <v>0</v>
      </c>
      <c r="EV49" s="56">
        <f t="shared" si="380"/>
        <v>92.677841666666666</v>
      </c>
      <c r="EW49" s="56">
        <f t="shared" si="381"/>
        <v>92.677841666666666</v>
      </c>
      <c r="EX49" s="56">
        <f t="shared" si="382"/>
        <v>0</v>
      </c>
      <c r="EY49" s="56">
        <f t="shared" si="383"/>
        <v>0</v>
      </c>
      <c r="EZ49" s="56">
        <f>SUM('[20]ПОЛНАЯ СЕБЕСТОИМОСТЬ СТОКИ 2023'!BT167)</f>
        <v>0</v>
      </c>
      <c r="FA49" s="56">
        <f>SUM('[20]ПОЛНАЯ СЕБЕСТОИМОСТЬ СТОКИ 2023'!BU167)</f>
        <v>0</v>
      </c>
      <c r="FB49" s="83">
        <f t="shared" ref="FB49:FB51" si="411">SUM(FC49:FD49)</f>
        <v>0</v>
      </c>
      <c r="FC49" s="83">
        <v>0</v>
      </c>
      <c r="FD49" s="83">
        <v>0</v>
      </c>
      <c r="FE49" s="56">
        <f t="shared" si="384"/>
        <v>92.677841666666666</v>
      </c>
      <c r="FF49" s="56">
        <f t="shared" si="385"/>
        <v>92.677841666666666</v>
      </c>
      <c r="FG49" s="56">
        <f t="shared" si="386"/>
        <v>0</v>
      </c>
      <c r="FH49" s="56">
        <f t="shared" si="387"/>
        <v>0</v>
      </c>
      <c r="FI49" s="56">
        <f>SUM('[20]ПОЛНАЯ СЕБЕСТОИМОСТЬ СТОКИ 2023'!BW167)</f>
        <v>0</v>
      </c>
      <c r="FJ49" s="56">
        <f>SUM('[20]ПОЛНАЯ СЕБЕСТОИМОСТЬ СТОКИ 2023'!BX167)</f>
        <v>0</v>
      </c>
      <c r="FK49" s="83">
        <f t="shared" ref="FK49:FK51" si="412">SUM(FL49:FM49)</f>
        <v>632.01391000000001</v>
      </c>
      <c r="FL49" s="83">
        <v>632.01391000000001</v>
      </c>
      <c r="FM49" s="83">
        <v>0</v>
      </c>
      <c r="FN49" s="84">
        <f t="shared" si="388"/>
        <v>278.033525</v>
      </c>
      <c r="FO49" s="84">
        <f t="shared" si="388"/>
        <v>278.033525</v>
      </c>
      <c r="FP49" s="84">
        <f t="shared" si="388"/>
        <v>0</v>
      </c>
      <c r="FQ49" s="84">
        <f t="shared" si="388"/>
        <v>0</v>
      </c>
      <c r="FR49" s="84">
        <f t="shared" si="388"/>
        <v>0</v>
      </c>
      <c r="FS49" s="84">
        <f t="shared" si="388"/>
        <v>0</v>
      </c>
      <c r="FT49" s="84">
        <f t="shared" si="388"/>
        <v>632.01391000000001</v>
      </c>
      <c r="FU49" s="84">
        <f t="shared" si="388"/>
        <v>632.01391000000001</v>
      </c>
      <c r="FV49" s="84">
        <f t="shared" si="388"/>
        <v>0</v>
      </c>
      <c r="FW49" s="85">
        <f t="shared" si="280"/>
        <v>-278.033525</v>
      </c>
      <c r="FX49" s="85">
        <f t="shared" si="280"/>
        <v>-278.033525</v>
      </c>
      <c r="FY49" s="85">
        <f t="shared" si="280"/>
        <v>0</v>
      </c>
      <c r="FZ49" s="30">
        <f t="shared" si="389"/>
        <v>1112.1341</v>
      </c>
      <c r="GA49" s="30">
        <f t="shared" si="389"/>
        <v>1112.1341</v>
      </c>
      <c r="GB49" s="30">
        <f t="shared" si="389"/>
        <v>0</v>
      </c>
      <c r="GC49" s="84">
        <f t="shared" si="389"/>
        <v>1099.58672</v>
      </c>
      <c r="GD49" s="84">
        <f t="shared" si="389"/>
        <v>1099.58672</v>
      </c>
      <c r="GE49" s="84">
        <f t="shared" si="389"/>
        <v>0</v>
      </c>
      <c r="GF49" s="84">
        <f t="shared" si="389"/>
        <v>1466.11491</v>
      </c>
      <c r="GG49" s="84">
        <f t="shared" si="389"/>
        <v>1466.11491</v>
      </c>
      <c r="GH49" s="84">
        <f t="shared" si="389"/>
        <v>0</v>
      </c>
      <c r="GI49" s="85">
        <f t="shared" si="282"/>
        <v>-12.547379999999976</v>
      </c>
      <c r="GJ49" s="85">
        <f t="shared" si="282"/>
        <v>-12.547379999999976</v>
      </c>
      <c r="GK49" s="85">
        <f t="shared" si="282"/>
        <v>0</v>
      </c>
      <c r="GM49" s="13">
        <f t="shared" si="283"/>
        <v>1112.1340999999998</v>
      </c>
    </row>
    <row r="50" spans="1:195" ht="18.75" customHeight="1" x14ac:dyDescent="0.2">
      <c r="A50" s="24" t="s">
        <v>64</v>
      </c>
      <c r="B50" s="56">
        <f t="shared" si="343"/>
        <v>4.8291666666666666</v>
      </c>
      <c r="C50" s="56">
        <f>SUM('[20]ПОЛНАЯ СЕБЕСТОИМОСТЬ СТОКИ 2023'!C168)/3</f>
        <v>4.8291666666666666</v>
      </c>
      <c r="D50" s="56">
        <f>SUM('[20]ПОЛНАЯ СЕБЕСТОИМОСТЬ СТОКИ 2023'!D168)/3</f>
        <v>0</v>
      </c>
      <c r="E50" s="56">
        <f t="shared" si="344"/>
        <v>0</v>
      </c>
      <c r="F50" s="56">
        <f>SUM('[20]ПОЛНАЯ СЕБЕСТОИМОСТЬ СТОКИ 2023'!F168)</f>
        <v>0</v>
      </c>
      <c r="G50" s="56">
        <f>SUM('[20]ПОЛНАЯ СЕБЕСТОИМОСТЬ СТОКИ 2023'!G168)</f>
        <v>0</v>
      </c>
      <c r="H50" s="83">
        <f t="shared" si="390"/>
        <v>0</v>
      </c>
      <c r="I50" s="83">
        <v>0</v>
      </c>
      <c r="J50" s="83">
        <v>0</v>
      </c>
      <c r="K50" s="56">
        <f t="shared" si="345"/>
        <v>4.8291666666666666</v>
      </c>
      <c r="L50" s="56">
        <f t="shared" si="346"/>
        <v>4.8291666666666666</v>
      </c>
      <c r="M50" s="56">
        <f t="shared" si="347"/>
        <v>0</v>
      </c>
      <c r="N50" s="56">
        <f t="shared" si="348"/>
        <v>0</v>
      </c>
      <c r="O50" s="56">
        <f>SUM('[20]ПОЛНАЯ СЕБЕСТОИМОСТЬ СТОКИ 2023'!I168)</f>
        <v>0</v>
      </c>
      <c r="P50" s="56">
        <f>SUM('[20]ПОЛНАЯ СЕБЕСТОИМОСТЬ СТОКИ 2023'!J168)</f>
        <v>0</v>
      </c>
      <c r="Q50" s="83">
        <f t="shared" si="402"/>
        <v>0</v>
      </c>
      <c r="R50" s="83">
        <v>0</v>
      </c>
      <c r="S50" s="83">
        <v>0</v>
      </c>
      <c r="T50" s="56">
        <f t="shared" si="349"/>
        <v>4.8291666666666666</v>
      </c>
      <c r="U50" s="56">
        <f t="shared" si="350"/>
        <v>4.8291666666666666</v>
      </c>
      <c r="V50" s="56">
        <f t="shared" si="351"/>
        <v>0</v>
      </c>
      <c r="W50" s="56">
        <f t="shared" si="352"/>
        <v>14.489000000000001</v>
      </c>
      <c r="X50" s="56">
        <f>SUM('[20]ПОЛНАЯ СЕБЕСТОИМОСТЬ СТОКИ 2023'!L168)</f>
        <v>14.489000000000001</v>
      </c>
      <c r="Y50" s="56">
        <f>SUM('[20]ПОЛНАЯ СЕБЕСТОИМОСТЬ СТОКИ 2023'!M168)</f>
        <v>0</v>
      </c>
      <c r="Z50" s="83">
        <f t="shared" si="403"/>
        <v>14.489000000000001</v>
      </c>
      <c r="AA50" s="83">
        <v>14.489000000000001</v>
      </c>
      <c r="AB50" s="83">
        <v>0</v>
      </c>
      <c r="AC50" s="84">
        <f t="shared" si="353"/>
        <v>14.487500000000001</v>
      </c>
      <c r="AD50" s="84">
        <f t="shared" si="353"/>
        <v>14.487500000000001</v>
      </c>
      <c r="AE50" s="84">
        <f t="shared" si="353"/>
        <v>0</v>
      </c>
      <c r="AF50" s="84">
        <f t="shared" si="353"/>
        <v>14.489000000000001</v>
      </c>
      <c r="AG50" s="84">
        <f t="shared" si="353"/>
        <v>14.489000000000001</v>
      </c>
      <c r="AH50" s="84">
        <f t="shared" si="353"/>
        <v>0</v>
      </c>
      <c r="AI50" s="84">
        <f t="shared" si="353"/>
        <v>14.489000000000001</v>
      </c>
      <c r="AJ50" s="84">
        <f t="shared" si="353"/>
        <v>14.489000000000001</v>
      </c>
      <c r="AK50" s="84">
        <f t="shared" si="353"/>
        <v>0</v>
      </c>
      <c r="AL50" s="85">
        <f t="shared" si="270"/>
        <v>1.5000000000000568E-3</v>
      </c>
      <c r="AM50" s="85">
        <f t="shared" si="270"/>
        <v>1.5000000000000568E-3</v>
      </c>
      <c r="AN50" s="85">
        <f t="shared" si="270"/>
        <v>0</v>
      </c>
      <c r="AO50" s="56">
        <f t="shared" si="354"/>
        <v>4.8291666666666666</v>
      </c>
      <c r="AP50" s="56">
        <f>SUM('[20]ПОЛНАЯ СЕБЕСТОИМОСТЬ СТОКИ 2023'!R168)/3</f>
        <v>4.8291666666666666</v>
      </c>
      <c r="AQ50" s="56">
        <f>SUM('[20]ПОЛНАЯ СЕБЕСТОИМОСТЬ СТОКИ 2023'!S168)/3</f>
        <v>0</v>
      </c>
      <c r="AR50" s="56">
        <f t="shared" si="355"/>
        <v>0</v>
      </c>
      <c r="AS50" s="56">
        <f>SUM('[20]ПОЛНАЯ СЕБЕСТОИМОСТЬ СТОКИ 2023'!U168)</f>
        <v>0</v>
      </c>
      <c r="AT50" s="56">
        <f>SUM('[20]ПОЛНАЯ СЕБЕСТОИМОСТЬ СТОКИ 2023'!V168)</f>
        <v>0</v>
      </c>
      <c r="AU50" s="83">
        <f t="shared" si="404"/>
        <v>1.06</v>
      </c>
      <c r="AV50" s="83">
        <v>1.06</v>
      </c>
      <c r="AW50" s="83">
        <v>0</v>
      </c>
      <c r="AX50" s="56">
        <f t="shared" si="356"/>
        <v>4.8291666666666666</v>
      </c>
      <c r="AY50" s="56">
        <f t="shared" si="357"/>
        <v>4.8291666666666666</v>
      </c>
      <c r="AZ50" s="56">
        <f t="shared" si="358"/>
        <v>0</v>
      </c>
      <c r="BA50" s="86">
        <f t="shared" si="359"/>
        <v>0</v>
      </c>
      <c r="BB50" s="86">
        <f>SUM('[20]ПОЛНАЯ СЕБЕСТОИМОСТЬ СТОКИ 2023'!X168)</f>
        <v>0</v>
      </c>
      <c r="BC50" s="86">
        <f>SUM('[20]ПОЛНАЯ СЕБЕСТОИМОСТЬ СТОКИ 2023'!Y168)</f>
        <v>0</v>
      </c>
      <c r="BD50" s="83">
        <f t="shared" si="405"/>
        <v>0</v>
      </c>
      <c r="BE50" s="83">
        <v>0</v>
      </c>
      <c r="BF50" s="83">
        <v>0</v>
      </c>
      <c r="BG50" s="56">
        <f t="shared" si="360"/>
        <v>4.8291666666666666</v>
      </c>
      <c r="BH50" s="56">
        <f t="shared" si="361"/>
        <v>4.8291666666666666</v>
      </c>
      <c r="BI50" s="56">
        <f t="shared" si="362"/>
        <v>0</v>
      </c>
      <c r="BJ50" s="56">
        <f t="shared" si="363"/>
        <v>14.489000000000001</v>
      </c>
      <c r="BK50" s="56">
        <f>SUM('[20]ПОЛНАЯ СЕБЕСТОИМОСТЬ СТОКИ 2023'!AA168)</f>
        <v>14.489000000000001</v>
      </c>
      <c r="BL50" s="56">
        <f>SUM('[20]ПОЛНАЯ СЕБЕСТОИМОСТЬ СТОКИ 2023'!AB168)</f>
        <v>0</v>
      </c>
      <c r="BM50" s="83">
        <f t="shared" si="406"/>
        <v>14.489000000000001</v>
      </c>
      <c r="BN50" s="83">
        <v>14.489000000000001</v>
      </c>
      <c r="BO50" s="83">
        <v>0</v>
      </c>
      <c r="BP50" s="84">
        <f t="shared" si="364"/>
        <v>14.487500000000001</v>
      </c>
      <c r="BQ50" s="84">
        <f t="shared" si="364"/>
        <v>14.487500000000001</v>
      </c>
      <c r="BR50" s="84">
        <f t="shared" si="364"/>
        <v>0</v>
      </c>
      <c r="BS50" s="84">
        <f t="shared" si="364"/>
        <v>14.489000000000001</v>
      </c>
      <c r="BT50" s="84">
        <f t="shared" si="364"/>
        <v>14.489000000000001</v>
      </c>
      <c r="BU50" s="84">
        <f t="shared" si="364"/>
        <v>0</v>
      </c>
      <c r="BV50" s="84">
        <f t="shared" si="364"/>
        <v>15.549000000000001</v>
      </c>
      <c r="BW50" s="84">
        <f t="shared" si="364"/>
        <v>15.549000000000001</v>
      </c>
      <c r="BX50" s="84">
        <f t="shared" si="364"/>
        <v>0</v>
      </c>
      <c r="BY50" s="85">
        <f t="shared" si="272"/>
        <v>1.5000000000000568E-3</v>
      </c>
      <c r="BZ50" s="85">
        <f t="shared" si="272"/>
        <v>1.5000000000000568E-3</v>
      </c>
      <c r="CA50" s="85">
        <f t="shared" si="272"/>
        <v>0</v>
      </c>
      <c r="CB50" s="84">
        <f t="shared" si="365"/>
        <v>28.975000000000001</v>
      </c>
      <c r="CC50" s="84">
        <f t="shared" si="365"/>
        <v>28.975000000000001</v>
      </c>
      <c r="CD50" s="84">
        <f t="shared" si="365"/>
        <v>0</v>
      </c>
      <c r="CE50" s="84">
        <f t="shared" si="365"/>
        <v>28.978000000000002</v>
      </c>
      <c r="CF50" s="84">
        <f t="shared" si="365"/>
        <v>28.978000000000002</v>
      </c>
      <c r="CG50" s="84">
        <f t="shared" si="365"/>
        <v>0</v>
      </c>
      <c r="CH50" s="87">
        <f t="shared" si="365"/>
        <v>30.038000000000004</v>
      </c>
      <c r="CI50" s="87">
        <f t="shared" si="365"/>
        <v>30.038000000000004</v>
      </c>
      <c r="CJ50" s="87">
        <f t="shared" si="365"/>
        <v>0</v>
      </c>
      <c r="CK50" s="85">
        <f t="shared" si="274"/>
        <v>3.0000000000001137E-3</v>
      </c>
      <c r="CL50" s="85">
        <f t="shared" si="274"/>
        <v>3.0000000000001137E-3</v>
      </c>
      <c r="CM50" s="85">
        <f t="shared" si="274"/>
        <v>0</v>
      </c>
      <c r="CN50" s="56">
        <f t="shared" si="366"/>
        <v>4.8291666666666666</v>
      </c>
      <c r="CO50" s="56">
        <f>SUM('[20]ПОЛНАЯ СЕБЕСТОИМОСТЬ СТОКИ 2023'!AP168)/3</f>
        <v>4.8291666666666666</v>
      </c>
      <c r="CP50" s="56">
        <f>SUM('[20]ПОЛНАЯ СЕБЕСТОИМОСТЬ СТОКИ 2023'!AQ168)/3</f>
        <v>0</v>
      </c>
      <c r="CQ50" s="56">
        <f t="shared" si="367"/>
        <v>0</v>
      </c>
      <c r="CR50" s="56">
        <f>SUM('[20]ПОЛНАЯ СЕБЕСТОИМОСТЬ СТОКИ 2023'!AS168)</f>
        <v>0</v>
      </c>
      <c r="CS50" s="56">
        <f>SUM('[20]ПОЛНАЯ СЕБЕСТОИМОСТЬ СТОКИ 2023'!AT168)</f>
        <v>0</v>
      </c>
      <c r="CT50" s="83">
        <f t="shared" si="407"/>
        <v>0</v>
      </c>
      <c r="CU50" s="83">
        <v>0</v>
      </c>
      <c r="CV50" s="83">
        <v>0</v>
      </c>
      <c r="CW50" s="56">
        <f t="shared" si="368"/>
        <v>4.8291666666666666</v>
      </c>
      <c r="CX50" s="56">
        <f t="shared" si="369"/>
        <v>4.8291666666666666</v>
      </c>
      <c r="CY50" s="56">
        <f t="shared" si="370"/>
        <v>0</v>
      </c>
      <c r="CZ50" s="56">
        <f t="shared" si="371"/>
        <v>0</v>
      </c>
      <c r="DA50" s="56">
        <f>SUM('[20]ПОЛНАЯ СЕБЕСТОИМОСТЬ СТОКИ 2023'!AV168)</f>
        <v>0</v>
      </c>
      <c r="DB50" s="56">
        <f>SUM('[20]ПОЛНАЯ СЕБЕСТОИМОСТЬ СТОКИ 2023'!AW168)</f>
        <v>0</v>
      </c>
      <c r="DC50" s="83">
        <f t="shared" si="408"/>
        <v>0</v>
      </c>
      <c r="DD50" s="83">
        <v>0</v>
      </c>
      <c r="DE50" s="83">
        <v>0</v>
      </c>
      <c r="DF50" s="56">
        <f t="shared" si="372"/>
        <v>4.8291666666666666</v>
      </c>
      <c r="DG50" s="56">
        <f t="shared" si="373"/>
        <v>4.8291666666666666</v>
      </c>
      <c r="DH50" s="56">
        <f t="shared" si="374"/>
        <v>0</v>
      </c>
      <c r="DI50" s="56">
        <f t="shared" si="375"/>
        <v>14.489000000000001</v>
      </c>
      <c r="DJ50" s="56">
        <f>SUM('[20]ПОЛНАЯ СЕБЕСТОИМОСТЬ СТОКИ 2023'!AY168)</f>
        <v>14.489000000000001</v>
      </c>
      <c r="DK50" s="56">
        <f>SUM('[20]ПОЛНАЯ СЕБЕСТОИМОСТЬ СТОКИ 2023'!AZ168)</f>
        <v>0</v>
      </c>
      <c r="DL50" s="83">
        <f t="shared" si="409"/>
        <v>14.489000000000001</v>
      </c>
      <c r="DM50" s="83">
        <v>14.489000000000001</v>
      </c>
      <c r="DN50" s="83">
        <v>0</v>
      </c>
      <c r="DO50" s="84">
        <f t="shared" si="376"/>
        <v>14.487500000000001</v>
      </c>
      <c r="DP50" s="84">
        <f t="shared" si="376"/>
        <v>14.487500000000001</v>
      </c>
      <c r="DQ50" s="84">
        <f t="shared" si="376"/>
        <v>0</v>
      </c>
      <c r="DR50" s="84">
        <f t="shared" si="376"/>
        <v>14.489000000000001</v>
      </c>
      <c r="DS50" s="84">
        <f t="shared" si="376"/>
        <v>14.489000000000001</v>
      </c>
      <c r="DT50" s="84">
        <f t="shared" si="376"/>
        <v>0</v>
      </c>
      <c r="DU50" s="84">
        <f t="shared" si="376"/>
        <v>14.489000000000001</v>
      </c>
      <c r="DV50" s="84">
        <f t="shared" si="376"/>
        <v>14.489000000000001</v>
      </c>
      <c r="DW50" s="84">
        <f t="shared" si="376"/>
        <v>0</v>
      </c>
      <c r="DX50" s="85">
        <f t="shared" si="276"/>
        <v>1.5000000000000568E-3</v>
      </c>
      <c r="DY50" s="85">
        <f t="shared" si="276"/>
        <v>1.5000000000000568E-3</v>
      </c>
      <c r="DZ50" s="85">
        <f t="shared" si="276"/>
        <v>0</v>
      </c>
      <c r="EA50" s="84">
        <f t="shared" si="377"/>
        <v>43.462500000000006</v>
      </c>
      <c r="EB50" s="84">
        <f t="shared" si="377"/>
        <v>43.462500000000006</v>
      </c>
      <c r="EC50" s="84">
        <f t="shared" si="377"/>
        <v>0</v>
      </c>
      <c r="ED50" s="84">
        <f t="shared" si="377"/>
        <v>43.466999999999999</v>
      </c>
      <c r="EE50" s="84">
        <f t="shared" si="377"/>
        <v>43.466999999999999</v>
      </c>
      <c r="EF50" s="84">
        <f t="shared" si="377"/>
        <v>0</v>
      </c>
      <c r="EG50" s="84">
        <f t="shared" si="377"/>
        <v>44.527000000000001</v>
      </c>
      <c r="EH50" s="84">
        <f t="shared" si="377"/>
        <v>44.527000000000001</v>
      </c>
      <c r="EI50" s="84">
        <f t="shared" si="377"/>
        <v>0</v>
      </c>
      <c r="EJ50" s="85">
        <f t="shared" si="278"/>
        <v>4.4999999999930651E-3</v>
      </c>
      <c r="EK50" s="85">
        <f t="shared" si="278"/>
        <v>4.4999999999930651E-3</v>
      </c>
      <c r="EL50" s="85">
        <f t="shared" si="278"/>
        <v>0</v>
      </c>
      <c r="EM50" s="56">
        <f t="shared" si="378"/>
        <v>4.8291666666666666</v>
      </c>
      <c r="EN50" s="56">
        <f>SUM('[20]ПОЛНАЯ СЕБЕСТОИМОСТЬ СТОКИ 2023'!BN168)/3</f>
        <v>4.8291666666666666</v>
      </c>
      <c r="EO50" s="56">
        <f>SUM('[20]ПОЛНАЯ СЕБЕСТОИМОСТЬ СТОКИ 2023'!BO168)/3</f>
        <v>0</v>
      </c>
      <c r="EP50" s="56">
        <f t="shared" si="379"/>
        <v>0</v>
      </c>
      <c r="EQ50" s="56">
        <f>SUM('[20]ПОЛНАЯ СЕБЕСТОИМОСТЬ СТОКИ 2023'!BQ168)</f>
        <v>0</v>
      </c>
      <c r="ER50" s="56">
        <f>SUM('[20]ПОЛНАЯ СЕБЕСТОИМОСТЬ СТОКИ 2023'!BR168)</f>
        <v>0</v>
      </c>
      <c r="ES50" s="83">
        <f t="shared" si="410"/>
        <v>0</v>
      </c>
      <c r="ET50" s="83">
        <v>0</v>
      </c>
      <c r="EU50" s="83">
        <v>0</v>
      </c>
      <c r="EV50" s="56">
        <f t="shared" si="380"/>
        <v>4.8291666666666666</v>
      </c>
      <c r="EW50" s="56">
        <f t="shared" si="381"/>
        <v>4.8291666666666666</v>
      </c>
      <c r="EX50" s="56">
        <f t="shared" si="382"/>
        <v>0</v>
      </c>
      <c r="EY50" s="56">
        <f t="shared" si="383"/>
        <v>0</v>
      </c>
      <c r="EZ50" s="56">
        <f>SUM('[20]ПОЛНАЯ СЕБЕСТОИМОСТЬ СТОКИ 2023'!BT168)</f>
        <v>0</v>
      </c>
      <c r="FA50" s="56">
        <f>SUM('[20]ПОЛНАЯ СЕБЕСТОИМОСТЬ СТОКИ 2023'!BU168)</f>
        <v>0</v>
      </c>
      <c r="FB50" s="83">
        <f t="shared" si="411"/>
        <v>0</v>
      </c>
      <c r="FC50" s="83">
        <v>0</v>
      </c>
      <c r="FD50" s="83">
        <v>0</v>
      </c>
      <c r="FE50" s="56">
        <f t="shared" si="384"/>
        <v>4.8291666666666666</v>
      </c>
      <c r="FF50" s="56">
        <f t="shared" si="385"/>
        <v>4.8291666666666666</v>
      </c>
      <c r="FG50" s="56">
        <f t="shared" si="386"/>
        <v>0</v>
      </c>
      <c r="FH50" s="56">
        <f t="shared" si="387"/>
        <v>0</v>
      </c>
      <c r="FI50" s="56">
        <f>SUM('[20]ПОЛНАЯ СЕБЕСТОИМОСТЬ СТОКИ 2023'!BW168)</f>
        <v>0</v>
      </c>
      <c r="FJ50" s="56">
        <f>SUM('[20]ПОЛНАЯ СЕБЕСТОИМОСТЬ СТОКИ 2023'!BX168)</f>
        <v>0</v>
      </c>
      <c r="FK50" s="83">
        <f t="shared" si="412"/>
        <v>14.493</v>
      </c>
      <c r="FL50" s="83">
        <v>14.493</v>
      </c>
      <c r="FM50" s="83">
        <v>0</v>
      </c>
      <c r="FN50" s="84">
        <f t="shared" si="388"/>
        <v>14.487500000000001</v>
      </c>
      <c r="FO50" s="84">
        <f t="shared" si="388"/>
        <v>14.487500000000001</v>
      </c>
      <c r="FP50" s="84">
        <f t="shared" si="388"/>
        <v>0</v>
      </c>
      <c r="FQ50" s="84">
        <f t="shared" si="388"/>
        <v>0</v>
      </c>
      <c r="FR50" s="84">
        <f t="shared" si="388"/>
        <v>0</v>
      </c>
      <c r="FS50" s="84">
        <f t="shared" si="388"/>
        <v>0</v>
      </c>
      <c r="FT50" s="84">
        <f t="shared" si="388"/>
        <v>14.493</v>
      </c>
      <c r="FU50" s="84">
        <f t="shared" si="388"/>
        <v>14.493</v>
      </c>
      <c r="FV50" s="84">
        <f t="shared" si="388"/>
        <v>0</v>
      </c>
      <c r="FW50" s="85">
        <f t="shared" si="280"/>
        <v>-14.487500000000001</v>
      </c>
      <c r="FX50" s="85">
        <f t="shared" si="280"/>
        <v>-14.487500000000001</v>
      </c>
      <c r="FY50" s="85">
        <f t="shared" si="280"/>
        <v>0</v>
      </c>
      <c r="FZ50" s="30">
        <f t="shared" si="389"/>
        <v>57.95</v>
      </c>
      <c r="GA50" s="30">
        <f t="shared" si="389"/>
        <v>57.95</v>
      </c>
      <c r="GB50" s="30">
        <f t="shared" si="389"/>
        <v>0</v>
      </c>
      <c r="GC50" s="84">
        <f t="shared" si="389"/>
        <v>43.466999999999999</v>
      </c>
      <c r="GD50" s="84">
        <f t="shared" si="389"/>
        <v>43.466999999999999</v>
      </c>
      <c r="GE50" s="84">
        <f t="shared" si="389"/>
        <v>0</v>
      </c>
      <c r="GF50" s="84">
        <f t="shared" si="389"/>
        <v>59.02</v>
      </c>
      <c r="GG50" s="84">
        <f t="shared" si="389"/>
        <v>59.02</v>
      </c>
      <c r="GH50" s="84">
        <f t="shared" si="389"/>
        <v>0</v>
      </c>
      <c r="GI50" s="85">
        <f t="shared" si="282"/>
        <v>-14.483000000000004</v>
      </c>
      <c r="GJ50" s="85">
        <f t="shared" si="282"/>
        <v>-14.483000000000004</v>
      </c>
      <c r="GK50" s="85">
        <f t="shared" si="282"/>
        <v>0</v>
      </c>
      <c r="GM50" s="13">
        <f t="shared" si="283"/>
        <v>57.949999999999996</v>
      </c>
    </row>
    <row r="51" spans="1:195" ht="18.75" customHeight="1" x14ac:dyDescent="0.2">
      <c r="A51" s="24" t="s">
        <v>65</v>
      </c>
      <c r="B51" s="56">
        <f t="shared" si="343"/>
        <v>173.85996666666668</v>
      </c>
      <c r="C51" s="56">
        <f>SUM('[20]ПОЛНАЯ СЕБЕСТОИМОСТЬ СТОКИ 2023'!C169)/3</f>
        <v>173.85996666666668</v>
      </c>
      <c r="D51" s="56">
        <f>SUM('[20]ПОЛНАЯ СЕБЕСТОИМОСТЬ СТОКИ 2023'!D169)/3</f>
        <v>0</v>
      </c>
      <c r="E51" s="56">
        <f t="shared" si="344"/>
        <v>0</v>
      </c>
      <c r="F51" s="56">
        <f>SUM('[20]ПОЛНАЯ СЕБЕСТОИМОСТЬ СТОКИ 2023'!F169)</f>
        <v>0</v>
      </c>
      <c r="G51" s="56">
        <f>SUM('[20]ПОЛНАЯ СЕБЕСТОИМОСТЬ СТОКИ 2023'!G169)</f>
        <v>0</v>
      </c>
      <c r="H51" s="83">
        <f t="shared" si="390"/>
        <v>0</v>
      </c>
      <c r="I51" s="83">
        <v>0</v>
      </c>
      <c r="J51" s="83">
        <v>0</v>
      </c>
      <c r="K51" s="56">
        <f t="shared" si="345"/>
        <v>173.85996666666668</v>
      </c>
      <c r="L51" s="56">
        <f t="shared" si="346"/>
        <v>173.85996666666668</v>
      </c>
      <c r="M51" s="56">
        <f t="shared" si="347"/>
        <v>0</v>
      </c>
      <c r="N51" s="56">
        <f t="shared" si="348"/>
        <v>0</v>
      </c>
      <c r="O51" s="56">
        <f>SUM('[20]ПОЛНАЯ СЕБЕСТОИМОСТЬ СТОКИ 2023'!I169)</f>
        <v>0</v>
      </c>
      <c r="P51" s="56">
        <f>SUM('[20]ПОЛНАЯ СЕБЕСТОИМОСТЬ СТОКИ 2023'!J169)</f>
        <v>0</v>
      </c>
      <c r="Q51" s="83">
        <f t="shared" si="402"/>
        <v>0</v>
      </c>
      <c r="R51" s="83">
        <v>0</v>
      </c>
      <c r="S51" s="83">
        <v>0</v>
      </c>
      <c r="T51" s="56">
        <f t="shared" si="349"/>
        <v>173.85996666666668</v>
      </c>
      <c r="U51" s="56">
        <f t="shared" si="350"/>
        <v>173.85996666666668</v>
      </c>
      <c r="V51" s="56">
        <f t="shared" si="351"/>
        <v>0</v>
      </c>
      <c r="W51" s="56">
        <f t="shared" si="352"/>
        <v>0</v>
      </c>
      <c r="X51" s="56">
        <f>SUM('[20]ПОЛНАЯ СЕБЕСТОИМОСТЬ СТОКИ 2023'!L169)</f>
        <v>0</v>
      </c>
      <c r="Y51" s="56">
        <f>SUM('[20]ПОЛНАЯ СЕБЕСТОИМОСТЬ СТОКИ 2023'!M169)</f>
        <v>0</v>
      </c>
      <c r="Z51" s="83">
        <f t="shared" si="403"/>
        <v>0</v>
      </c>
      <c r="AA51" s="83">
        <v>0</v>
      </c>
      <c r="AB51" s="83">
        <v>0</v>
      </c>
      <c r="AC51" s="84">
        <f t="shared" si="353"/>
        <v>521.57990000000007</v>
      </c>
      <c r="AD51" s="84">
        <f t="shared" si="353"/>
        <v>521.57990000000007</v>
      </c>
      <c r="AE51" s="84">
        <f t="shared" si="353"/>
        <v>0</v>
      </c>
      <c r="AF51" s="84">
        <f t="shared" si="353"/>
        <v>0</v>
      </c>
      <c r="AG51" s="84">
        <f t="shared" si="353"/>
        <v>0</v>
      </c>
      <c r="AH51" s="84">
        <f t="shared" si="353"/>
        <v>0</v>
      </c>
      <c r="AI51" s="84">
        <f t="shared" si="353"/>
        <v>0</v>
      </c>
      <c r="AJ51" s="84">
        <f t="shared" si="353"/>
        <v>0</v>
      </c>
      <c r="AK51" s="84">
        <f t="shared" si="353"/>
        <v>0</v>
      </c>
      <c r="AL51" s="85">
        <f t="shared" si="270"/>
        <v>-521.57990000000007</v>
      </c>
      <c r="AM51" s="85">
        <f t="shared" si="270"/>
        <v>-521.57990000000007</v>
      </c>
      <c r="AN51" s="85">
        <f t="shared" si="270"/>
        <v>0</v>
      </c>
      <c r="AO51" s="56">
        <f t="shared" si="354"/>
        <v>173.85996666666668</v>
      </c>
      <c r="AP51" s="56">
        <f>SUM('[20]ПОЛНАЯ СЕБЕСТОИМОСТЬ СТОКИ 2023'!R169)/3</f>
        <v>173.85996666666668</v>
      </c>
      <c r="AQ51" s="56">
        <f>SUM('[20]ПОЛНАЯ СЕБЕСТОИМОСТЬ СТОКИ 2023'!S169)/3</f>
        <v>0</v>
      </c>
      <c r="AR51" s="56">
        <f t="shared" si="355"/>
        <v>0</v>
      </c>
      <c r="AS51" s="56">
        <f>SUM('[20]ПОЛНАЯ СЕБЕСТОИМОСТЬ СТОКИ 2023'!U169)</f>
        <v>0</v>
      </c>
      <c r="AT51" s="56">
        <f>SUM('[20]ПОЛНАЯ СЕБЕСТОИМОСТЬ СТОКИ 2023'!V169)</f>
        <v>0</v>
      </c>
      <c r="AU51" s="83">
        <f t="shared" si="404"/>
        <v>0</v>
      </c>
      <c r="AV51" s="83">
        <v>0</v>
      </c>
      <c r="AW51" s="83">
        <v>0</v>
      </c>
      <c r="AX51" s="56">
        <f t="shared" si="356"/>
        <v>173.85996666666668</v>
      </c>
      <c r="AY51" s="56">
        <f t="shared" si="357"/>
        <v>173.85996666666668</v>
      </c>
      <c r="AZ51" s="56">
        <f t="shared" si="358"/>
        <v>0</v>
      </c>
      <c r="BA51" s="86">
        <f t="shared" si="359"/>
        <v>0</v>
      </c>
      <c r="BB51" s="86">
        <f>SUM('[20]ПОЛНАЯ СЕБЕСТОИМОСТЬ СТОКИ 2023'!X169)</f>
        <v>0</v>
      </c>
      <c r="BC51" s="86">
        <f>SUM('[20]ПОЛНАЯ СЕБЕСТОИМОСТЬ СТОКИ 2023'!Y169)</f>
        <v>0</v>
      </c>
      <c r="BD51" s="83">
        <f t="shared" si="405"/>
        <v>0</v>
      </c>
      <c r="BE51" s="83">
        <v>0</v>
      </c>
      <c r="BF51" s="83">
        <v>0</v>
      </c>
      <c r="BG51" s="56">
        <f t="shared" si="360"/>
        <v>173.85996666666668</v>
      </c>
      <c r="BH51" s="56">
        <f t="shared" si="361"/>
        <v>173.85996666666668</v>
      </c>
      <c r="BI51" s="56">
        <f t="shared" si="362"/>
        <v>0</v>
      </c>
      <c r="BJ51" s="56">
        <f t="shared" si="363"/>
        <v>0</v>
      </c>
      <c r="BK51" s="56">
        <f>SUM('[20]ПОЛНАЯ СЕБЕСТОИМОСТЬ СТОКИ 2023'!AA169)</f>
        <v>0</v>
      </c>
      <c r="BL51" s="56">
        <f>SUM('[20]ПОЛНАЯ СЕБЕСТОИМОСТЬ СТОКИ 2023'!AB169)</f>
        <v>0</v>
      </c>
      <c r="BM51" s="83">
        <f t="shared" si="406"/>
        <v>0</v>
      </c>
      <c r="BN51" s="83">
        <v>0</v>
      </c>
      <c r="BO51" s="83">
        <v>0</v>
      </c>
      <c r="BP51" s="84">
        <f t="shared" si="364"/>
        <v>521.57990000000007</v>
      </c>
      <c r="BQ51" s="84">
        <f t="shared" si="364"/>
        <v>521.57990000000007</v>
      </c>
      <c r="BR51" s="84">
        <f t="shared" si="364"/>
        <v>0</v>
      </c>
      <c r="BS51" s="84">
        <f t="shared" si="364"/>
        <v>0</v>
      </c>
      <c r="BT51" s="84">
        <f t="shared" si="364"/>
        <v>0</v>
      </c>
      <c r="BU51" s="84">
        <f t="shared" si="364"/>
        <v>0</v>
      </c>
      <c r="BV51" s="84">
        <f t="shared" si="364"/>
        <v>0</v>
      </c>
      <c r="BW51" s="84">
        <f t="shared" si="364"/>
        <v>0</v>
      </c>
      <c r="BX51" s="84">
        <f t="shared" si="364"/>
        <v>0</v>
      </c>
      <c r="BY51" s="85">
        <f t="shared" si="272"/>
        <v>-521.57990000000007</v>
      </c>
      <c r="BZ51" s="85">
        <f t="shared" si="272"/>
        <v>-521.57990000000007</v>
      </c>
      <c r="CA51" s="85">
        <f t="shared" si="272"/>
        <v>0</v>
      </c>
      <c r="CB51" s="84">
        <f t="shared" si="365"/>
        <v>1043.1598000000001</v>
      </c>
      <c r="CC51" s="84">
        <f t="shared" si="365"/>
        <v>1043.1598000000001</v>
      </c>
      <c r="CD51" s="84">
        <f t="shared" si="365"/>
        <v>0</v>
      </c>
      <c r="CE51" s="84">
        <f t="shared" si="365"/>
        <v>0</v>
      </c>
      <c r="CF51" s="84">
        <f t="shared" si="365"/>
        <v>0</v>
      </c>
      <c r="CG51" s="84">
        <f t="shared" si="365"/>
        <v>0</v>
      </c>
      <c r="CH51" s="87">
        <f t="shared" si="365"/>
        <v>0</v>
      </c>
      <c r="CI51" s="87">
        <f t="shared" si="365"/>
        <v>0</v>
      </c>
      <c r="CJ51" s="87">
        <f t="shared" si="365"/>
        <v>0</v>
      </c>
      <c r="CK51" s="85">
        <f t="shared" si="274"/>
        <v>-1043.1598000000001</v>
      </c>
      <c r="CL51" s="85">
        <f t="shared" si="274"/>
        <v>-1043.1598000000001</v>
      </c>
      <c r="CM51" s="85">
        <f t="shared" si="274"/>
        <v>0</v>
      </c>
      <c r="CN51" s="56">
        <f t="shared" si="366"/>
        <v>173.85996666666668</v>
      </c>
      <c r="CO51" s="56">
        <f>SUM('[20]ПОЛНАЯ СЕБЕСТОИМОСТЬ СТОКИ 2023'!AP169)/3</f>
        <v>173.85996666666668</v>
      </c>
      <c r="CP51" s="56">
        <f>SUM('[20]ПОЛНАЯ СЕБЕСТОИМОСТЬ СТОКИ 2023'!AQ169)/3</f>
        <v>0</v>
      </c>
      <c r="CQ51" s="56">
        <f t="shared" si="367"/>
        <v>0</v>
      </c>
      <c r="CR51" s="56">
        <f>SUM('[20]ПОЛНАЯ СЕБЕСТОИМОСТЬ СТОКИ 2023'!AS169)</f>
        <v>0</v>
      </c>
      <c r="CS51" s="56">
        <f>SUM('[20]ПОЛНАЯ СЕБЕСТОИМОСТЬ СТОКИ 2023'!AT169)</f>
        <v>0</v>
      </c>
      <c r="CT51" s="83">
        <f t="shared" si="407"/>
        <v>0</v>
      </c>
      <c r="CU51" s="83">
        <v>0</v>
      </c>
      <c r="CV51" s="83">
        <v>0</v>
      </c>
      <c r="CW51" s="56">
        <f t="shared" si="368"/>
        <v>173.85996666666668</v>
      </c>
      <c r="CX51" s="56">
        <f t="shared" si="369"/>
        <v>173.85996666666668</v>
      </c>
      <c r="CY51" s="56">
        <f t="shared" si="370"/>
        <v>0</v>
      </c>
      <c r="CZ51" s="56">
        <f t="shared" si="371"/>
        <v>0</v>
      </c>
      <c r="DA51" s="56">
        <f>SUM('[20]ПОЛНАЯ СЕБЕСТОИМОСТЬ СТОКИ 2023'!AV169)</f>
        <v>0</v>
      </c>
      <c r="DB51" s="56">
        <f>SUM('[20]ПОЛНАЯ СЕБЕСТОИМОСТЬ СТОКИ 2023'!AW169)</f>
        <v>0</v>
      </c>
      <c r="DC51" s="83">
        <f t="shared" si="408"/>
        <v>0</v>
      </c>
      <c r="DD51" s="83">
        <v>0</v>
      </c>
      <c r="DE51" s="83">
        <v>0</v>
      </c>
      <c r="DF51" s="56">
        <f t="shared" si="372"/>
        <v>173.85996666666668</v>
      </c>
      <c r="DG51" s="56">
        <f t="shared" si="373"/>
        <v>173.85996666666668</v>
      </c>
      <c r="DH51" s="56">
        <f t="shared" si="374"/>
        <v>0</v>
      </c>
      <c r="DI51" s="56">
        <f t="shared" si="375"/>
        <v>0</v>
      </c>
      <c r="DJ51" s="56">
        <f>SUM('[20]ПОЛНАЯ СЕБЕСТОИМОСТЬ СТОКИ 2023'!AY169)</f>
        <v>0</v>
      </c>
      <c r="DK51" s="56">
        <f>SUM('[20]ПОЛНАЯ СЕБЕСТОИМОСТЬ СТОКИ 2023'!AZ169)</f>
        <v>0</v>
      </c>
      <c r="DL51" s="83">
        <f t="shared" si="409"/>
        <v>0</v>
      </c>
      <c r="DM51" s="83">
        <v>0</v>
      </c>
      <c r="DN51" s="83">
        <v>0</v>
      </c>
      <c r="DO51" s="84">
        <f t="shared" si="376"/>
        <v>521.57990000000007</v>
      </c>
      <c r="DP51" s="84">
        <f t="shared" si="376"/>
        <v>521.57990000000007</v>
      </c>
      <c r="DQ51" s="84">
        <f t="shared" si="376"/>
        <v>0</v>
      </c>
      <c r="DR51" s="84">
        <f t="shared" si="376"/>
        <v>0</v>
      </c>
      <c r="DS51" s="84">
        <f t="shared" si="376"/>
        <v>0</v>
      </c>
      <c r="DT51" s="84">
        <f t="shared" si="376"/>
        <v>0</v>
      </c>
      <c r="DU51" s="84">
        <f t="shared" si="376"/>
        <v>0</v>
      </c>
      <c r="DV51" s="84">
        <f t="shared" si="376"/>
        <v>0</v>
      </c>
      <c r="DW51" s="84">
        <f t="shared" si="376"/>
        <v>0</v>
      </c>
      <c r="DX51" s="85">
        <f t="shared" si="276"/>
        <v>-521.57990000000007</v>
      </c>
      <c r="DY51" s="85">
        <f t="shared" si="276"/>
        <v>-521.57990000000007</v>
      </c>
      <c r="DZ51" s="85">
        <f t="shared" si="276"/>
        <v>0</v>
      </c>
      <c r="EA51" s="84">
        <f t="shared" si="377"/>
        <v>1564.7397000000001</v>
      </c>
      <c r="EB51" s="84">
        <f t="shared" si="377"/>
        <v>1564.7397000000001</v>
      </c>
      <c r="EC51" s="84">
        <f t="shared" si="377"/>
        <v>0</v>
      </c>
      <c r="ED51" s="84">
        <f t="shared" si="377"/>
        <v>0</v>
      </c>
      <c r="EE51" s="84">
        <f t="shared" si="377"/>
        <v>0</v>
      </c>
      <c r="EF51" s="84">
        <f t="shared" si="377"/>
        <v>0</v>
      </c>
      <c r="EG51" s="84">
        <f t="shared" si="377"/>
        <v>0</v>
      </c>
      <c r="EH51" s="84">
        <f t="shared" si="377"/>
        <v>0</v>
      </c>
      <c r="EI51" s="84">
        <f t="shared" si="377"/>
        <v>0</v>
      </c>
      <c r="EJ51" s="85">
        <f t="shared" si="278"/>
        <v>-1564.7397000000001</v>
      </c>
      <c r="EK51" s="85">
        <f t="shared" si="278"/>
        <v>-1564.7397000000001</v>
      </c>
      <c r="EL51" s="85">
        <f t="shared" si="278"/>
        <v>0</v>
      </c>
      <c r="EM51" s="56">
        <f t="shared" si="378"/>
        <v>173.85996666666668</v>
      </c>
      <c r="EN51" s="56">
        <f>SUM('[20]ПОЛНАЯ СЕБЕСТОИМОСТЬ СТОКИ 2023'!BN169)/3</f>
        <v>173.85996666666668</v>
      </c>
      <c r="EO51" s="56">
        <f>SUM('[20]ПОЛНАЯ СЕБЕСТОИМОСТЬ СТОКИ 2023'!BO169)/3</f>
        <v>0</v>
      </c>
      <c r="EP51" s="56">
        <f t="shared" si="379"/>
        <v>0</v>
      </c>
      <c r="EQ51" s="56">
        <f>SUM('[20]ПОЛНАЯ СЕБЕСТОИМОСТЬ СТОКИ 2023'!BQ169)</f>
        <v>0</v>
      </c>
      <c r="ER51" s="56">
        <f>SUM('[20]ПОЛНАЯ СЕБЕСТОИМОСТЬ СТОКИ 2023'!BR169)</f>
        <v>0</v>
      </c>
      <c r="ES51" s="83">
        <f t="shared" si="410"/>
        <v>0</v>
      </c>
      <c r="ET51" s="83">
        <v>0</v>
      </c>
      <c r="EU51" s="83">
        <v>0</v>
      </c>
      <c r="EV51" s="56">
        <f t="shared" si="380"/>
        <v>173.85996666666668</v>
      </c>
      <c r="EW51" s="56">
        <f t="shared" si="381"/>
        <v>173.85996666666668</v>
      </c>
      <c r="EX51" s="56">
        <f t="shared" si="382"/>
        <v>0</v>
      </c>
      <c r="EY51" s="56">
        <f t="shared" si="383"/>
        <v>0</v>
      </c>
      <c r="EZ51" s="56">
        <f>SUM('[20]ПОЛНАЯ СЕБЕСТОИМОСТЬ СТОКИ 2023'!BT169)</f>
        <v>0</v>
      </c>
      <c r="FA51" s="56">
        <f>SUM('[20]ПОЛНАЯ СЕБЕСТОИМОСТЬ СТОКИ 2023'!BU169)</f>
        <v>0</v>
      </c>
      <c r="FB51" s="83">
        <f t="shared" si="411"/>
        <v>0</v>
      </c>
      <c r="FC51" s="83">
        <v>0</v>
      </c>
      <c r="FD51" s="83">
        <v>0</v>
      </c>
      <c r="FE51" s="56">
        <f t="shared" si="384"/>
        <v>173.85996666666668</v>
      </c>
      <c r="FF51" s="56">
        <f t="shared" si="385"/>
        <v>173.85996666666668</v>
      </c>
      <c r="FG51" s="56">
        <f t="shared" si="386"/>
        <v>0</v>
      </c>
      <c r="FH51" s="56">
        <f t="shared" si="387"/>
        <v>0</v>
      </c>
      <c r="FI51" s="56">
        <f>SUM('[20]ПОЛНАЯ СЕБЕСТОИМОСТЬ СТОКИ 2023'!BW169)</f>
        <v>0</v>
      </c>
      <c r="FJ51" s="56">
        <f>SUM('[20]ПОЛНАЯ СЕБЕСТОИМОСТЬ СТОКИ 2023'!BX169)</f>
        <v>0</v>
      </c>
      <c r="FK51" s="83">
        <f t="shared" si="412"/>
        <v>0</v>
      </c>
      <c r="FL51" s="83">
        <v>0</v>
      </c>
      <c r="FM51" s="83">
        <v>0</v>
      </c>
      <c r="FN51" s="84">
        <f t="shared" si="388"/>
        <v>521.57990000000007</v>
      </c>
      <c r="FO51" s="84">
        <f t="shared" si="388"/>
        <v>521.57990000000007</v>
      </c>
      <c r="FP51" s="84">
        <f t="shared" si="388"/>
        <v>0</v>
      </c>
      <c r="FQ51" s="84">
        <f t="shared" si="388"/>
        <v>0</v>
      </c>
      <c r="FR51" s="84">
        <f t="shared" si="388"/>
        <v>0</v>
      </c>
      <c r="FS51" s="84">
        <f t="shared" si="388"/>
        <v>0</v>
      </c>
      <c r="FT51" s="84">
        <f t="shared" si="388"/>
        <v>0</v>
      </c>
      <c r="FU51" s="84">
        <f t="shared" si="388"/>
        <v>0</v>
      </c>
      <c r="FV51" s="84">
        <f t="shared" si="388"/>
        <v>0</v>
      </c>
      <c r="FW51" s="85">
        <f t="shared" si="280"/>
        <v>-521.57990000000007</v>
      </c>
      <c r="FX51" s="85">
        <f t="shared" si="280"/>
        <v>-521.57990000000007</v>
      </c>
      <c r="FY51" s="85">
        <f t="shared" si="280"/>
        <v>0</v>
      </c>
      <c r="FZ51" s="30">
        <f t="shared" si="389"/>
        <v>2086.3196000000003</v>
      </c>
      <c r="GA51" s="30">
        <f t="shared" si="389"/>
        <v>2086.3196000000003</v>
      </c>
      <c r="GB51" s="30">
        <f t="shared" si="389"/>
        <v>0</v>
      </c>
      <c r="GC51" s="84">
        <f t="shared" si="389"/>
        <v>0</v>
      </c>
      <c r="GD51" s="84">
        <f t="shared" si="389"/>
        <v>0</v>
      </c>
      <c r="GE51" s="84">
        <f t="shared" si="389"/>
        <v>0</v>
      </c>
      <c r="GF51" s="84">
        <f t="shared" si="389"/>
        <v>0</v>
      </c>
      <c r="GG51" s="84">
        <f t="shared" si="389"/>
        <v>0</v>
      </c>
      <c r="GH51" s="84">
        <f t="shared" si="389"/>
        <v>0</v>
      </c>
      <c r="GI51" s="85">
        <f t="shared" si="282"/>
        <v>-2086.3196000000003</v>
      </c>
      <c r="GJ51" s="85">
        <f t="shared" si="282"/>
        <v>-2086.3196000000003</v>
      </c>
      <c r="GK51" s="85">
        <f t="shared" si="282"/>
        <v>0</v>
      </c>
      <c r="GM51" s="13">
        <f t="shared" si="283"/>
        <v>2086.3196000000003</v>
      </c>
    </row>
    <row r="52" spans="1:195" ht="18.75" customHeight="1" x14ac:dyDescent="0.3">
      <c r="A52" s="75" t="s">
        <v>66</v>
      </c>
      <c r="B52" s="66">
        <f t="shared" si="343"/>
        <v>1033.6150723133283</v>
      </c>
      <c r="C52" s="66">
        <f>SUM('[20]ПОЛНАЯ СЕБЕСТОИМОСТЬ СТОКИ 2023'!C170)/3</f>
        <v>1026.2994056466616</v>
      </c>
      <c r="D52" s="66">
        <f>SUM('[20]ПОЛНАЯ СЕБЕСТОИМОСТЬ СТОКИ 2023'!D170)/3</f>
        <v>7.3156666666666679</v>
      </c>
      <c r="E52" s="66">
        <f t="shared" si="344"/>
        <v>1424.5459800000001</v>
      </c>
      <c r="F52" s="66">
        <f>SUM('[20]ПОЛНАЯ СЕБЕСТОИМОСТЬ СТОКИ 2023'!F170)</f>
        <v>1421.0403900000001</v>
      </c>
      <c r="G52" s="66">
        <f>SUM('[20]ПОЛНАЯ СЕБЕСТОИМОСТЬ СТОКИ 2023'!G170)</f>
        <v>3.5055899999999998</v>
      </c>
      <c r="H52" s="76">
        <f>SUM(H53:H60)</f>
        <v>973.38340999999991</v>
      </c>
      <c r="I52" s="76">
        <v>970.88400000000001</v>
      </c>
      <c r="J52" s="76">
        <v>2.4994100000000001</v>
      </c>
      <c r="K52" s="66">
        <f t="shared" si="345"/>
        <v>1033.6150723133283</v>
      </c>
      <c r="L52" s="66">
        <f t="shared" si="346"/>
        <v>1026.2994056466616</v>
      </c>
      <c r="M52" s="66">
        <f t="shared" si="347"/>
        <v>7.3156666666666679</v>
      </c>
      <c r="N52" s="66">
        <f t="shared" si="348"/>
        <v>1431.4598700000001</v>
      </c>
      <c r="O52" s="66">
        <f>SUM('[20]ПОЛНАЯ СЕБЕСТОИМОСТЬ СТОКИ 2023'!I170)</f>
        <v>1427.8548300000002</v>
      </c>
      <c r="P52" s="66">
        <f>SUM('[20]ПОЛНАЯ СЕБЕСТОИМОСТЬ СТОКИ 2023'!J170)</f>
        <v>3.6050399999999998</v>
      </c>
      <c r="Q52" s="76">
        <f>SUM(Q53:Q60)</f>
        <v>920.63789999999995</v>
      </c>
      <c r="R52" s="76">
        <v>918.40100000000007</v>
      </c>
      <c r="S52" s="76">
        <v>2.2368999999999999</v>
      </c>
      <c r="T52" s="66">
        <f t="shared" si="349"/>
        <v>1033.6150723133283</v>
      </c>
      <c r="U52" s="66">
        <f t="shared" si="350"/>
        <v>1026.2994056466616</v>
      </c>
      <c r="V52" s="66">
        <f t="shared" si="351"/>
        <v>7.3156666666666679</v>
      </c>
      <c r="W52" s="66">
        <f t="shared" si="352"/>
        <v>1579.8714100000002</v>
      </c>
      <c r="X52" s="66">
        <f>SUM('[20]ПОЛНАЯ СЕБЕСТОИМОСТЬ СТОКИ 2023'!L170)</f>
        <v>1575.1960000000001</v>
      </c>
      <c r="Y52" s="66">
        <f>SUM('[20]ПОЛНАЯ СЕБЕСТОИМОСТЬ СТОКИ 2023'!M170)</f>
        <v>4.6754100000000003</v>
      </c>
      <c r="Z52" s="76">
        <f>SUM(Z53:Z60)</f>
        <v>1332.0667100000001</v>
      </c>
      <c r="AA52" s="76">
        <v>1328.6755200000002</v>
      </c>
      <c r="AB52" s="76">
        <v>3.3911899999999999</v>
      </c>
      <c r="AC52" s="41">
        <f t="shared" si="353"/>
        <v>3100.8452169399848</v>
      </c>
      <c r="AD52" s="41">
        <f t="shared" si="353"/>
        <v>3078.8982169399851</v>
      </c>
      <c r="AE52" s="41">
        <f t="shared" si="353"/>
        <v>21.947000000000003</v>
      </c>
      <c r="AF52" s="41">
        <f t="shared" si="353"/>
        <v>4435.8772600000011</v>
      </c>
      <c r="AG52" s="41">
        <f t="shared" si="353"/>
        <v>4424.0912200000002</v>
      </c>
      <c r="AH52" s="41">
        <f t="shared" si="353"/>
        <v>11.78604</v>
      </c>
      <c r="AI52" s="41">
        <f t="shared" si="353"/>
        <v>3226.0880200000001</v>
      </c>
      <c r="AJ52" s="41">
        <f t="shared" si="353"/>
        <v>3217.9605200000005</v>
      </c>
      <c r="AK52" s="41">
        <f t="shared" si="353"/>
        <v>8.1274999999999995</v>
      </c>
      <c r="AL52" s="43">
        <f t="shared" si="270"/>
        <v>1335.0320430600163</v>
      </c>
      <c r="AM52" s="43">
        <f t="shared" si="270"/>
        <v>1345.1930030600151</v>
      </c>
      <c r="AN52" s="43">
        <f t="shared" si="270"/>
        <v>-10.160960000000003</v>
      </c>
      <c r="AO52" s="66">
        <f t="shared" si="354"/>
        <v>1033.6150723133283</v>
      </c>
      <c r="AP52" s="66">
        <f>SUM('[20]ПОЛНАЯ СЕБЕСТОИМОСТЬ СТОКИ 2023'!R170)/3</f>
        <v>1026.2994056466616</v>
      </c>
      <c r="AQ52" s="66">
        <f>SUM('[20]ПОЛНАЯ СЕБЕСТОИМОСТЬ СТОКИ 2023'!S170)/3</f>
        <v>7.3156666666666679</v>
      </c>
      <c r="AR52" s="66">
        <f t="shared" si="355"/>
        <v>1843.5896299999999</v>
      </c>
      <c r="AS52" s="66">
        <f>SUM('[20]ПОЛНАЯ СЕБЕСТОИМОСТЬ СТОКИ 2023'!U170)</f>
        <v>1840.01181</v>
      </c>
      <c r="AT52" s="66">
        <f>SUM('[20]ПОЛНАЯ СЕБЕСТОИМОСТЬ СТОКИ 2023'!V170)</f>
        <v>3.5778200000000009</v>
      </c>
      <c r="AU52" s="76">
        <f>SUM(AU53:AU60)</f>
        <v>1075.0480000000002</v>
      </c>
      <c r="AV52" s="76">
        <v>1072.3319999999999</v>
      </c>
      <c r="AW52" s="76">
        <v>2.7160000000000002</v>
      </c>
      <c r="AX52" s="66">
        <f t="shared" si="356"/>
        <v>1033.6150723133283</v>
      </c>
      <c r="AY52" s="66">
        <f t="shared" si="357"/>
        <v>1026.2994056466616</v>
      </c>
      <c r="AZ52" s="66">
        <f t="shared" si="358"/>
        <v>7.3156666666666679</v>
      </c>
      <c r="BA52" s="68">
        <f t="shared" si="359"/>
        <v>1522.1466200000002</v>
      </c>
      <c r="BB52" s="68">
        <f>SUM('[20]ПОЛНАЯ СЕБЕСТОИМОСТЬ СТОКИ 2023'!X170)</f>
        <v>1518.3390000000002</v>
      </c>
      <c r="BC52" s="68">
        <f>SUM('[20]ПОЛНАЯ СЕБЕСТОИМОСТЬ СТОКИ 2023'!Y170)</f>
        <v>3.80762</v>
      </c>
      <c r="BD52" s="76">
        <f>SUM(BD53:BD60)</f>
        <v>865.00348999999994</v>
      </c>
      <c r="BE52" s="76">
        <v>863.78583999999989</v>
      </c>
      <c r="BF52" s="76">
        <v>1.2176500000000001</v>
      </c>
      <c r="BG52" s="66">
        <f t="shared" si="360"/>
        <v>1033.6150723133283</v>
      </c>
      <c r="BH52" s="66">
        <f t="shared" si="361"/>
        <v>1026.2994056466616</v>
      </c>
      <c r="BI52" s="66">
        <f t="shared" si="362"/>
        <v>7.3156666666666679</v>
      </c>
      <c r="BJ52" s="66">
        <f t="shared" si="363"/>
        <v>1526.30601</v>
      </c>
      <c r="BK52" s="66">
        <f>SUM('[20]ПОЛНАЯ СЕБЕСТОИМОСТЬ СТОКИ 2023'!AA170)</f>
        <v>1521.5868499999999</v>
      </c>
      <c r="BL52" s="66">
        <f>SUM('[20]ПОЛНАЯ СЕБЕСТОИМОСТЬ СТОКИ 2023'!AB170)</f>
        <v>4.7191600000000005</v>
      </c>
      <c r="BM52" s="76">
        <f>SUM(BM53:BM60)</f>
        <v>1011.9368699999999</v>
      </c>
      <c r="BN52" s="76">
        <v>1008.5245099999999</v>
      </c>
      <c r="BO52" s="76">
        <v>3.4123600000000001</v>
      </c>
      <c r="BP52" s="41">
        <f t="shared" si="364"/>
        <v>3100.8452169399848</v>
      </c>
      <c r="BQ52" s="41">
        <f t="shared" si="364"/>
        <v>3078.8982169399851</v>
      </c>
      <c r="BR52" s="41">
        <f t="shared" si="364"/>
        <v>21.947000000000003</v>
      </c>
      <c r="BS52" s="41">
        <f t="shared" si="364"/>
        <v>4892.0422600000002</v>
      </c>
      <c r="BT52" s="41">
        <f t="shared" si="364"/>
        <v>4879.9376599999996</v>
      </c>
      <c r="BU52" s="41">
        <f t="shared" si="364"/>
        <v>12.104600000000001</v>
      </c>
      <c r="BV52" s="41">
        <f t="shared" si="364"/>
        <v>2951.9883600000003</v>
      </c>
      <c r="BW52" s="41">
        <f t="shared" si="364"/>
        <v>2944.6423499999996</v>
      </c>
      <c r="BX52" s="41">
        <f t="shared" si="364"/>
        <v>7.3460099999999997</v>
      </c>
      <c r="BY52" s="43">
        <f t="shared" si="272"/>
        <v>1791.1970430600154</v>
      </c>
      <c r="BZ52" s="43">
        <f t="shared" si="272"/>
        <v>1801.0394430600145</v>
      </c>
      <c r="CA52" s="43">
        <f t="shared" si="272"/>
        <v>-9.8424000000000014</v>
      </c>
      <c r="CB52" s="41">
        <f t="shared" si="365"/>
        <v>6201.6904338799695</v>
      </c>
      <c r="CC52" s="41">
        <f t="shared" si="365"/>
        <v>6157.7964338799702</v>
      </c>
      <c r="CD52" s="41">
        <f t="shared" si="365"/>
        <v>43.894000000000005</v>
      </c>
      <c r="CE52" s="41">
        <f t="shared" si="365"/>
        <v>9327.9195200000013</v>
      </c>
      <c r="CF52" s="41">
        <f t="shared" si="365"/>
        <v>9304.0288799999998</v>
      </c>
      <c r="CG52" s="41">
        <f t="shared" si="365"/>
        <v>23.890640000000001</v>
      </c>
      <c r="CH52" s="69">
        <f t="shared" si="365"/>
        <v>6178.0763800000004</v>
      </c>
      <c r="CI52" s="69">
        <f t="shared" si="365"/>
        <v>6162.6028700000006</v>
      </c>
      <c r="CJ52" s="69">
        <f t="shared" si="365"/>
        <v>15.473509999999999</v>
      </c>
      <c r="CK52" s="43">
        <f t="shared" si="274"/>
        <v>3126.2290861200318</v>
      </c>
      <c r="CL52" s="43">
        <f t="shared" si="274"/>
        <v>3146.2324461200296</v>
      </c>
      <c r="CM52" s="43">
        <f t="shared" si="274"/>
        <v>-20.003360000000004</v>
      </c>
      <c r="CN52" s="66">
        <f t="shared" si="366"/>
        <v>1033.6150723133283</v>
      </c>
      <c r="CO52" s="66">
        <f>SUM('[20]ПОЛНАЯ СЕБЕСТОИМОСТЬ СТОКИ 2023'!AP170)/3</f>
        <v>1026.2994056466616</v>
      </c>
      <c r="CP52" s="66">
        <f>SUM('[20]ПОЛНАЯ СЕБЕСТОИМОСТЬ СТОКИ 2023'!AQ170)/3</f>
        <v>7.3156666666666679</v>
      </c>
      <c r="CQ52" s="66">
        <f t="shared" si="367"/>
        <v>1389.5819899999999</v>
      </c>
      <c r="CR52" s="66">
        <f>SUM('[20]ПОЛНАЯ СЕБЕСТОИМОСТЬ СТОКИ 2023'!AS170)</f>
        <v>1387.3493599999999</v>
      </c>
      <c r="CS52" s="66">
        <f>SUM('[20]ПОЛНАЯ СЕБЕСТОИМОСТЬ СТОКИ 2023'!AT170)</f>
        <v>2.2326299999999999</v>
      </c>
      <c r="CT52" s="76">
        <f>SUM(CT53:CT60)</f>
        <v>922.59899999999993</v>
      </c>
      <c r="CU52" s="76">
        <v>919.66199999999992</v>
      </c>
      <c r="CV52" s="76">
        <v>2.9370000000000003</v>
      </c>
      <c r="CW52" s="66">
        <f t="shared" si="368"/>
        <v>1033.6150723133283</v>
      </c>
      <c r="CX52" s="66">
        <f t="shared" si="369"/>
        <v>1026.2994056466616</v>
      </c>
      <c r="CY52" s="66">
        <f t="shared" si="370"/>
        <v>7.3156666666666679</v>
      </c>
      <c r="CZ52" s="66">
        <f t="shared" si="371"/>
        <v>1294.3987</v>
      </c>
      <c r="DA52" s="66">
        <f>SUM('[20]ПОЛНАЯ СЕБЕСТОИМОСТЬ СТОКИ 2023'!AV170)</f>
        <v>1291.98126</v>
      </c>
      <c r="DB52" s="66">
        <f>SUM('[20]ПОЛНАЯ СЕБЕСТОИМОСТЬ СТОКИ 2023'!AW170)</f>
        <v>2.41744</v>
      </c>
      <c r="DC52" s="76">
        <f>SUM(DC53:DC60)</f>
        <v>1063.0302099999999</v>
      </c>
      <c r="DD52" s="76">
        <v>1060.835</v>
      </c>
      <c r="DE52" s="76">
        <v>2.1952099999999999</v>
      </c>
      <c r="DF52" s="66">
        <f t="shared" si="372"/>
        <v>1033.6150723133283</v>
      </c>
      <c r="DG52" s="66">
        <f t="shared" si="373"/>
        <v>1026.2994056466616</v>
      </c>
      <c r="DH52" s="66">
        <f t="shared" si="374"/>
        <v>7.3156666666666679</v>
      </c>
      <c r="DI52" s="66">
        <f t="shared" si="375"/>
        <v>1623.1186700000001</v>
      </c>
      <c r="DJ52" s="66">
        <f>SUM('[20]ПОЛНАЯ СЕБЕСТОИМОСТЬ СТОКИ 2023'!AY170)</f>
        <v>1620.35185</v>
      </c>
      <c r="DK52" s="66">
        <f>SUM('[20]ПОЛНАЯ СЕБЕСТОИМОСТЬ СТОКИ 2023'!AZ170)</f>
        <v>2.7668200000000001</v>
      </c>
      <c r="DL52" s="76">
        <f>SUM(DL53:DL60)</f>
        <v>1425.3088600000001</v>
      </c>
      <c r="DM52" s="76">
        <v>1421.8830000000003</v>
      </c>
      <c r="DN52" s="76">
        <v>3.4258600000000001</v>
      </c>
      <c r="DO52" s="41">
        <f t="shared" si="376"/>
        <v>3100.8452169399848</v>
      </c>
      <c r="DP52" s="41">
        <f t="shared" si="376"/>
        <v>3078.8982169399851</v>
      </c>
      <c r="DQ52" s="41">
        <f t="shared" si="376"/>
        <v>21.947000000000003</v>
      </c>
      <c r="DR52" s="41">
        <f t="shared" si="376"/>
        <v>4307.0993600000002</v>
      </c>
      <c r="DS52" s="41">
        <f t="shared" si="376"/>
        <v>4299.6824699999997</v>
      </c>
      <c r="DT52" s="41">
        <f t="shared" si="376"/>
        <v>7.4168899999999995</v>
      </c>
      <c r="DU52" s="41">
        <f t="shared" si="376"/>
        <v>3410.9380700000002</v>
      </c>
      <c r="DV52" s="41">
        <f t="shared" si="376"/>
        <v>3402.38</v>
      </c>
      <c r="DW52" s="41">
        <f t="shared" si="376"/>
        <v>8.5580700000000007</v>
      </c>
      <c r="DX52" s="43">
        <f t="shared" si="276"/>
        <v>1206.2541430600154</v>
      </c>
      <c r="DY52" s="43">
        <f t="shared" si="276"/>
        <v>1220.7842530600146</v>
      </c>
      <c r="DZ52" s="43">
        <f t="shared" si="276"/>
        <v>-14.530110000000004</v>
      </c>
      <c r="EA52" s="41">
        <f t="shared" si="377"/>
        <v>9302.5356508199548</v>
      </c>
      <c r="EB52" s="41">
        <f t="shared" si="377"/>
        <v>9236.6946508199544</v>
      </c>
      <c r="EC52" s="41">
        <f t="shared" si="377"/>
        <v>65.841000000000008</v>
      </c>
      <c r="ED52" s="41">
        <f t="shared" si="377"/>
        <v>13635.018880000001</v>
      </c>
      <c r="EE52" s="41">
        <f t="shared" si="377"/>
        <v>13603.71135</v>
      </c>
      <c r="EF52" s="41">
        <f t="shared" si="377"/>
        <v>31.30753</v>
      </c>
      <c r="EG52" s="41">
        <f t="shared" si="377"/>
        <v>9589.0144500000006</v>
      </c>
      <c r="EH52" s="41">
        <f t="shared" si="377"/>
        <v>9564.9828699999998</v>
      </c>
      <c r="EI52" s="41">
        <f t="shared" si="377"/>
        <v>24.031579999999998</v>
      </c>
      <c r="EJ52" s="43">
        <f t="shared" si="278"/>
        <v>4332.4832291800467</v>
      </c>
      <c r="EK52" s="43">
        <f t="shared" si="278"/>
        <v>4367.0166991800452</v>
      </c>
      <c r="EL52" s="43">
        <f t="shared" si="278"/>
        <v>-34.533470000000008</v>
      </c>
      <c r="EM52" s="66">
        <f t="shared" si="378"/>
        <v>1033.6150723133283</v>
      </c>
      <c r="EN52" s="66">
        <f>SUM('[20]ПОЛНАЯ СЕБЕСТОИМОСТЬ СТОКИ 2023'!BN170)/3</f>
        <v>1026.2994056466616</v>
      </c>
      <c r="EO52" s="66">
        <f>SUM('[20]ПОЛНАЯ СЕБЕСТОИМОСТЬ СТОКИ 2023'!BO170)/3</f>
        <v>7.3156666666666679</v>
      </c>
      <c r="EP52" s="66">
        <f t="shared" si="379"/>
        <v>1508.2752700000001</v>
      </c>
      <c r="EQ52" s="66">
        <f>SUM('[20]ПОЛНАЯ СЕБЕСТОИМОСТЬ СТОКИ 2023'!BQ170)</f>
        <v>1504.2451100000001</v>
      </c>
      <c r="ER52" s="66">
        <f>SUM('[20]ПОЛНАЯ СЕБЕСТОИМОСТЬ СТОКИ 2023'!BR170)</f>
        <v>4.0301599999999995</v>
      </c>
      <c r="ES52" s="76">
        <f>SUM(ES53:ES60)</f>
        <v>1577.9542000000001</v>
      </c>
      <c r="ET52" s="76">
        <v>1573.4839999999999</v>
      </c>
      <c r="EU52" s="76">
        <v>4.4702000000000002</v>
      </c>
      <c r="EV52" s="66">
        <f t="shared" si="380"/>
        <v>1033.6150723133283</v>
      </c>
      <c r="EW52" s="66">
        <f t="shared" si="381"/>
        <v>1026.2994056466616</v>
      </c>
      <c r="EX52" s="66">
        <f t="shared" si="382"/>
        <v>7.3156666666666679</v>
      </c>
      <c r="EY52" s="66">
        <f t="shared" si="383"/>
        <v>0</v>
      </c>
      <c r="EZ52" s="66">
        <f>SUM('[20]ПОЛНАЯ СЕБЕСТОИМОСТЬ СТОКИ 2023'!BT170)</f>
        <v>0</v>
      </c>
      <c r="FA52" s="66">
        <f>SUM('[20]ПОЛНАЯ СЕБЕСТОИМОСТЬ СТОКИ 2023'!BU170)</f>
        <v>0</v>
      </c>
      <c r="FB52" s="76">
        <f>SUM(FB53:FB60)</f>
        <v>1248.3952300000001</v>
      </c>
      <c r="FC52" s="76">
        <v>1244.18427</v>
      </c>
      <c r="FD52" s="76">
        <v>4.21096</v>
      </c>
      <c r="FE52" s="66">
        <f t="shared" si="384"/>
        <v>1033.6150723133283</v>
      </c>
      <c r="FF52" s="66">
        <f t="shared" si="385"/>
        <v>1026.2994056466616</v>
      </c>
      <c r="FG52" s="66">
        <f t="shared" si="386"/>
        <v>7.3156666666666679</v>
      </c>
      <c r="FH52" s="66">
        <f t="shared" si="387"/>
        <v>0</v>
      </c>
      <c r="FI52" s="66">
        <f>SUM('[20]ПОЛНАЯ СЕБЕСТОИМОСТЬ СТОКИ 2023'!BW170)</f>
        <v>0</v>
      </c>
      <c r="FJ52" s="66">
        <f>SUM('[20]ПОЛНАЯ СЕБЕСТОИМОСТЬ СТОКИ 2023'!BX170)</f>
        <v>0</v>
      </c>
      <c r="FK52" s="76">
        <f>SUM(FK53:FK58)</f>
        <v>1448.1246000000001</v>
      </c>
      <c r="FL52" s="76">
        <v>1442.48</v>
      </c>
      <c r="FM52" s="76">
        <v>5.6446000000000005</v>
      </c>
      <c r="FN52" s="41">
        <f t="shared" si="388"/>
        <v>3100.8452169399848</v>
      </c>
      <c r="FO52" s="41">
        <f t="shared" si="388"/>
        <v>3078.8982169399851</v>
      </c>
      <c r="FP52" s="41">
        <f t="shared" si="388"/>
        <v>21.947000000000003</v>
      </c>
      <c r="FQ52" s="41">
        <f t="shared" si="388"/>
        <v>1508.2752700000001</v>
      </c>
      <c r="FR52" s="41">
        <f t="shared" si="388"/>
        <v>1504.2451100000001</v>
      </c>
      <c r="FS52" s="41">
        <f t="shared" si="388"/>
        <v>4.0301599999999995</v>
      </c>
      <c r="FT52" s="41">
        <f t="shared" si="388"/>
        <v>4274.4740300000003</v>
      </c>
      <c r="FU52" s="41">
        <f t="shared" si="388"/>
        <v>4260.1482699999997</v>
      </c>
      <c r="FV52" s="41">
        <f t="shared" si="388"/>
        <v>14.325760000000001</v>
      </c>
      <c r="FW52" s="43">
        <f t="shared" si="280"/>
        <v>-1592.5699469399847</v>
      </c>
      <c r="FX52" s="43">
        <f t="shared" si="280"/>
        <v>-1574.653106939985</v>
      </c>
      <c r="FY52" s="43">
        <f t="shared" si="280"/>
        <v>-17.916840000000004</v>
      </c>
      <c r="FZ52" s="42">
        <f t="shared" si="389"/>
        <v>12403.380867759939</v>
      </c>
      <c r="GA52" s="42">
        <f t="shared" si="389"/>
        <v>12315.59286775994</v>
      </c>
      <c r="GB52" s="42">
        <f t="shared" si="389"/>
        <v>87.788000000000011</v>
      </c>
      <c r="GC52" s="41">
        <f t="shared" si="389"/>
        <v>15143.294150000002</v>
      </c>
      <c r="GD52" s="41">
        <f t="shared" si="389"/>
        <v>15107.956459999999</v>
      </c>
      <c r="GE52" s="41">
        <f t="shared" si="389"/>
        <v>35.337690000000002</v>
      </c>
      <c r="GF52" s="41">
        <f t="shared" si="389"/>
        <v>13863.48848</v>
      </c>
      <c r="GG52" s="41">
        <f t="shared" si="389"/>
        <v>13825.13114</v>
      </c>
      <c r="GH52" s="41">
        <f t="shared" si="389"/>
        <v>38.357340000000001</v>
      </c>
      <c r="GI52" s="43">
        <f t="shared" si="282"/>
        <v>2739.9132822400625</v>
      </c>
      <c r="GJ52" s="43">
        <f t="shared" si="282"/>
        <v>2792.363592240059</v>
      </c>
      <c r="GK52" s="43">
        <f t="shared" si="282"/>
        <v>-52.450310000000009</v>
      </c>
      <c r="GM52" s="13">
        <f t="shared" si="283"/>
        <v>12403.380867759943</v>
      </c>
    </row>
    <row r="53" spans="1:195" ht="18.75" customHeight="1" x14ac:dyDescent="0.3">
      <c r="A53" s="77" t="s">
        <v>67</v>
      </c>
      <c r="B53" s="78">
        <f t="shared" si="343"/>
        <v>664.8447477728472</v>
      </c>
      <c r="C53" s="78">
        <f>SUM('[20]ПОЛНАЯ СЕБЕСТОИМОСТЬ СТОКИ 2023'!C171)/3</f>
        <v>662.84583110618053</v>
      </c>
      <c r="D53" s="78">
        <f>SUM('[20]ПОЛНАЯ СЕБЕСТОИМОСТЬ СТОКИ 2023'!D171)/3</f>
        <v>1.9989166666666665</v>
      </c>
      <c r="E53" s="78">
        <f t="shared" si="344"/>
        <v>836.08479</v>
      </c>
      <c r="F53" s="78">
        <f>SUM('[20]ПОЛНАЯ СЕБЕСТОИМОСТЬ СТОКИ 2023'!F171)</f>
        <v>834.02729999999997</v>
      </c>
      <c r="G53" s="78">
        <f>SUM('[20]ПОЛНАЯ СЕБЕСТОИМОСТЬ СТОКИ 2023'!G171)</f>
        <v>2.05749</v>
      </c>
      <c r="H53" s="79">
        <f t="shared" si="390"/>
        <v>647.93499999999995</v>
      </c>
      <c r="I53" s="79">
        <v>646.27099999999996</v>
      </c>
      <c r="J53" s="79">
        <v>1.6639999999999999</v>
      </c>
      <c r="K53" s="78">
        <f t="shared" si="345"/>
        <v>664.8447477728472</v>
      </c>
      <c r="L53" s="78">
        <f t="shared" si="346"/>
        <v>662.84583110618053</v>
      </c>
      <c r="M53" s="78">
        <f t="shared" si="347"/>
        <v>1.9989166666666665</v>
      </c>
      <c r="N53" s="78">
        <f t="shared" si="348"/>
        <v>868.45947000000001</v>
      </c>
      <c r="O53" s="78">
        <f>SUM('[20]ПОЛНАЯ СЕБЕСТОИМОСТЬ СТОКИ 2023'!I171)</f>
        <v>866.27232000000004</v>
      </c>
      <c r="P53" s="78">
        <f>SUM('[20]ПОЛНАЯ СЕБЕСТОИМОСТЬ СТОКИ 2023'!J171)</f>
        <v>2.1871499999999999</v>
      </c>
      <c r="Q53" s="79">
        <f t="shared" ref="Q53:Q62" si="413">SUM(R53:S53)</f>
        <v>584.20799999999997</v>
      </c>
      <c r="R53" s="79">
        <v>582.78800000000001</v>
      </c>
      <c r="S53" s="79">
        <v>1.42</v>
      </c>
      <c r="T53" s="78">
        <f t="shared" si="349"/>
        <v>664.8447477728472</v>
      </c>
      <c r="U53" s="78">
        <f t="shared" si="350"/>
        <v>662.84583110618053</v>
      </c>
      <c r="V53" s="78">
        <f t="shared" si="351"/>
        <v>1.9989166666666665</v>
      </c>
      <c r="W53" s="78">
        <f t="shared" si="352"/>
        <v>927.29919999999993</v>
      </c>
      <c r="X53" s="78">
        <f>SUM('[20]ПОЛНАЯ СЕБЕСТОИМОСТЬ СТОКИ 2023'!L171)</f>
        <v>924.55499999999995</v>
      </c>
      <c r="Y53" s="78">
        <f>SUM('[20]ПОЛНАЯ СЕБЕСТОИМОСТЬ СТОКИ 2023'!M171)</f>
        <v>2.7442000000000002</v>
      </c>
      <c r="Z53" s="79">
        <f t="shared" ref="Z53:Z62" si="414">SUM(AA53:AB53)</f>
        <v>820.01169000000004</v>
      </c>
      <c r="AA53" s="79">
        <v>817.92100000000005</v>
      </c>
      <c r="AB53" s="79">
        <v>2.0906899999999999</v>
      </c>
      <c r="AC53" s="80">
        <f t="shared" si="353"/>
        <v>1994.5342433185415</v>
      </c>
      <c r="AD53" s="80">
        <f t="shared" si="353"/>
        <v>1988.5374933185417</v>
      </c>
      <c r="AE53" s="80">
        <f t="shared" si="353"/>
        <v>5.9967499999999996</v>
      </c>
      <c r="AF53" s="80">
        <f t="shared" si="353"/>
        <v>2631.8434600000001</v>
      </c>
      <c r="AG53" s="80">
        <f t="shared" si="353"/>
        <v>2624.8546200000001</v>
      </c>
      <c r="AH53" s="80">
        <f t="shared" si="353"/>
        <v>6.9888400000000006</v>
      </c>
      <c r="AI53" s="80">
        <f t="shared" si="353"/>
        <v>2052.1546900000003</v>
      </c>
      <c r="AJ53" s="80">
        <f t="shared" si="353"/>
        <v>2046.98</v>
      </c>
      <c r="AK53" s="80">
        <f t="shared" si="353"/>
        <v>5.17469</v>
      </c>
      <c r="AL53" s="58">
        <f t="shared" si="270"/>
        <v>637.30921668145857</v>
      </c>
      <c r="AM53" s="58">
        <f t="shared" si="270"/>
        <v>636.31712668145838</v>
      </c>
      <c r="AN53" s="58">
        <f t="shared" si="270"/>
        <v>0.99209000000000103</v>
      </c>
      <c r="AO53" s="78">
        <f t="shared" si="354"/>
        <v>664.8447477728472</v>
      </c>
      <c r="AP53" s="78">
        <f>SUM('[20]ПОЛНАЯ СЕБЕСТОИМОСТЬ СТОКИ 2023'!R171)/3</f>
        <v>662.84583110618053</v>
      </c>
      <c r="AQ53" s="78">
        <f>SUM('[20]ПОЛНАЯ СЕБЕСТОИМОСТЬ СТОКИ 2023'!S171)/3</f>
        <v>1.9989166666666665</v>
      </c>
      <c r="AR53" s="78">
        <f t="shared" si="355"/>
        <v>1166.72325</v>
      </c>
      <c r="AS53" s="78">
        <f>SUM('[20]ПОЛНАЯ СЕБЕСТОИМОСТЬ СТОКИ 2023'!U171)</f>
        <v>1164.4590000000001</v>
      </c>
      <c r="AT53" s="78">
        <f>SUM('[20]ПОЛНАЯ СЕБЕСТОИМОСТЬ СТОКИ 2023'!V171)</f>
        <v>2.2642500000000001</v>
      </c>
      <c r="AU53" s="79">
        <f t="shared" ref="AU53:AU62" si="415">SUM(AV53:AW53)</f>
        <v>624.19100000000003</v>
      </c>
      <c r="AV53" s="79">
        <v>622.61300000000006</v>
      </c>
      <c r="AW53" s="79">
        <v>1.5780000000000001</v>
      </c>
      <c r="AX53" s="78">
        <f t="shared" si="356"/>
        <v>664.8447477728472</v>
      </c>
      <c r="AY53" s="78">
        <f t="shared" si="357"/>
        <v>662.84583110618053</v>
      </c>
      <c r="AZ53" s="78">
        <f t="shared" si="358"/>
        <v>1.9989166666666665</v>
      </c>
      <c r="BA53" s="81">
        <f t="shared" si="359"/>
        <v>856.80127000000005</v>
      </c>
      <c r="BB53" s="81">
        <f>SUM('[20]ПОЛНАЯ СЕБЕСТОИМОСТЬ СТОКИ 2023'!X171)</f>
        <v>854.65800000000002</v>
      </c>
      <c r="BC53" s="81">
        <f>SUM('[20]ПОЛНАЯ СЕБЕСТОИМОСТЬ СТОКИ 2023'!Y171)</f>
        <v>2.1432699999999998</v>
      </c>
      <c r="BD53" s="79">
        <f t="shared" ref="BD53:BD62" si="416">SUM(BE53:BF53)</f>
        <v>516.43099999999993</v>
      </c>
      <c r="BE53" s="79">
        <v>515.70399999999995</v>
      </c>
      <c r="BF53" s="79">
        <v>0.72699999999999998</v>
      </c>
      <c r="BG53" s="78">
        <f t="shared" si="360"/>
        <v>664.8447477728472</v>
      </c>
      <c r="BH53" s="78">
        <f t="shared" si="361"/>
        <v>662.84583110618053</v>
      </c>
      <c r="BI53" s="78">
        <f t="shared" si="362"/>
        <v>1.9989166666666665</v>
      </c>
      <c r="BJ53" s="78">
        <f t="shared" si="363"/>
        <v>881.0711</v>
      </c>
      <c r="BK53" s="78">
        <f>SUM('[20]ПОЛНАЯ СЕБЕСТОИМОСТЬ СТОКИ 2023'!AA171)</f>
        <v>878.34693000000004</v>
      </c>
      <c r="BL53" s="78">
        <f>SUM('[20]ПОЛНАЯ СЕБЕСТОИМОСТЬ СТОКИ 2023'!AB171)</f>
        <v>2.72417</v>
      </c>
      <c r="BM53" s="79">
        <f t="shared" ref="BM53:BM62" si="417">SUM(BN53:BO53)</f>
        <v>661.35708</v>
      </c>
      <c r="BN53" s="79">
        <v>659.14986999999996</v>
      </c>
      <c r="BO53" s="79">
        <v>2.2072099999999999</v>
      </c>
      <c r="BP53" s="80">
        <f t="shared" si="364"/>
        <v>1994.5342433185415</v>
      </c>
      <c r="BQ53" s="80">
        <f t="shared" si="364"/>
        <v>1988.5374933185417</v>
      </c>
      <c r="BR53" s="80">
        <f t="shared" si="364"/>
        <v>5.9967499999999996</v>
      </c>
      <c r="BS53" s="80">
        <f t="shared" si="364"/>
        <v>2904.5956200000001</v>
      </c>
      <c r="BT53" s="80">
        <f t="shared" si="364"/>
        <v>2897.4639300000003</v>
      </c>
      <c r="BU53" s="80">
        <f t="shared" si="364"/>
        <v>7.1316899999999999</v>
      </c>
      <c r="BV53" s="80">
        <f t="shared" si="364"/>
        <v>1801.9790799999998</v>
      </c>
      <c r="BW53" s="80">
        <f t="shared" si="364"/>
        <v>1797.46687</v>
      </c>
      <c r="BX53" s="80">
        <f t="shared" si="364"/>
        <v>4.5122099999999996</v>
      </c>
      <c r="BY53" s="58">
        <f t="shared" si="272"/>
        <v>910.06137668145857</v>
      </c>
      <c r="BZ53" s="58">
        <f t="shared" si="272"/>
        <v>908.92643668145865</v>
      </c>
      <c r="CA53" s="58">
        <f t="shared" si="272"/>
        <v>1.1349400000000003</v>
      </c>
      <c r="CB53" s="80">
        <f t="shared" si="365"/>
        <v>3989.068486637083</v>
      </c>
      <c r="CC53" s="80">
        <f t="shared" si="365"/>
        <v>3977.0749866370834</v>
      </c>
      <c r="CD53" s="80">
        <f t="shared" si="365"/>
        <v>11.993499999999999</v>
      </c>
      <c r="CE53" s="80">
        <f t="shared" si="365"/>
        <v>5536.4390800000001</v>
      </c>
      <c r="CF53" s="80">
        <f t="shared" si="365"/>
        <v>5522.31855</v>
      </c>
      <c r="CG53" s="80">
        <f t="shared" si="365"/>
        <v>14.12053</v>
      </c>
      <c r="CH53" s="82">
        <f t="shared" si="365"/>
        <v>3854.1337700000004</v>
      </c>
      <c r="CI53" s="82">
        <f t="shared" si="365"/>
        <v>3844.4468699999998</v>
      </c>
      <c r="CJ53" s="82">
        <f t="shared" si="365"/>
        <v>9.6868999999999996</v>
      </c>
      <c r="CK53" s="58">
        <f t="shared" si="274"/>
        <v>1547.3705933629171</v>
      </c>
      <c r="CL53" s="58">
        <f t="shared" si="274"/>
        <v>1545.2435633629166</v>
      </c>
      <c r="CM53" s="58">
        <f t="shared" si="274"/>
        <v>2.1270300000000013</v>
      </c>
      <c r="CN53" s="78">
        <f t="shared" si="366"/>
        <v>664.8447477728472</v>
      </c>
      <c r="CO53" s="78">
        <f>SUM('[20]ПОЛНАЯ СЕБЕСТОИМОСТЬ СТОКИ 2023'!AP171)/3</f>
        <v>662.84583110618053</v>
      </c>
      <c r="CP53" s="78">
        <f>SUM('[20]ПОЛНАЯ СЕБЕСТОИМОСТЬ СТОКИ 2023'!AQ171)/3</f>
        <v>1.9989166666666665</v>
      </c>
      <c r="CQ53" s="78">
        <f t="shared" si="367"/>
        <v>805.53470000000004</v>
      </c>
      <c r="CR53" s="78">
        <f>SUM('[20]ПОЛНАЯ СЕБЕСТОИМОСТЬ СТОКИ 2023'!AS171)</f>
        <v>804.24045000000001</v>
      </c>
      <c r="CS53" s="78">
        <f>SUM('[20]ПОЛНАЯ СЕБЕСТОИМОСТЬ СТОКИ 2023'!AT171)</f>
        <v>1.2942499999999999</v>
      </c>
      <c r="CT53" s="79">
        <f t="shared" ref="CT53:CT62" si="418">SUM(CU53:CV53)</f>
        <v>568.56999999999994</v>
      </c>
      <c r="CU53" s="79">
        <v>566.76</v>
      </c>
      <c r="CV53" s="79">
        <v>1.81</v>
      </c>
      <c r="CW53" s="78">
        <f t="shared" si="368"/>
        <v>664.8447477728472</v>
      </c>
      <c r="CX53" s="78">
        <f t="shared" si="369"/>
        <v>662.84583110618053</v>
      </c>
      <c r="CY53" s="78">
        <f t="shared" si="370"/>
        <v>1.9989166666666665</v>
      </c>
      <c r="CZ53" s="78">
        <f t="shared" si="371"/>
        <v>722.28819999999996</v>
      </c>
      <c r="DA53" s="78">
        <f>SUM('[20]ПОЛНАЯ СЕБЕСТОИМОСТЬ СТОКИ 2023'!AV171)</f>
        <v>720.93925000000002</v>
      </c>
      <c r="DB53" s="78">
        <f>SUM('[20]ПОЛНАЯ СЕБЕСТОИМОСТЬ СТОКИ 2023'!AW171)</f>
        <v>1.3489500000000001</v>
      </c>
      <c r="DC53" s="79">
        <f t="shared" ref="DC53:DC62" si="419">SUM(DD53:DE53)</f>
        <v>625.15600000000006</v>
      </c>
      <c r="DD53" s="79">
        <v>623.86500000000001</v>
      </c>
      <c r="DE53" s="79">
        <v>1.2909999999999999</v>
      </c>
      <c r="DF53" s="78">
        <f t="shared" si="372"/>
        <v>664.8447477728472</v>
      </c>
      <c r="DG53" s="78">
        <f t="shared" si="373"/>
        <v>662.84583110618053</v>
      </c>
      <c r="DH53" s="78">
        <f t="shared" si="374"/>
        <v>1.9989166666666665</v>
      </c>
      <c r="DI53" s="78">
        <f t="shared" si="375"/>
        <v>812.75783999999999</v>
      </c>
      <c r="DJ53" s="78">
        <f>SUM('[20]ПОЛНАЯ СЕБЕСТОИМОСТЬ СТОКИ 2023'!AY171)</f>
        <v>811.37239999999997</v>
      </c>
      <c r="DK53" s="78">
        <f>SUM('[20]ПОЛНАЯ СЕБЕСТОИМОСТЬ СТОКИ 2023'!AZ171)</f>
        <v>1.38544</v>
      </c>
      <c r="DL53" s="79">
        <f t="shared" ref="DL53:DL62" si="420">SUM(DM53:DN53)</f>
        <v>805.37300000000005</v>
      </c>
      <c r="DM53" s="79">
        <v>803.43700000000001</v>
      </c>
      <c r="DN53" s="79">
        <v>1.9359999999999999</v>
      </c>
      <c r="DO53" s="80">
        <f t="shared" si="376"/>
        <v>1994.5342433185415</v>
      </c>
      <c r="DP53" s="80">
        <f t="shared" si="376"/>
        <v>1988.5374933185417</v>
      </c>
      <c r="DQ53" s="80">
        <f t="shared" si="376"/>
        <v>5.9967499999999996</v>
      </c>
      <c r="DR53" s="80">
        <f t="shared" si="376"/>
        <v>2340.5807400000003</v>
      </c>
      <c r="DS53" s="80">
        <f t="shared" si="376"/>
        <v>2336.5520999999999</v>
      </c>
      <c r="DT53" s="80">
        <f t="shared" si="376"/>
        <v>4.0286400000000002</v>
      </c>
      <c r="DU53" s="80">
        <f t="shared" si="376"/>
        <v>1999.0990000000002</v>
      </c>
      <c r="DV53" s="80">
        <f t="shared" si="376"/>
        <v>1994.0619999999999</v>
      </c>
      <c r="DW53" s="80">
        <f t="shared" si="376"/>
        <v>5.0369999999999999</v>
      </c>
      <c r="DX53" s="58">
        <f t="shared" si="276"/>
        <v>346.04649668145885</v>
      </c>
      <c r="DY53" s="58">
        <f t="shared" si="276"/>
        <v>348.01460668145819</v>
      </c>
      <c r="DZ53" s="58">
        <f t="shared" si="276"/>
        <v>-1.9681099999999994</v>
      </c>
      <c r="EA53" s="80">
        <f t="shared" si="377"/>
        <v>5983.6027299556245</v>
      </c>
      <c r="EB53" s="80">
        <f t="shared" si="377"/>
        <v>5965.6124799556255</v>
      </c>
      <c r="EC53" s="80">
        <f t="shared" si="377"/>
        <v>17.99025</v>
      </c>
      <c r="ED53" s="80">
        <f t="shared" si="377"/>
        <v>7877.0198200000004</v>
      </c>
      <c r="EE53" s="80">
        <f t="shared" si="377"/>
        <v>7858.8706499999998</v>
      </c>
      <c r="EF53" s="80">
        <f t="shared" si="377"/>
        <v>18.149170000000002</v>
      </c>
      <c r="EG53" s="80">
        <f t="shared" si="377"/>
        <v>5853.2327700000005</v>
      </c>
      <c r="EH53" s="80">
        <f t="shared" si="377"/>
        <v>5838.5088699999997</v>
      </c>
      <c r="EI53" s="80">
        <f t="shared" si="377"/>
        <v>14.7239</v>
      </c>
      <c r="EJ53" s="58">
        <f t="shared" si="278"/>
        <v>1893.417090044376</v>
      </c>
      <c r="EK53" s="58">
        <f t="shared" si="278"/>
        <v>1893.2581700443743</v>
      </c>
      <c r="EL53" s="58">
        <f t="shared" si="278"/>
        <v>0.15892000000000195</v>
      </c>
      <c r="EM53" s="78">
        <f t="shared" si="378"/>
        <v>664.8447477728472</v>
      </c>
      <c r="EN53" s="78">
        <f>SUM('[20]ПОЛНАЯ СЕБЕСТОИМОСТЬ СТОКИ 2023'!BN171)/3</f>
        <v>662.84583110618053</v>
      </c>
      <c r="EO53" s="78">
        <f>SUM('[20]ПОЛНАЯ СЕБЕСТОИМОСТЬ СТОКИ 2023'!BO171)/3</f>
        <v>1.9989166666666665</v>
      </c>
      <c r="EP53" s="78">
        <f t="shared" si="379"/>
        <v>827.26214999999991</v>
      </c>
      <c r="EQ53" s="78">
        <f>SUM('[20]ПОЛНАЯ СЕБЕСТОИМОСТЬ СТОКИ 2023'!BQ171)</f>
        <v>825.05166999999994</v>
      </c>
      <c r="ER53" s="78">
        <f>SUM('[20]ПОЛНАЯ СЕБЕСТОИМОСТЬ СТОКИ 2023'!BR171)</f>
        <v>2.21048</v>
      </c>
      <c r="ES53" s="79">
        <f t="shared" ref="ES53:ES62" si="421">SUM(ET53:EU53)</f>
        <v>700.38200000000006</v>
      </c>
      <c r="ET53" s="79">
        <v>698.39800000000002</v>
      </c>
      <c r="EU53" s="79">
        <v>1.984</v>
      </c>
      <c r="EV53" s="78">
        <f t="shared" si="380"/>
        <v>664.8447477728472</v>
      </c>
      <c r="EW53" s="78">
        <f t="shared" si="381"/>
        <v>662.84583110618053</v>
      </c>
      <c r="EX53" s="78">
        <f t="shared" si="382"/>
        <v>1.9989166666666665</v>
      </c>
      <c r="EY53" s="78">
        <f t="shared" si="383"/>
        <v>0</v>
      </c>
      <c r="EZ53" s="78">
        <f>SUM('[20]ПОЛНАЯ СЕБЕСТОИМОСТЬ СТОКИ 2023'!BT171)</f>
        <v>0</v>
      </c>
      <c r="FA53" s="78">
        <f>SUM('[20]ПОЛНАЯ СЕБЕСТОИМОСТЬ СТОКИ 2023'!BU171)</f>
        <v>0</v>
      </c>
      <c r="FB53" s="79">
        <f t="shared" ref="FB53:FB62" si="422">SUM(FC53:FD53)</f>
        <v>713.66884000000005</v>
      </c>
      <c r="FC53" s="79">
        <v>711.26130000000001</v>
      </c>
      <c r="FD53" s="79">
        <v>2.40754</v>
      </c>
      <c r="FE53" s="78">
        <f t="shared" si="384"/>
        <v>664.8447477728472</v>
      </c>
      <c r="FF53" s="78">
        <f t="shared" si="385"/>
        <v>662.84583110618053</v>
      </c>
      <c r="FG53" s="78">
        <f t="shared" si="386"/>
        <v>1.9989166666666665</v>
      </c>
      <c r="FH53" s="78">
        <f t="shared" si="387"/>
        <v>0</v>
      </c>
      <c r="FI53" s="78">
        <f>SUM('[20]ПОЛНАЯ СЕБЕСТОИМОСТЬ СТОКИ 2023'!BW171)</f>
        <v>0</v>
      </c>
      <c r="FJ53" s="78">
        <f>SUM('[20]ПОЛНАЯ СЕБЕСТОИМОСТЬ СТОКИ 2023'!BX171)</f>
        <v>0</v>
      </c>
      <c r="FK53" s="79">
        <f t="shared" ref="FK53:FK62" si="423">SUM(FL53:FM53)</f>
        <v>737.31799999999998</v>
      </c>
      <c r="FL53" s="79">
        <v>734.44399999999996</v>
      </c>
      <c r="FM53" s="79">
        <v>2.8740000000000001</v>
      </c>
      <c r="FN53" s="80">
        <f t="shared" si="388"/>
        <v>1994.5342433185415</v>
      </c>
      <c r="FO53" s="80">
        <f t="shared" si="388"/>
        <v>1988.5374933185417</v>
      </c>
      <c r="FP53" s="80">
        <f t="shared" si="388"/>
        <v>5.9967499999999996</v>
      </c>
      <c r="FQ53" s="80">
        <f t="shared" si="388"/>
        <v>827.26214999999991</v>
      </c>
      <c r="FR53" s="80">
        <f t="shared" si="388"/>
        <v>825.05166999999994</v>
      </c>
      <c r="FS53" s="80">
        <f t="shared" si="388"/>
        <v>2.21048</v>
      </c>
      <c r="FT53" s="80">
        <f t="shared" si="388"/>
        <v>2151.3688400000001</v>
      </c>
      <c r="FU53" s="80">
        <f t="shared" si="388"/>
        <v>2144.1032999999998</v>
      </c>
      <c r="FV53" s="80">
        <f t="shared" si="388"/>
        <v>7.2655399999999997</v>
      </c>
      <c r="FW53" s="58">
        <f t="shared" si="280"/>
        <v>-1167.2720933185415</v>
      </c>
      <c r="FX53" s="58">
        <f t="shared" si="280"/>
        <v>-1163.4858233185419</v>
      </c>
      <c r="FY53" s="58">
        <f t="shared" si="280"/>
        <v>-3.7862699999999996</v>
      </c>
      <c r="FZ53" s="74">
        <f t="shared" si="389"/>
        <v>7978.1369732741659</v>
      </c>
      <c r="GA53" s="74">
        <f t="shared" si="389"/>
        <v>7954.1499732741668</v>
      </c>
      <c r="GB53" s="74">
        <f t="shared" si="389"/>
        <v>23.986999999999998</v>
      </c>
      <c r="GC53" s="80">
        <f t="shared" si="389"/>
        <v>8704.28197</v>
      </c>
      <c r="GD53" s="80">
        <f t="shared" si="389"/>
        <v>8683.9223199999997</v>
      </c>
      <c r="GE53" s="80">
        <f t="shared" si="389"/>
        <v>20.359650000000002</v>
      </c>
      <c r="GF53" s="80">
        <f t="shared" si="389"/>
        <v>8004.6016100000006</v>
      </c>
      <c r="GG53" s="80">
        <f t="shared" si="389"/>
        <v>7982.6121699999994</v>
      </c>
      <c r="GH53" s="80">
        <f t="shared" si="389"/>
        <v>21.989440000000002</v>
      </c>
      <c r="GI53" s="58">
        <f t="shared" si="282"/>
        <v>726.14499672583406</v>
      </c>
      <c r="GJ53" s="58">
        <f t="shared" si="282"/>
        <v>729.7723467258329</v>
      </c>
      <c r="GK53" s="58">
        <f t="shared" si="282"/>
        <v>-3.6273499999999963</v>
      </c>
      <c r="GM53" s="13">
        <f t="shared" si="283"/>
        <v>7978.136973274165</v>
      </c>
    </row>
    <row r="54" spans="1:195" ht="18.75" customHeight="1" x14ac:dyDescent="0.3">
      <c r="A54" s="77" t="s">
        <v>68</v>
      </c>
      <c r="B54" s="78">
        <f t="shared" si="343"/>
        <v>199.45342433185417</v>
      </c>
      <c r="C54" s="78">
        <f>SUM('[20]ПОЛНАЯ СЕБЕСТОИМОСТЬ СТОКИ 2023'!C172)/3</f>
        <v>198.85375766518749</v>
      </c>
      <c r="D54" s="78">
        <f>SUM('[20]ПОЛНАЯ СЕБЕСТОИМОСТЬ СТОКИ 2023'!D172)/3</f>
        <v>0.59966666666666668</v>
      </c>
      <c r="E54" s="78">
        <f t="shared" si="344"/>
        <v>254.72247999999999</v>
      </c>
      <c r="F54" s="78">
        <f>SUM('[20]ПОЛНАЯ СЕБЕСТОИМОСТЬ СТОКИ 2023'!F172)</f>
        <v>254.09564</v>
      </c>
      <c r="G54" s="78">
        <f>SUM('[20]ПОЛНАЯ СЕБЕСТОИМОСТЬ СТОКИ 2023'!G172)</f>
        <v>0.62683999999999995</v>
      </c>
      <c r="H54" s="79">
        <f t="shared" si="390"/>
        <v>211.78400000000002</v>
      </c>
      <c r="I54" s="79">
        <v>211.24</v>
      </c>
      <c r="J54" s="79">
        <v>0.54400000000000004</v>
      </c>
      <c r="K54" s="78">
        <f t="shared" si="345"/>
        <v>199.45342433185417</v>
      </c>
      <c r="L54" s="78">
        <f t="shared" si="346"/>
        <v>198.85375766518749</v>
      </c>
      <c r="M54" s="78">
        <f t="shared" si="347"/>
        <v>0.59966666666666668</v>
      </c>
      <c r="N54" s="78">
        <f t="shared" si="348"/>
        <v>270.47374000000002</v>
      </c>
      <c r="O54" s="78">
        <f>SUM('[20]ПОЛНАЯ СЕБЕСТОИМОСТЬ СТОКИ 2023'!I172)</f>
        <v>269.79257000000001</v>
      </c>
      <c r="P54" s="78">
        <f>SUM('[20]ПОЛНАЯ СЕБЕСТОИМОСТЬ СТОКИ 2023'!J172)</f>
        <v>0.68117000000000005</v>
      </c>
      <c r="Q54" s="79">
        <f t="shared" si="413"/>
        <v>171.60499999999999</v>
      </c>
      <c r="R54" s="79">
        <v>171.18799999999999</v>
      </c>
      <c r="S54" s="79">
        <v>0.41699999999999998</v>
      </c>
      <c r="T54" s="78">
        <f t="shared" si="349"/>
        <v>199.45342433185417</v>
      </c>
      <c r="U54" s="78">
        <f t="shared" si="350"/>
        <v>198.85375766518749</v>
      </c>
      <c r="V54" s="78">
        <f t="shared" si="351"/>
        <v>0.59966666666666668</v>
      </c>
      <c r="W54" s="78">
        <f t="shared" si="352"/>
        <v>280.66157000000004</v>
      </c>
      <c r="X54" s="78">
        <f>SUM('[20]ПОЛНАЯ СЕБЕСТОИМОСТЬ СТОКИ 2023'!L172)</f>
        <v>279.83100000000002</v>
      </c>
      <c r="Y54" s="78">
        <f>SUM('[20]ПОЛНАЯ СЕБЕСТОИМОСТЬ СТОКИ 2023'!M172)</f>
        <v>0.83056999999999992</v>
      </c>
      <c r="Z54" s="79">
        <f t="shared" si="414"/>
        <v>245.87687</v>
      </c>
      <c r="AA54" s="79">
        <v>245.24969999999999</v>
      </c>
      <c r="AB54" s="79">
        <v>0.62717000000000001</v>
      </c>
      <c r="AC54" s="80">
        <f t="shared" si="353"/>
        <v>598.36027299556247</v>
      </c>
      <c r="AD54" s="80">
        <f t="shared" si="353"/>
        <v>596.56127299556249</v>
      </c>
      <c r="AE54" s="80">
        <f t="shared" si="353"/>
        <v>1.7989999999999999</v>
      </c>
      <c r="AF54" s="80">
        <f t="shared" si="353"/>
        <v>805.85779000000002</v>
      </c>
      <c r="AG54" s="80">
        <f t="shared" si="353"/>
        <v>803.71921000000009</v>
      </c>
      <c r="AH54" s="80">
        <f t="shared" si="353"/>
        <v>2.1385799999999997</v>
      </c>
      <c r="AI54" s="80">
        <f t="shared" si="353"/>
        <v>629.26586999999995</v>
      </c>
      <c r="AJ54" s="80">
        <f t="shared" si="353"/>
        <v>627.67769999999996</v>
      </c>
      <c r="AK54" s="80">
        <f t="shared" si="353"/>
        <v>1.5881700000000001</v>
      </c>
      <c r="AL54" s="58">
        <f t="shared" si="270"/>
        <v>207.49751700443755</v>
      </c>
      <c r="AM54" s="58">
        <f t="shared" si="270"/>
        <v>207.1579370044376</v>
      </c>
      <c r="AN54" s="58">
        <f t="shared" si="270"/>
        <v>0.33957999999999977</v>
      </c>
      <c r="AO54" s="78">
        <f t="shared" si="354"/>
        <v>199.45342433185417</v>
      </c>
      <c r="AP54" s="78">
        <f>SUM('[20]ПОЛНАЯ СЕБЕСТОИМОСТЬ СТОКИ 2023'!R172)/3</f>
        <v>198.85375766518749</v>
      </c>
      <c r="AQ54" s="78">
        <f>SUM('[20]ПОЛНАЯ СЕБЕСТОИМОСТЬ СТОКИ 2023'!S172)/3</f>
        <v>0.59966666666666668</v>
      </c>
      <c r="AR54" s="78">
        <f t="shared" si="355"/>
        <v>347.70818999999995</v>
      </c>
      <c r="AS54" s="78">
        <f>SUM('[20]ПОЛНАЯ СЕБЕСТОИМОСТЬ СТОКИ 2023'!U172)</f>
        <v>347.03339999999997</v>
      </c>
      <c r="AT54" s="78">
        <f>SUM('[20]ПОЛНАЯ СЕБЕСТОИМОСТЬ СТОКИ 2023'!V172)</f>
        <v>0.67479</v>
      </c>
      <c r="AU54" s="79">
        <f t="shared" si="415"/>
        <v>188.505</v>
      </c>
      <c r="AV54" s="79">
        <v>188.029</v>
      </c>
      <c r="AW54" s="79">
        <v>0.47599999999999998</v>
      </c>
      <c r="AX54" s="78">
        <f t="shared" si="356"/>
        <v>199.45342433185417</v>
      </c>
      <c r="AY54" s="78">
        <f t="shared" si="357"/>
        <v>198.85375766518749</v>
      </c>
      <c r="AZ54" s="78">
        <f t="shared" si="358"/>
        <v>0.59966666666666668</v>
      </c>
      <c r="BA54" s="81">
        <f t="shared" si="359"/>
        <v>255.09286</v>
      </c>
      <c r="BB54" s="81">
        <f>SUM('[20]ПОЛНАЯ СЕБЕСТОИМОСТЬ СТОКИ 2023'!X172)</f>
        <v>254.45400000000001</v>
      </c>
      <c r="BC54" s="81">
        <f>SUM('[20]ПОЛНАЯ СЕБЕСТОИМОСТЬ СТОКИ 2023'!Y172)</f>
        <v>0.63885999999999998</v>
      </c>
      <c r="BD54" s="79">
        <f t="shared" si="416"/>
        <v>155.96159000000003</v>
      </c>
      <c r="BE54" s="79">
        <v>155.74200000000002</v>
      </c>
      <c r="BF54" s="79">
        <v>0.21959000000000001</v>
      </c>
      <c r="BG54" s="78">
        <f t="shared" si="360"/>
        <v>199.45342433185417</v>
      </c>
      <c r="BH54" s="78">
        <f t="shared" si="361"/>
        <v>198.85375766518749</v>
      </c>
      <c r="BI54" s="78">
        <f t="shared" si="362"/>
        <v>0.59966666666666668</v>
      </c>
      <c r="BJ54" s="78">
        <f t="shared" si="363"/>
        <v>266.11548999999997</v>
      </c>
      <c r="BK54" s="78">
        <f>SUM('[20]ПОЛНАЯ СЕБЕСТОИМОСТЬ СТОКИ 2023'!AA172)</f>
        <v>265.29268999999999</v>
      </c>
      <c r="BL54" s="78">
        <f>SUM('[20]ПОЛНАЯ СЕБЕСТОИМОСТЬ СТОКИ 2023'!AB172)</f>
        <v>0.82280000000000009</v>
      </c>
      <c r="BM54" s="79">
        <f t="shared" si="417"/>
        <v>198.84159</v>
      </c>
      <c r="BN54" s="79">
        <v>198.17779999999999</v>
      </c>
      <c r="BO54" s="79">
        <v>0.66378999999999999</v>
      </c>
      <c r="BP54" s="80">
        <f t="shared" si="364"/>
        <v>598.36027299556247</v>
      </c>
      <c r="BQ54" s="80">
        <f t="shared" si="364"/>
        <v>596.56127299556249</v>
      </c>
      <c r="BR54" s="80">
        <f t="shared" si="364"/>
        <v>1.7989999999999999</v>
      </c>
      <c r="BS54" s="80">
        <f t="shared" si="364"/>
        <v>868.91653999999994</v>
      </c>
      <c r="BT54" s="80">
        <f t="shared" si="364"/>
        <v>866.78008999999997</v>
      </c>
      <c r="BU54" s="80">
        <f t="shared" si="364"/>
        <v>2.13645</v>
      </c>
      <c r="BV54" s="80">
        <f t="shared" si="364"/>
        <v>543.30817999999999</v>
      </c>
      <c r="BW54" s="80">
        <f t="shared" si="364"/>
        <v>541.94880000000001</v>
      </c>
      <c r="BX54" s="80">
        <f t="shared" si="364"/>
        <v>1.3593799999999998</v>
      </c>
      <c r="BY54" s="58">
        <f t="shared" si="272"/>
        <v>270.55626700443747</v>
      </c>
      <c r="BZ54" s="58">
        <f t="shared" si="272"/>
        <v>270.21881700443748</v>
      </c>
      <c r="CA54" s="58">
        <f t="shared" si="272"/>
        <v>0.33745000000000003</v>
      </c>
      <c r="CB54" s="80">
        <f t="shared" si="365"/>
        <v>1196.7205459911249</v>
      </c>
      <c r="CC54" s="80">
        <f t="shared" si="365"/>
        <v>1193.122545991125</v>
      </c>
      <c r="CD54" s="80">
        <f t="shared" si="365"/>
        <v>3.5979999999999999</v>
      </c>
      <c r="CE54" s="80">
        <f t="shared" si="365"/>
        <v>1674.77433</v>
      </c>
      <c r="CF54" s="80">
        <f t="shared" si="365"/>
        <v>1670.4992999999999</v>
      </c>
      <c r="CG54" s="80">
        <f t="shared" si="365"/>
        <v>4.2750299999999992</v>
      </c>
      <c r="CH54" s="82">
        <f t="shared" si="365"/>
        <v>1172.5740499999999</v>
      </c>
      <c r="CI54" s="82">
        <f t="shared" si="365"/>
        <v>1169.6264999999999</v>
      </c>
      <c r="CJ54" s="82">
        <f t="shared" si="365"/>
        <v>2.9475499999999997</v>
      </c>
      <c r="CK54" s="58">
        <f t="shared" si="274"/>
        <v>478.05378400887503</v>
      </c>
      <c r="CL54" s="58">
        <f t="shared" si="274"/>
        <v>477.37675400887497</v>
      </c>
      <c r="CM54" s="58">
        <f t="shared" si="274"/>
        <v>0.67702999999999935</v>
      </c>
      <c r="CN54" s="78">
        <f t="shared" si="366"/>
        <v>199.45342433185417</v>
      </c>
      <c r="CO54" s="78">
        <f>SUM('[20]ПОЛНАЯ СЕБЕСТОИМОСТЬ СТОКИ 2023'!AP172)/3</f>
        <v>198.85375766518749</v>
      </c>
      <c r="CP54" s="78">
        <f>SUM('[20]ПОЛНАЯ СЕБЕСТОИМОСТЬ СТОКИ 2023'!AQ172)/3</f>
        <v>0.59966666666666668</v>
      </c>
      <c r="CQ54" s="78">
        <f t="shared" si="367"/>
        <v>241.50426000000002</v>
      </c>
      <c r="CR54" s="78">
        <f>SUM('[20]ПОЛНАЯ СЕБЕСТОИМОСТЬ СТОКИ 2023'!AS172)</f>
        <v>241.11624</v>
      </c>
      <c r="CS54" s="78">
        <f>SUM('[20]ПОЛНАЯ СЕБЕСТОИМОСТЬ СТОКИ 2023'!AT172)</f>
        <v>0.38801999999999998</v>
      </c>
      <c r="CT54" s="79">
        <f t="shared" si="418"/>
        <v>169.31399999999999</v>
      </c>
      <c r="CU54" s="79">
        <v>168.77500000000001</v>
      </c>
      <c r="CV54" s="79">
        <v>0.53900000000000003</v>
      </c>
      <c r="CW54" s="78">
        <f t="shared" si="368"/>
        <v>199.45342433185417</v>
      </c>
      <c r="CX54" s="78">
        <f t="shared" si="369"/>
        <v>198.85375766518749</v>
      </c>
      <c r="CY54" s="78">
        <f t="shared" si="370"/>
        <v>0.59966666666666668</v>
      </c>
      <c r="CZ54" s="78">
        <f t="shared" si="371"/>
        <v>210.01574000000002</v>
      </c>
      <c r="DA54" s="78">
        <f>SUM('[20]ПОЛНАЯ СЕБЕСТОИМОСТЬ СТОКИ 2023'!AV172)</f>
        <v>209.62351000000001</v>
      </c>
      <c r="DB54" s="78">
        <f>SUM('[20]ПОЛНАЯ СЕБЕСТОИМОСТЬ СТОКИ 2023'!AW172)</f>
        <v>0.39222999999999997</v>
      </c>
      <c r="DC54" s="79">
        <f t="shared" si="419"/>
        <v>186.50700000000001</v>
      </c>
      <c r="DD54" s="79">
        <v>186.12200000000001</v>
      </c>
      <c r="DE54" s="79">
        <v>0.38500000000000001</v>
      </c>
      <c r="DF54" s="78">
        <f t="shared" si="372"/>
        <v>199.45342433185417</v>
      </c>
      <c r="DG54" s="78">
        <f t="shared" si="373"/>
        <v>198.85375766518749</v>
      </c>
      <c r="DH54" s="78">
        <f t="shared" si="374"/>
        <v>0.59966666666666668</v>
      </c>
      <c r="DI54" s="78">
        <f t="shared" si="375"/>
        <v>249.46933000000001</v>
      </c>
      <c r="DJ54" s="78">
        <f>SUM('[20]ПОЛНАЯ СЕБЕСТОИМОСТЬ СТОКИ 2023'!AY172)</f>
        <v>249.04408000000001</v>
      </c>
      <c r="DK54" s="78">
        <f>SUM('[20]ПОЛНАЯ СЕБЕСТОИМОСТЬ СТОКИ 2023'!AZ172)</f>
        <v>0.42525000000000002</v>
      </c>
      <c r="DL54" s="79">
        <f t="shared" si="420"/>
        <v>235.23</v>
      </c>
      <c r="DM54" s="79">
        <v>234.66499999999999</v>
      </c>
      <c r="DN54" s="79">
        <v>0.56499999999999995</v>
      </c>
      <c r="DO54" s="80">
        <f t="shared" si="376"/>
        <v>598.36027299556247</v>
      </c>
      <c r="DP54" s="80">
        <f t="shared" si="376"/>
        <v>596.56127299556249</v>
      </c>
      <c r="DQ54" s="80">
        <f t="shared" si="376"/>
        <v>1.7989999999999999</v>
      </c>
      <c r="DR54" s="80">
        <f t="shared" si="376"/>
        <v>700.98933000000011</v>
      </c>
      <c r="DS54" s="80">
        <f t="shared" si="376"/>
        <v>699.78383000000008</v>
      </c>
      <c r="DT54" s="80">
        <f t="shared" si="376"/>
        <v>1.2054999999999998</v>
      </c>
      <c r="DU54" s="80">
        <f t="shared" si="376"/>
        <v>591.05100000000004</v>
      </c>
      <c r="DV54" s="80">
        <f t="shared" si="376"/>
        <v>589.56200000000001</v>
      </c>
      <c r="DW54" s="80">
        <f t="shared" si="376"/>
        <v>1.4889999999999999</v>
      </c>
      <c r="DX54" s="58">
        <f t="shared" si="276"/>
        <v>102.62905700443764</v>
      </c>
      <c r="DY54" s="58">
        <f t="shared" si="276"/>
        <v>103.22255700443759</v>
      </c>
      <c r="DZ54" s="58">
        <f t="shared" si="276"/>
        <v>-0.59350000000000014</v>
      </c>
      <c r="EA54" s="80">
        <f t="shared" si="377"/>
        <v>1795.0808189866875</v>
      </c>
      <c r="EB54" s="80">
        <f t="shared" si="377"/>
        <v>1789.6838189866876</v>
      </c>
      <c r="EC54" s="80">
        <f t="shared" si="377"/>
        <v>5.3970000000000002</v>
      </c>
      <c r="ED54" s="80">
        <f t="shared" si="377"/>
        <v>2375.7636600000001</v>
      </c>
      <c r="EE54" s="80">
        <f t="shared" si="377"/>
        <v>2370.2831299999998</v>
      </c>
      <c r="EF54" s="80">
        <f t="shared" si="377"/>
        <v>5.480529999999999</v>
      </c>
      <c r="EG54" s="80">
        <f t="shared" si="377"/>
        <v>1763.6250500000001</v>
      </c>
      <c r="EH54" s="80">
        <f t="shared" si="377"/>
        <v>1759.1884999999997</v>
      </c>
      <c r="EI54" s="80">
        <f t="shared" si="377"/>
        <v>4.4365499999999995</v>
      </c>
      <c r="EJ54" s="58">
        <f t="shared" si="278"/>
        <v>580.68284101331255</v>
      </c>
      <c r="EK54" s="58">
        <f t="shared" si="278"/>
        <v>580.59931101331222</v>
      </c>
      <c r="EL54" s="58">
        <f t="shared" si="278"/>
        <v>8.3529999999998772E-2</v>
      </c>
      <c r="EM54" s="78">
        <f t="shared" si="378"/>
        <v>199.45342433185417</v>
      </c>
      <c r="EN54" s="78">
        <f>SUM('[20]ПОЛНАЯ СЕБЕСТОИМОСТЬ СТОКИ 2023'!BN172)/3</f>
        <v>198.85375766518749</v>
      </c>
      <c r="EO54" s="78">
        <f>SUM('[20]ПОЛНАЯ СЕБЕСТОИМОСТЬ СТОКИ 2023'!BO172)/3</f>
        <v>0.59966666666666668</v>
      </c>
      <c r="EP54" s="78">
        <f t="shared" si="379"/>
        <v>215.83747</v>
      </c>
      <c r="EQ54" s="78">
        <f>SUM('[20]ПОЛНАЯ СЕБЕСТОИМОСТЬ СТОКИ 2023'!BQ172)</f>
        <v>215.26074</v>
      </c>
      <c r="ER54" s="78">
        <f>SUM('[20]ПОЛНАЯ СЕБЕСТОИМОСТЬ СТОКИ 2023'!BR172)</f>
        <v>0.57672999999999996</v>
      </c>
      <c r="ES54" s="79">
        <f t="shared" si="421"/>
        <v>188.01</v>
      </c>
      <c r="ET54" s="79">
        <v>187.477</v>
      </c>
      <c r="EU54" s="79">
        <v>0.53300000000000003</v>
      </c>
      <c r="EV54" s="78">
        <f t="shared" si="380"/>
        <v>199.45342433185417</v>
      </c>
      <c r="EW54" s="78">
        <f t="shared" si="381"/>
        <v>198.85375766518749</v>
      </c>
      <c r="EX54" s="78">
        <f t="shared" si="382"/>
        <v>0.59966666666666668</v>
      </c>
      <c r="EY54" s="78">
        <f t="shared" si="383"/>
        <v>0</v>
      </c>
      <c r="EZ54" s="78">
        <f>SUM('[20]ПОЛНАЯ СЕБЕСТОИМОСТЬ СТОКИ 2023'!BT172)</f>
        <v>0</v>
      </c>
      <c r="FA54" s="78">
        <f>SUM('[20]ПОЛНАЯ СЕБЕСТОИМОСТЬ СТОКИ 2023'!BU172)</f>
        <v>0</v>
      </c>
      <c r="FB54" s="79">
        <f t="shared" si="422"/>
        <v>202.52797000000001</v>
      </c>
      <c r="FC54" s="79">
        <v>201.84475</v>
      </c>
      <c r="FD54" s="79">
        <v>0.68321999999999994</v>
      </c>
      <c r="FE54" s="78">
        <f t="shared" si="384"/>
        <v>199.45342433185417</v>
      </c>
      <c r="FF54" s="78">
        <f t="shared" si="385"/>
        <v>198.85375766518749</v>
      </c>
      <c r="FG54" s="78">
        <f t="shared" si="386"/>
        <v>0.59966666666666668</v>
      </c>
      <c r="FH54" s="78">
        <f t="shared" si="387"/>
        <v>0</v>
      </c>
      <c r="FI54" s="78">
        <f>SUM('[20]ПОЛНАЯ СЕБЕСТОИМОСТЬ СТОКИ 2023'!BW172)</f>
        <v>0</v>
      </c>
      <c r="FJ54" s="78">
        <f>SUM('[20]ПОЛНАЯ СЕБЕСТОИМОСТЬ СТОКИ 2023'!BX172)</f>
        <v>0</v>
      </c>
      <c r="FK54" s="79">
        <f t="shared" si="423"/>
        <v>202.50799999999998</v>
      </c>
      <c r="FL54" s="79">
        <v>201.71899999999999</v>
      </c>
      <c r="FM54" s="79">
        <v>0.78900000000000003</v>
      </c>
      <c r="FN54" s="80">
        <f t="shared" si="388"/>
        <v>598.36027299556247</v>
      </c>
      <c r="FO54" s="80">
        <f t="shared" si="388"/>
        <v>596.56127299556249</v>
      </c>
      <c r="FP54" s="80">
        <f t="shared" si="388"/>
        <v>1.7989999999999999</v>
      </c>
      <c r="FQ54" s="80">
        <f t="shared" si="388"/>
        <v>215.83747</v>
      </c>
      <c r="FR54" s="80">
        <f t="shared" si="388"/>
        <v>215.26074</v>
      </c>
      <c r="FS54" s="80">
        <f t="shared" si="388"/>
        <v>0.57672999999999996</v>
      </c>
      <c r="FT54" s="80">
        <f t="shared" si="388"/>
        <v>593.0459699999999</v>
      </c>
      <c r="FU54" s="80">
        <f t="shared" si="388"/>
        <v>591.04075</v>
      </c>
      <c r="FV54" s="80">
        <f t="shared" si="388"/>
        <v>2.00522</v>
      </c>
      <c r="FW54" s="58">
        <f t="shared" si="280"/>
        <v>-382.52280299556247</v>
      </c>
      <c r="FX54" s="58">
        <f t="shared" si="280"/>
        <v>-381.30053299556249</v>
      </c>
      <c r="FY54" s="58">
        <f t="shared" si="280"/>
        <v>-1.22227</v>
      </c>
      <c r="FZ54" s="74">
        <f t="shared" si="389"/>
        <v>2393.4410919822499</v>
      </c>
      <c r="GA54" s="74">
        <f t="shared" si="389"/>
        <v>2386.24509198225</v>
      </c>
      <c r="GB54" s="74">
        <f t="shared" si="389"/>
        <v>7.1959999999999997</v>
      </c>
      <c r="GC54" s="80">
        <f t="shared" si="389"/>
        <v>2591.60113</v>
      </c>
      <c r="GD54" s="80">
        <f t="shared" si="389"/>
        <v>2585.54387</v>
      </c>
      <c r="GE54" s="80">
        <f t="shared" si="389"/>
        <v>6.0572599999999994</v>
      </c>
      <c r="GF54" s="80">
        <f t="shared" si="389"/>
        <v>2356.6710199999998</v>
      </c>
      <c r="GG54" s="80">
        <f t="shared" si="389"/>
        <v>2350.2292499999999</v>
      </c>
      <c r="GH54" s="80">
        <f t="shared" si="389"/>
        <v>6.44177</v>
      </c>
      <c r="GI54" s="58">
        <f t="shared" si="282"/>
        <v>198.16003801775014</v>
      </c>
      <c r="GJ54" s="58">
        <f t="shared" si="282"/>
        <v>199.29877801775001</v>
      </c>
      <c r="GK54" s="58">
        <f t="shared" si="282"/>
        <v>-1.1387400000000003</v>
      </c>
      <c r="GM54" s="13">
        <f t="shared" si="283"/>
        <v>2393.4410919822499</v>
      </c>
    </row>
    <row r="55" spans="1:195" ht="18.75" customHeight="1" x14ac:dyDescent="0.3">
      <c r="A55" s="77" t="s">
        <v>69</v>
      </c>
      <c r="B55" s="78">
        <f t="shared" si="343"/>
        <v>1.0744092835372594</v>
      </c>
      <c r="C55" s="78">
        <f>SUM('[20]ПОЛНАЯ СЕБЕСТОИМОСТЬ СТОКИ 2023'!C173)/3</f>
        <v>1.0566592835372595</v>
      </c>
      <c r="D55" s="78">
        <f>SUM('[20]ПОЛНАЯ СЕБЕСТОИМОСТЬ СТОКИ 2023'!D173)/3</f>
        <v>1.7749999999999998E-2</v>
      </c>
      <c r="E55" s="78">
        <f t="shared" si="344"/>
        <v>0</v>
      </c>
      <c r="F55" s="78">
        <f>SUM('[20]ПОЛНАЯ СЕБЕСТОИМОСТЬ СТОКИ 2023'!F173)</f>
        <v>0</v>
      </c>
      <c r="G55" s="78">
        <f>SUM('[20]ПОЛНАЯ СЕБЕСТОИМОСТЬ СТОКИ 2023'!G173)</f>
        <v>0</v>
      </c>
      <c r="H55" s="79">
        <f t="shared" si="390"/>
        <v>5.9829999999999997</v>
      </c>
      <c r="I55" s="79">
        <v>5.968</v>
      </c>
      <c r="J55" s="79">
        <v>1.4999999999999999E-2</v>
      </c>
      <c r="K55" s="78">
        <f t="shared" si="345"/>
        <v>1.0744092835372594</v>
      </c>
      <c r="L55" s="78">
        <f t="shared" si="346"/>
        <v>1.0566592835372595</v>
      </c>
      <c r="M55" s="78">
        <f t="shared" si="347"/>
        <v>1.7749999999999998E-2</v>
      </c>
      <c r="N55" s="78">
        <f t="shared" si="348"/>
        <v>10.130459999999999</v>
      </c>
      <c r="O55" s="78">
        <f>SUM('[20]ПОЛНАЯ СЕБЕСТОИМОСТЬ СТОКИ 2023'!I173)</f>
        <v>10.104939999999999</v>
      </c>
      <c r="P55" s="78">
        <f>SUM('[20]ПОЛНАЯ СЕБЕСТОИМОСТЬ СТОКИ 2023'!J173)</f>
        <v>2.5520000000000001E-2</v>
      </c>
      <c r="Q55" s="79">
        <f t="shared" si="413"/>
        <v>5.2538</v>
      </c>
      <c r="R55" s="79">
        <v>5.2409999999999997</v>
      </c>
      <c r="S55" s="79">
        <v>1.2800000000000001E-2</v>
      </c>
      <c r="T55" s="78">
        <f t="shared" si="349"/>
        <v>1.0744092835372594</v>
      </c>
      <c r="U55" s="78">
        <f t="shared" si="350"/>
        <v>1.0566592835372595</v>
      </c>
      <c r="V55" s="78">
        <f t="shared" si="351"/>
        <v>1.7749999999999998E-2</v>
      </c>
      <c r="W55" s="78">
        <f t="shared" si="352"/>
        <v>4.7711199999999998</v>
      </c>
      <c r="X55" s="78">
        <f>SUM('[20]ПОЛНАЯ СЕБЕСТОИМОСТЬ СТОКИ 2023'!L173)</f>
        <v>4.7569999999999997</v>
      </c>
      <c r="Y55" s="78">
        <f>SUM('[20]ПОЛНАЯ СЕБЕСТОИМОСТЬ СТОКИ 2023'!M173)</f>
        <v>1.4120000000000001E-2</v>
      </c>
      <c r="Z55" s="79">
        <f t="shared" si="414"/>
        <v>5.7226699999999999</v>
      </c>
      <c r="AA55" s="79">
        <v>5.70791</v>
      </c>
      <c r="AB55" s="79">
        <v>1.4760000000000001E-2</v>
      </c>
      <c r="AC55" s="80">
        <f t="shared" si="353"/>
        <v>3.223227850611778</v>
      </c>
      <c r="AD55" s="80">
        <f t="shared" si="353"/>
        <v>3.1699778506117786</v>
      </c>
      <c r="AE55" s="80">
        <f t="shared" si="353"/>
        <v>5.3249999999999992E-2</v>
      </c>
      <c r="AF55" s="80">
        <f t="shared" si="353"/>
        <v>14.901579999999999</v>
      </c>
      <c r="AG55" s="80">
        <f t="shared" si="353"/>
        <v>14.861939999999999</v>
      </c>
      <c r="AH55" s="80">
        <f t="shared" si="353"/>
        <v>3.9640000000000002E-2</v>
      </c>
      <c r="AI55" s="80">
        <f t="shared" si="353"/>
        <v>16.95947</v>
      </c>
      <c r="AJ55" s="80">
        <f t="shared" si="353"/>
        <v>16.916910000000001</v>
      </c>
      <c r="AK55" s="80">
        <f t="shared" si="353"/>
        <v>4.2560000000000001E-2</v>
      </c>
      <c r="AL55" s="58">
        <f t="shared" si="270"/>
        <v>11.678352149388221</v>
      </c>
      <c r="AM55" s="58">
        <f t="shared" si="270"/>
        <v>11.691962149388221</v>
      </c>
      <c r="AN55" s="58">
        <f t="shared" si="270"/>
        <v>-1.360999999999999E-2</v>
      </c>
      <c r="AO55" s="78">
        <f t="shared" si="354"/>
        <v>1.0744092835372594</v>
      </c>
      <c r="AP55" s="78">
        <f>SUM('[20]ПОЛНАЯ СЕБЕСТОИМОСТЬ СТОКИ 2023'!R173)/3</f>
        <v>1.0566592835372595</v>
      </c>
      <c r="AQ55" s="78">
        <f>SUM('[20]ПОЛНАЯ СЕБЕСТОИМОСТЬ СТОКИ 2023'!S173)/3</f>
        <v>1.7749999999999998E-2</v>
      </c>
      <c r="AR55" s="78">
        <f t="shared" si="355"/>
        <v>4.2068099999999999</v>
      </c>
      <c r="AS55" s="78">
        <f>SUM('[20]ПОЛНАЯ СЕБЕСТОИМОСТЬ СТОКИ 2023'!U173)</f>
        <v>4.1986499999999998</v>
      </c>
      <c r="AT55" s="78">
        <f>SUM('[20]ПОЛНАЯ СЕБЕСТОИМОСТЬ СТОКИ 2023'!V173)</f>
        <v>8.1600000000000006E-3</v>
      </c>
      <c r="AU55" s="79">
        <f t="shared" si="415"/>
        <v>4.8149999999999995</v>
      </c>
      <c r="AV55" s="79">
        <v>4.8029999999999999</v>
      </c>
      <c r="AW55" s="79">
        <v>1.2E-2</v>
      </c>
      <c r="AX55" s="78">
        <f t="shared" si="356"/>
        <v>1.0744092835372594</v>
      </c>
      <c r="AY55" s="78">
        <f t="shared" si="357"/>
        <v>1.0566592835372595</v>
      </c>
      <c r="AZ55" s="78">
        <f t="shared" si="358"/>
        <v>1.7749999999999998E-2</v>
      </c>
      <c r="BA55" s="81">
        <f t="shared" si="359"/>
        <v>5.4817099999999996</v>
      </c>
      <c r="BB55" s="81">
        <f>SUM('[20]ПОЛНАЯ СЕБЕСТОИМОСТЬ СТОКИ 2023'!X173)</f>
        <v>5.468</v>
      </c>
      <c r="BC55" s="81">
        <f>SUM('[20]ПОЛНАЯ СЕБЕСТОИМОСТЬ СТОКИ 2023'!Y173)</f>
        <v>1.371E-2</v>
      </c>
      <c r="BD55" s="79">
        <f t="shared" si="416"/>
        <v>4.67659</v>
      </c>
      <c r="BE55" s="79">
        <v>4.67</v>
      </c>
      <c r="BF55" s="79">
        <v>6.5900000000000004E-3</v>
      </c>
      <c r="BG55" s="78">
        <f t="shared" si="360"/>
        <v>1.0744092835372594</v>
      </c>
      <c r="BH55" s="78">
        <f t="shared" si="361"/>
        <v>1.0566592835372595</v>
      </c>
      <c r="BI55" s="78">
        <f t="shared" si="362"/>
        <v>1.7749999999999998E-2</v>
      </c>
      <c r="BJ55" s="78">
        <f t="shared" si="363"/>
        <v>4.0857700000000001</v>
      </c>
      <c r="BK55" s="78">
        <f>SUM('[20]ПОЛНАЯ СЕБЕСТОИМОСТЬ СТОКИ 2023'!AA173)</f>
        <v>4.0731400000000004</v>
      </c>
      <c r="BL55" s="78">
        <f>SUM('[20]ПОЛНАЯ СЕБЕСТОИМОСТЬ СТОКИ 2023'!AB173)</f>
        <v>1.2630000000000001E-2</v>
      </c>
      <c r="BM55" s="79">
        <f t="shared" si="417"/>
        <v>4.64649</v>
      </c>
      <c r="BN55" s="79">
        <v>4.6294300000000002</v>
      </c>
      <c r="BO55" s="79">
        <v>1.7059999999999999E-2</v>
      </c>
      <c r="BP55" s="80">
        <f t="shared" si="364"/>
        <v>3.223227850611778</v>
      </c>
      <c r="BQ55" s="80">
        <f t="shared" si="364"/>
        <v>3.1699778506117786</v>
      </c>
      <c r="BR55" s="80">
        <f t="shared" si="364"/>
        <v>5.3249999999999992E-2</v>
      </c>
      <c r="BS55" s="80">
        <f t="shared" si="364"/>
        <v>13.774290000000001</v>
      </c>
      <c r="BT55" s="80">
        <f t="shared" si="364"/>
        <v>13.739790000000001</v>
      </c>
      <c r="BU55" s="80">
        <f t="shared" si="364"/>
        <v>3.4500000000000003E-2</v>
      </c>
      <c r="BV55" s="80">
        <f t="shared" si="364"/>
        <v>14.138079999999999</v>
      </c>
      <c r="BW55" s="80">
        <f t="shared" si="364"/>
        <v>14.102429999999998</v>
      </c>
      <c r="BX55" s="80">
        <f t="shared" si="364"/>
        <v>3.5650000000000001E-2</v>
      </c>
      <c r="BY55" s="58">
        <f t="shared" si="272"/>
        <v>10.551062149388223</v>
      </c>
      <c r="BZ55" s="58">
        <f t="shared" si="272"/>
        <v>10.569812149388223</v>
      </c>
      <c r="CA55" s="58">
        <f t="shared" si="272"/>
        <v>-1.8749999999999989E-2</v>
      </c>
      <c r="CB55" s="80">
        <f t="shared" si="365"/>
        <v>6.4464557012235559</v>
      </c>
      <c r="CC55" s="80">
        <f t="shared" si="365"/>
        <v>6.3399557012235572</v>
      </c>
      <c r="CD55" s="80">
        <f t="shared" si="365"/>
        <v>0.10649999999999998</v>
      </c>
      <c r="CE55" s="80">
        <f t="shared" si="365"/>
        <v>28.67587</v>
      </c>
      <c r="CF55" s="80">
        <f t="shared" si="365"/>
        <v>28.60173</v>
      </c>
      <c r="CG55" s="80">
        <f t="shared" si="365"/>
        <v>7.4140000000000011E-2</v>
      </c>
      <c r="CH55" s="82">
        <f t="shared" si="365"/>
        <v>31.097549999999998</v>
      </c>
      <c r="CI55" s="82">
        <f t="shared" si="365"/>
        <v>31.01934</v>
      </c>
      <c r="CJ55" s="82">
        <f t="shared" si="365"/>
        <v>7.8210000000000002E-2</v>
      </c>
      <c r="CK55" s="58">
        <f t="shared" si="274"/>
        <v>22.229414298776444</v>
      </c>
      <c r="CL55" s="58">
        <f t="shared" si="274"/>
        <v>22.261774298776444</v>
      </c>
      <c r="CM55" s="58">
        <f t="shared" si="274"/>
        <v>-3.2359999999999972E-2</v>
      </c>
      <c r="CN55" s="78">
        <f t="shared" si="366"/>
        <v>1.0744092835372594</v>
      </c>
      <c r="CO55" s="78">
        <f>SUM('[20]ПОЛНАЯ СЕБЕСТОИМОСТЬ СТОКИ 2023'!AP173)/3</f>
        <v>1.0566592835372595</v>
      </c>
      <c r="CP55" s="78">
        <f>SUM('[20]ПОЛНАЯ СЕБЕСТОИМОСТЬ СТОКИ 2023'!AQ173)/3</f>
        <v>1.7749999999999998E-2</v>
      </c>
      <c r="CQ55" s="78">
        <f t="shared" si="367"/>
        <v>5.3123100000000001</v>
      </c>
      <c r="CR55" s="78">
        <f>SUM('[20]ПОЛНАЯ СЕБЕСТОИМОСТЬ СТОКИ 2023'!AS173)</f>
        <v>5.3037799999999997</v>
      </c>
      <c r="CS55" s="78">
        <f>SUM('[20]ПОЛНАЯ СЕБЕСТОИМОСТЬ СТОКИ 2023'!AT173)</f>
        <v>8.5299999999999994E-3</v>
      </c>
      <c r="CT55" s="79">
        <f t="shared" si="418"/>
        <v>4.8599999999999994</v>
      </c>
      <c r="CU55" s="79">
        <v>4.8449999999999998</v>
      </c>
      <c r="CV55" s="79">
        <v>1.4999999999999999E-2</v>
      </c>
      <c r="CW55" s="78">
        <f t="shared" si="368"/>
        <v>1.0744092835372594</v>
      </c>
      <c r="CX55" s="78">
        <f t="shared" si="369"/>
        <v>1.0566592835372595</v>
      </c>
      <c r="CY55" s="78">
        <f t="shared" si="370"/>
        <v>1.7749999999999998E-2</v>
      </c>
      <c r="CZ55" s="78">
        <f t="shared" si="371"/>
        <v>6.7610399999999995</v>
      </c>
      <c r="DA55" s="78">
        <f>SUM('[20]ПОЛНАЯ СЕБЕСТОИМОСТЬ СТОКИ 2023'!AV173)</f>
        <v>6.7484099999999998</v>
      </c>
      <c r="DB55" s="78">
        <f>SUM('[20]ПОЛНАЯ СЕБЕСТОИМОСТЬ СТОКИ 2023'!AW173)</f>
        <v>1.2630000000000001E-2</v>
      </c>
      <c r="DC55" s="79">
        <f t="shared" si="419"/>
        <v>5.58955</v>
      </c>
      <c r="DD55" s="79">
        <v>5.5780000000000003</v>
      </c>
      <c r="DE55" s="79">
        <v>1.155E-2</v>
      </c>
      <c r="DF55" s="78">
        <f t="shared" si="372"/>
        <v>1.0744092835372594</v>
      </c>
      <c r="DG55" s="78">
        <f t="shared" si="373"/>
        <v>1.0566592835372595</v>
      </c>
      <c r="DH55" s="78">
        <f t="shared" si="374"/>
        <v>1.7749999999999998E-2</v>
      </c>
      <c r="DI55" s="78">
        <f t="shared" si="375"/>
        <v>4.63035</v>
      </c>
      <c r="DJ55" s="78">
        <f>SUM('[20]ПОЛНАЯ СЕБЕСТОИМОСТЬ СТОКИ 2023'!AY173)</f>
        <v>4.6224600000000002</v>
      </c>
      <c r="DK55" s="78">
        <f>SUM('[20]ПОЛНАЯ СЕБЕСТОИМОСТЬ СТОКИ 2023'!AZ173)</f>
        <v>7.8899999999999994E-3</v>
      </c>
      <c r="DL55" s="79">
        <f t="shared" si="420"/>
        <v>11.5267</v>
      </c>
      <c r="DM55" s="79">
        <v>11.499000000000001</v>
      </c>
      <c r="DN55" s="79">
        <v>2.7699999999999999E-2</v>
      </c>
      <c r="DO55" s="80">
        <f t="shared" si="376"/>
        <v>3.223227850611778</v>
      </c>
      <c r="DP55" s="80">
        <f t="shared" si="376"/>
        <v>3.1699778506117786</v>
      </c>
      <c r="DQ55" s="80">
        <f t="shared" si="376"/>
        <v>5.3249999999999992E-2</v>
      </c>
      <c r="DR55" s="80">
        <f t="shared" si="376"/>
        <v>16.703699999999998</v>
      </c>
      <c r="DS55" s="80">
        <f t="shared" si="376"/>
        <v>16.67465</v>
      </c>
      <c r="DT55" s="80">
        <f t="shared" si="376"/>
        <v>2.9049999999999999E-2</v>
      </c>
      <c r="DU55" s="80">
        <f t="shared" si="376"/>
        <v>21.97625</v>
      </c>
      <c r="DV55" s="80">
        <f t="shared" si="376"/>
        <v>21.922000000000001</v>
      </c>
      <c r="DW55" s="80">
        <f t="shared" si="376"/>
        <v>5.4249999999999993E-2</v>
      </c>
      <c r="DX55" s="58">
        <f t="shared" si="276"/>
        <v>13.48047214938822</v>
      </c>
      <c r="DY55" s="58">
        <f t="shared" si="276"/>
        <v>13.50467214938822</v>
      </c>
      <c r="DZ55" s="58">
        <f t="shared" si="276"/>
        <v>-2.4199999999999992E-2</v>
      </c>
      <c r="EA55" s="74">
        <f t="shared" si="377"/>
        <v>9.6696835518353339</v>
      </c>
      <c r="EB55" s="80">
        <f t="shared" si="377"/>
        <v>9.509933551835335</v>
      </c>
      <c r="EC55" s="80">
        <f t="shared" si="377"/>
        <v>0.15974999999999998</v>
      </c>
      <c r="ED55" s="80">
        <f t="shared" si="377"/>
        <v>45.379570000000001</v>
      </c>
      <c r="EE55" s="80">
        <f t="shared" si="377"/>
        <v>45.276380000000003</v>
      </c>
      <c r="EF55" s="80">
        <f t="shared" si="377"/>
        <v>0.10319</v>
      </c>
      <c r="EG55" s="80">
        <f t="shared" si="377"/>
        <v>53.073799999999999</v>
      </c>
      <c r="EH55" s="80">
        <f t="shared" si="377"/>
        <v>52.941339999999997</v>
      </c>
      <c r="EI55" s="80">
        <f t="shared" si="377"/>
        <v>0.13245999999999999</v>
      </c>
      <c r="EJ55" s="58">
        <f t="shared" si="278"/>
        <v>35.709886448164667</v>
      </c>
      <c r="EK55" s="58">
        <f t="shared" si="278"/>
        <v>35.766446448164672</v>
      </c>
      <c r="EL55" s="58">
        <f t="shared" si="278"/>
        <v>-5.6559999999999971E-2</v>
      </c>
      <c r="EM55" s="78">
        <f t="shared" ref="EM55:EM60" si="424">SUM(EN55:EO55)</f>
        <v>1.0744092835372594</v>
      </c>
      <c r="EN55" s="78">
        <f>SUM('[20]ПОЛНАЯ СЕБЕСТОИМОСТЬ СТОКИ 2023'!BN173)/3</f>
        <v>1.0566592835372595</v>
      </c>
      <c r="EO55" s="78">
        <f>SUM('[20]ПОЛНАЯ СЕБЕСТОИМОСТЬ СТОКИ 2023'!BO173)/3</f>
        <v>1.7749999999999998E-2</v>
      </c>
      <c r="EP55" s="78">
        <f t="shared" si="379"/>
        <v>4.7421499999999996</v>
      </c>
      <c r="EQ55" s="78">
        <f>SUM('[20]ПОЛНАЯ СЕБЕСТОИМОСТЬ СТОКИ 2023'!BQ173)</f>
        <v>4.7294799999999997</v>
      </c>
      <c r="ER55" s="78">
        <f>SUM('[20]ПОЛНАЯ СЕБЕСТОИМОСТЬ СТОКИ 2023'!BR173)</f>
        <v>1.2670000000000001E-2</v>
      </c>
      <c r="ES55" s="79">
        <f t="shared" si="421"/>
        <v>5.8476000000000008</v>
      </c>
      <c r="ET55" s="79">
        <v>5.8310000000000004</v>
      </c>
      <c r="EU55" s="79">
        <v>1.66E-2</v>
      </c>
      <c r="EV55" s="78">
        <f t="shared" si="380"/>
        <v>1.0744092835372594</v>
      </c>
      <c r="EW55" s="78">
        <f t="shared" si="381"/>
        <v>1.0566592835372595</v>
      </c>
      <c r="EX55" s="78">
        <f t="shared" si="382"/>
        <v>1.7749999999999998E-2</v>
      </c>
      <c r="EY55" s="78">
        <f t="shared" si="383"/>
        <v>0</v>
      </c>
      <c r="EZ55" s="78">
        <f>SUM('[20]ПОЛНАЯ СЕБЕСТОИМОСТЬ СТОКИ 2023'!BT173)</f>
        <v>0</v>
      </c>
      <c r="FA55" s="78">
        <f>SUM('[20]ПОЛНАЯ СЕБЕСТОИМОСТЬ СТОКИ 2023'!BU173)</f>
        <v>0</v>
      </c>
      <c r="FB55" s="79">
        <f t="shared" si="422"/>
        <v>5.7096799999999996</v>
      </c>
      <c r="FC55" s="79">
        <v>5.6904199999999996</v>
      </c>
      <c r="FD55" s="79">
        <v>1.9259999999999999E-2</v>
      </c>
      <c r="FE55" s="78">
        <f t="shared" si="384"/>
        <v>1.0744092835372594</v>
      </c>
      <c r="FF55" s="78">
        <f t="shared" si="385"/>
        <v>1.0566592835372595</v>
      </c>
      <c r="FG55" s="78">
        <f t="shared" si="386"/>
        <v>1.7749999999999998E-2</v>
      </c>
      <c r="FH55" s="78">
        <f t="shared" si="387"/>
        <v>0</v>
      </c>
      <c r="FI55" s="78">
        <f>SUM('[20]ПОЛНАЯ СЕБЕСТОИМОСТЬ СТОКИ 2023'!BW173)</f>
        <v>0</v>
      </c>
      <c r="FJ55" s="78">
        <f>SUM('[20]ПОЛНАЯ СЕБЕСТОИМОСТЬ СТОКИ 2023'!BX173)</f>
        <v>0</v>
      </c>
      <c r="FK55" s="79">
        <f t="shared" si="423"/>
        <v>5.9085999999999999</v>
      </c>
      <c r="FL55" s="79">
        <v>5.8849999999999998</v>
      </c>
      <c r="FM55" s="79">
        <v>2.3599999999999999E-2</v>
      </c>
      <c r="FN55" s="80">
        <f t="shared" si="388"/>
        <v>3.223227850611778</v>
      </c>
      <c r="FO55" s="80">
        <f t="shared" si="388"/>
        <v>3.1699778506117786</v>
      </c>
      <c r="FP55" s="80">
        <f t="shared" si="388"/>
        <v>5.3249999999999992E-2</v>
      </c>
      <c r="FQ55" s="80">
        <f t="shared" si="388"/>
        <v>4.7421499999999996</v>
      </c>
      <c r="FR55" s="80">
        <f t="shared" si="388"/>
        <v>4.7294799999999997</v>
      </c>
      <c r="FS55" s="80">
        <f t="shared" si="388"/>
        <v>1.2670000000000001E-2</v>
      </c>
      <c r="FT55" s="80">
        <f t="shared" si="388"/>
        <v>17.465879999999999</v>
      </c>
      <c r="FU55" s="80">
        <f t="shared" si="388"/>
        <v>17.406419999999997</v>
      </c>
      <c r="FV55" s="80">
        <f t="shared" si="388"/>
        <v>5.9459999999999999E-2</v>
      </c>
      <c r="FW55" s="58">
        <f t="shared" si="280"/>
        <v>1.5189221493882217</v>
      </c>
      <c r="FX55" s="58">
        <f t="shared" si="280"/>
        <v>1.5595021493882211</v>
      </c>
      <c r="FY55" s="58">
        <f t="shared" si="280"/>
        <v>-4.0579999999999991E-2</v>
      </c>
      <c r="FZ55" s="74">
        <f t="shared" si="389"/>
        <v>12.892911402447112</v>
      </c>
      <c r="GA55" s="74">
        <f t="shared" si="389"/>
        <v>12.679911402447114</v>
      </c>
      <c r="GB55" s="74">
        <f t="shared" si="389"/>
        <v>0.21299999999999997</v>
      </c>
      <c r="GC55" s="80">
        <f t="shared" si="389"/>
        <v>50.121720000000003</v>
      </c>
      <c r="GD55" s="80">
        <f t="shared" si="389"/>
        <v>50.005860000000006</v>
      </c>
      <c r="GE55" s="80">
        <f t="shared" si="389"/>
        <v>0.11586</v>
      </c>
      <c r="GF55" s="80">
        <f t="shared" si="389"/>
        <v>70.539680000000004</v>
      </c>
      <c r="GG55" s="80">
        <f t="shared" si="389"/>
        <v>70.347759999999994</v>
      </c>
      <c r="GH55" s="80">
        <f t="shared" si="389"/>
        <v>0.19191999999999998</v>
      </c>
      <c r="GI55" s="58">
        <f t="shared" si="282"/>
        <v>37.228808597552892</v>
      </c>
      <c r="GJ55" s="58">
        <f t="shared" si="282"/>
        <v>37.325948597552895</v>
      </c>
      <c r="GK55" s="58">
        <f t="shared" si="282"/>
        <v>-9.7139999999999962E-2</v>
      </c>
      <c r="GM55" s="13">
        <f t="shared" si="283"/>
        <v>12.89291140244711</v>
      </c>
    </row>
    <row r="56" spans="1:195" ht="18.75" customHeight="1" x14ac:dyDescent="0.3">
      <c r="A56" s="77" t="s">
        <v>70</v>
      </c>
      <c r="B56" s="78">
        <f t="shared" si="343"/>
        <v>4.4605915202412731</v>
      </c>
      <c r="C56" s="78">
        <f>SUM('[20]ПОЛНАЯ СЕБЕСТОИМОСТЬ СТОКИ 2023'!C174)/3</f>
        <v>4.4440915202412734</v>
      </c>
      <c r="D56" s="78">
        <f>SUM('[20]ПОЛНАЯ СЕБЕСТОИМОСТЬ СТОКИ 2023'!D174)/3</f>
        <v>1.6500000000000001E-2</v>
      </c>
      <c r="E56" s="78">
        <f t="shared" si="344"/>
        <v>0</v>
      </c>
      <c r="F56" s="78">
        <f>SUM('[20]ПОЛНАЯ СЕБЕСТОИМОСТЬ СТОКИ 2023'!F174)</f>
        <v>0</v>
      </c>
      <c r="G56" s="78">
        <f>SUM('[20]ПОЛНАЯ СЕБЕСТОИМОСТЬ СТОКИ 2023'!G174)</f>
        <v>0</v>
      </c>
      <c r="H56" s="79">
        <f t="shared" si="390"/>
        <v>9.4129999999999985</v>
      </c>
      <c r="I56" s="79">
        <v>9.3889999999999993</v>
      </c>
      <c r="J56" s="79">
        <v>2.4E-2</v>
      </c>
      <c r="K56" s="78">
        <f t="shared" si="345"/>
        <v>4.4605915202412731</v>
      </c>
      <c r="L56" s="78">
        <f t="shared" si="346"/>
        <v>4.4440915202412734</v>
      </c>
      <c r="M56" s="78">
        <f t="shared" si="347"/>
        <v>1.6500000000000001E-2</v>
      </c>
      <c r="N56" s="78">
        <f t="shared" si="348"/>
        <v>0</v>
      </c>
      <c r="O56" s="78">
        <f>SUM('[20]ПОЛНАЯ СЕБЕСТОИМОСТЬ СТОКИ 2023'!I174)</f>
        <v>0</v>
      </c>
      <c r="P56" s="78">
        <f>SUM('[20]ПОЛНАЯ СЕБЕСТОИМОСТЬ СТОКИ 2023'!J174)</f>
        <v>0</v>
      </c>
      <c r="Q56" s="79">
        <f t="shared" si="413"/>
        <v>6.9569000000000001</v>
      </c>
      <c r="R56" s="79">
        <v>6.94</v>
      </c>
      <c r="S56" s="79">
        <v>1.6899999999999998E-2</v>
      </c>
      <c r="T56" s="78">
        <f t="shared" si="349"/>
        <v>4.4605915202412731</v>
      </c>
      <c r="U56" s="78">
        <f t="shared" si="350"/>
        <v>4.4440915202412734</v>
      </c>
      <c r="V56" s="78">
        <f t="shared" si="351"/>
        <v>1.6500000000000001E-2</v>
      </c>
      <c r="W56" s="78">
        <f t="shared" si="352"/>
        <v>0</v>
      </c>
      <c r="X56" s="78">
        <f>SUM('[20]ПОЛНАЯ СЕБЕСТОИМОСТЬ СТОКИ 2023'!L174)</f>
        <v>0</v>
      </c>
      <c r="Y56" s="78">
        <f>SUM('[20]ПОЛНАЯ СЕБЕСТОИМОСТЬ СТОКИ 2023'!M174)</f>
        <v>0</v>
      </c>
      <c r="Z56" s="79">
        <f t="shared" si="414"/>
        <v>6.4115000000000002</v>
      </c>
      <c r="AA56" s="79">
        <v>6.3949100000000003</v>
      </c>
      <c r="AB56" s="79">
        <v>1.6590000000000001E-2</v>
      </c>
      <c r="AC56" s="80">
        <f t="shared" si="353"/>
        <v>13.381774560723819</v>
      </c>
      <c r="AD56" s="80">
        <f t="shared" si="353"/>
        <v>13.332274560723821</v>
      </c>
      <c r="AE56" s="80">
        <f t="shared" si="353"/>
        <v>4.9500000000000002E-2</v>
      </c>
      <c r="AF56" s="80">
        <f t="shared" si="353"/>
        <v>0</v>
      </c>
      <c r="AG56" s="80">
        <f t="shared" si="353"/>
        <v>0</v>
      </c>
      <c r="AH56" s="80">
        <f t="shared" si="353"/>
        <v>0</v>
      </c>
      <c r="AI56" s="80">
        <f t="shared" si="353"/>
        <v>22.781399999999998</v>
      </c>
      <c r="AJ56" s="80">
        <f t="shared" si="353"/>
        <v>22.72391</v>
      </c>
      <c r="AK56" s="80">
        <f t="shared" si="353"/>
        <v>5.7489999999999999E-2</v>
      </c>
      <c r="AL56" s="58">
        <f t="shared" si="270"/>
        <v>-13.381774560723819</v>
      </c>
      <c r="AM56" s="58">
        <f t="shared" si="270"/>
        <v>-13.332274560723821</v>
      </c>
      <c r="AN56" s="58">
        <f t="shared" si="270"/>
        <v>-4.9500000000000002E-2</v>
      </c>
      <c r="AO56" s="78">
        <f t="shared" ref="AO56:AO60" si="425">SUM(AP56:AQ56)</f>
        <v>4.4605915202412731</v>
      </c>
      <c r="AP56" s="78">
        <f>SUM('[20]ПОЛНАЯ СЕБЕСТОИМОСТЬ СТОКИ 2023'!R174)/3</f>
        <v>4.4440915202412734</v>
      </c>
      <c r="AQ56" s="78">
        <f>SUM('[20]ПОЛНАЯ СЕБЕСТОИМОСТЬ СТОКИ 2023'!S174)/3</f>
        <v>1.6500000000000001E-2</v>
      </c>
      <c r="AR56" s="78">
        <f t="shared" si="355"/>
        <v>0</v>
      </c>
      <c r="AS56" s="78">
        <f>SUM('[20]ПОЛНАЯ СЕБЕСТОИМОСТЬ СТОКИ 2023'!U174)</f>
        <v>0</v>
      </c>
      <c r="AT56" s="78">
        <f>SUM('[20]ПОЛНАЯ СЕБЕСТОИМОСТЬ СТОКИ 2023'!V174)</f>
        <v>0</v>
      </c>
      <c r="AU56" s="79">
        <f t="shared" si="415"/>
        <v>4.8879999999999999</v>
      </c>
      <c r="AV56" s="79">
        <v>4.8760000000000003</v>
      </c>
      <c r="AW56" s="79">
        <v>1.2E-2</v>
      </c>
      <c r="AX56" s="78">
        <f t="shared" si="356"/>
        <v>4.4605915202412731</v>
      </c>
      <c r="AY56" s="78">
        <f t="shared" si="357"/>
        <v>4.4440915202412734</v>
      </c>
      <c r="AZ56" s="78">
        <f t="shared" si="358"/>
        <v>1.6500000000000001E-2</v>
      </c>
      <c r="BA56" s="81">
        <f t="shared" si="359"/>
        <v>0</v>
      </c>
      <c r="BB56" s="81">
        <f>SUM('[20]ПОЛНАЯ СЕБЕСТОИМОСТЬ СТОКИ 2023'!X174)</f>
        <v>0</v>
      </c>
      <c r="BC56" s="81">
        <f>SUM('[20]ПОЛНАЯ СЕБЕСТОИМОСТЬ СТОКИ 2023'!Y174)</f>
        <v>0</v>
      </c>
      <c r="BD56" s="79">
        <f t="shared" si="416"/>
        <v>2.8327800000000001</v>
      </c>
      <c r="BE56" s="79">
        <v>2.82884</v>
      </c>
      <c r="BF56" s="79">
        <v>3.9399999999999999E-3</v>
      </c>
      <c r="BG56" s="78">
        <f t="shared" si="360"/>
        <v>4.4605915202412731</v>
      </c>
      <c r="BH56" s="78">
        <f t="shared" si="361"/>
        <v>4.4440915202412734</v>
      </c>
      <c r="BI56" s="78">
        <f t="shared" si="362"/>
        <v>1.6500000000000001E-2</v>
      </c>
      <c r="BJ56" s="78">
        <f t="shared" si="363"/>
        <v>0</v>
      </c>
      <c r="BK56" s="78">
        <f>SUM('[20]ПОЛНАЯ СЕБЕСТОИМОСТЬ СТОКИ 2023'!AA174)</f>
        <v>0</v>
      </c>
      <c r="BL56" s="78">
        <f>SUM('[20]ПОЛНАЯ СЕБЕСТОИМОСТЬ СТОКИ 2023'!AB174)</f>
        <v>0</v>
      </c>
      <c r="BM56" s="79">
        <f t="shared" si="417"/>
        <v>0</v>
      </c>
      <c r="BN56" s="79">
        <v>0</v>
      </c>
      <c r="BO56" s="79">
        <v>0</v>
      </c>
      <c r="BP56" s="80">
        <f t="shared" si="364"/>
        <v>13.381774560723819</v>
      </c>
      <c r="BQ56" s="80">
        <f t="shared" si="364"/>
        <v>13.332274560723821</v>
      </c>
      <c r="BR56" s="80">
        <f t="shared" si="364"/>
        <v>4.9500000000000002E-2</v>
      </c>
      <c r="BS56" s="80">
        <f t="shared" si="364"/>
        <v>0</v>
      </c>
      <c r="BT56" s="80">
        <f t="shared" si="364"/>
        <v>0</v>
      </c>
      <c r="BU56" s="80">
        <f t="shared" si="364"/>
        <v>0</v>
      </c>
      <c r="BV56" s="80">
        <f t="shared" si="364"/>
        <v>7.7207799999999995</v>
      </c>
      <c r="BW56" s="80">
        <f t="shared" si="364"/>
        <v>7.7048400000000008</v>
      </c>
      <c r="BX56" s="80">
        <f t="shared" si="364"/>
        <v>1.5939999999999999E-2</v>
      </c>
      <c r="BY56" s="58">
        <f t="shared" si="272"/>
        <v>-13.381774560723819</v>
      </c>
      <c r="BZ56" s="58">
        <f t="shared" si="272"/>
        <v>-13.332274560723821</v>
      </c>
      <c r="CA56" s="58">
        <f t="shared" si="272"/>
        <v>-4.9500000000000002E-2</v>
      </c>
      <c r="CB56" s="80">
        <f t="shared" si="365"/>
        <v>26.763549121447639</v>
      </c>
      <c r="CC56" s="80">
        <f t="shared" si="365"/>
        <v>26.664549121447642</v>
      </c>
      <c r="CD56" s="80">
        <f t="shared" si="365"/>
        <v>9.9000000000000005E-2</v>
      </c>
      <c r="CE56" s="80">
        <f t="shared" si="365"/>
        <v>0</v>
      </c>
      <c r="CF56" s="80">
        <f t="shared" si="365"/>
        <v>0</v>
      </c>
      <c r="CG56" s="80">
        <f t="shared" si="365"/>
        <v>0</v>
      </c>
      <c r="CH56" s="82">
        <f t="shared" si="365"/>
        <v>30.502179999999996</v>
      </c>
      <c r="CI56" s="82">
        <f t="shared" si="365"/>
        <v>30.428750000000001</v>
      </c>
      <c r="CJ56" s="82">
        <f t="shared" si="365"/>
        <v>7.3429999999999995E-2</v>
      </c>
      <c r="CK56" s="58">
        <f t="shared" si="274"/>
        <v>-26.763549121447639</v>
      </c>
      <c r="CL56" s="58">
        <f t="shared" si="274"/>
        <v>-26.664549121447642</v>
      </c>
      <c r="CM56" s="58">
        <f t="shared" si="274"/>
        <v>-9.9000000000000005E-2</v>
      </c>
      <c r="CN56" s="78">
        <f t="shared" si="366"/>
        <v>4.4605915202412731</v>
      </c>
      <c r="CO56" s="78">
        <f>SUM('[20]ПОЛНАЯ СЕБЕСТОИМОСТЬ СТОКИ 2023'!AP174)/3</f>
        <v>4.4440915202412734</v>
      </c>
      <c r="CP56" s="78">
        <f>SUM('[20]ПОЛНАЯ СЕБЕСТОИМОСТЬ СТОКИ 2023'!AQ174)/3</f>
        <v>1.6500000000000001E-2</v>
      </c>
      <c r="CQ56" s="78">
        <f t="shared" si="367"/>
        <v>0</v>
      </c>
      <c r="CR56" s="78">
        <f>SUM('[20]ПОЛНАЯ СЕБЕСТОИМОСТЬ СТОКИ 2023'!AS174)</f>
        <v>0</v>
      </c>
      <c r="CS56" s="78">
        <f>SUM('[20]ПОЛНАЯ СЕБЕСТОИМОСТЬ СТОКИ 2023'!AT174)</f>
        <v>0</v>
      </c>
      <c r="CT56" s="79">
        <f t="shared" si="418"/>
        <v>0</v>
      </c>
      <c r="CU56" s="79">
        <v>0</v>
      </c>
      <c r="CV56" s="79">
        <v>0</v>
      </c>
      <c r="CW56" s="78">
        <f t="shared" si="368"/>
        <v>4.4605915202412731</v>
      </c>
      <c r="CX56" s="78">
        <f t="shared" si="369"/>
        <v>4.4440915202412734</v>
      </c>
      <c r="CY56" s="78">
        <f t="shared" si="370"/>
        <v>1.6500000000000001E-2</v>
      </c>
      <c r="CZ56" s="78">
        <f t="shared" si="371"/>
        <v>0</v>
      </c>
      <c r="DA56" s="78">
        <f>SUM('[20]ПОЛНАЯ СЕБЕСТОИМОСТЬ СТОКИ 2023'!AV174)</f>
        <v>0</v>
      </c>
      <c r="DB56" s="78">
        <f>SUM('[20]ПОЛНАЯ СЕБЕСТОИМОСТЬ СТОКИ 2023'!AW174)</f>
        <v>0</v>
      </c>
      <c r="DC56" s="79">
        <f t="shared" si="419"/>
        <v>0</v>
      </c>
      <c r="DD56" s="79">
        <v>0</v>
      </c>
      <c r="DE56" s="79">
        <v>0</v>
      </c>
      <c r="DF56" s="78">
        <f t="shared" si="372"/>
        <v>4.4605915202412731</v>
      </c>
      <c r="DG56" s="78">
        <f t="shared" si="373"/>
        <v>4.4440915202412734</v>
      </c>
      <c r="DH56" s="78">
        <f t="shared" si="374"/>
        <v>1.6500000000000001E-2</v>
      </c>
      <c r="DI56" s="78">
        <f t="shared" si="375"/>
        <v>0</v>
      </c>
      <c r="DJ56" s="78">
        <f>SUM('[20]ПОЛНАЯ СЕБЕСТОИМОСТЬ СТОКИ 2023'!AY174)</f>
        <v>0</v>
      </c>
      <c r="DK56" s="78">
        <f>SUM('[20]ПОЛНАЯ СЕБЕСТОИМОСТЬ СТОКИ 2023'!AZ174)</f>
        <v>0</v>
      </c>
      <c r="DL56" s="79">
        <f t="shared" si="420"/>
        <v>0.85605999999999993</v>
      </c>
      <c r="DM56" s="79">
        <v>0.85399999999999998</v>
      </c>
      <c r="DN56" s="79">
        <v>2.0600000000000002E-3</v>
      </c>
      <c r="DO56" s="80">
        <f t="shared" si="376"/>
        <v>13.381774560723819</v>
      </c>
      <c r="DP56" s="80">
        <f t="shared" si="376"/>
        <v>13.332274560723821</v>
      </c>
      <c r="DQ56" s="80">
        <f t="shared" si="376"/>
        <v>4.9500000000000002E-2</v>
      </c>
      <c r="DR56" s="80">
        <f t="shared" si="376"/>
        <v>0</v>
      </c>
      <c r="DS56" s="80">
        <f t="shared" si="376"/>
        <v>0</v>
      </c>
      <c r="DT56" s="80">
        <f t="shared" si="376"/>
        <v>0</v>
      </c>
      <c r="DU56" s="80">
        <f t="shared" si="376"/>
        <v>0.85605999999999993</v>
      </c>
      <c r="DV56" s="80">
        <f t="shared" si="376"/>
        <v>0.85399999999999998</v>
      </c>
      <c r="DW56" s="80">
        <f t="shared" si="376"/>
        <v>2.0600000000000002E-3</v>
      </c>
      <c r="DX56" s="58">
        <f t="shared" si="276"/>
        <v>-13.381774560723819</v>
      </c>
      <c r="DY56" s="58">
        <f t="shared" si="276"/>
        <v>-13.332274560723821</v>
      </c>
      <c r="DZ56" s="58">
        <f t="shared" si="276"/>
        <v>-4.9500000000000002E-2</v>
      </c>
      <c r="EA56" s="80">
        <f t="shared" si="377"/>
        <v>40.145323682171458</v>
      </c>
      <c r="EB56" s="80">
        <f t="shared" si="377"/>
        <v>39.996823682171467</v>
      </c>
      <c r="EC56" s="80">
        <f t="shared" si="377"/>
        <v>0.14850000000000002</v>
      </c>
      <c r="ED56" s="80">
        <f t="shared" si="377"/>
        <v>0</v>
      </c>
      <c r="EE56" s="80">
        <f t="shared" si="377"/>
        <v>0</v>
      </c>
      <c r="EF56" s="80">
        <f t="shared" si="377"/>
        <v>0</v>
      </c>
      <c r="EG56" s="80">
        <f t="shared" si="377"/>
        <v>31.358239999999995</v>
      </c>
      <c r="EH56" s="80">
        <f t="shared" si="377"/>
        <v>31.28275</v>
      </c>
      <c r="EI56" s="80">
        <f t="shared" si="377"/>
        <v>7.5490000000000002E-2</v>
      </c>
      <c r="EJ56" s="58">
        <f t="shared" si="278"/>
        <v>-40.145323682171458</v>
      </c>
      <c r="EK56" s="58">
        <f t="shared" si="278"/>
        <v>-39.996823682171467</v>
      </c>
      <c r="EL56" s="58">
        <f t="shared" si="278"/>
        <v>-0.14850000000000002</v>
      </c>
      <c r="EM56" s="78">
        <f t="shared" si="424"/>
        <v>4.4605915202412731</v>
      </c>
      <c r="EN56" s="78">
        <f>SUM('[20]ПОЛНАЯ СЕБЕСТОИМОСТЬ СТОКИ 2023'!BN174)/3</f>
        <v>4.4440915202412734</v>
      </c>
      <c r="EO56" s="78">
        <f>SUM('[20]ПОЛНАЯ СЕБЕСТОИМОСТЬ СТОКИ 2023'!BO174)/3</f>
        <v>1.6500000000000001E-2</v>
      </c>
      <c r="EP56" s="78">
        <f t="shared" si="379"/>
        <v>0</v>
      </c>
      <c r="EQ56" s="78">
        <f>SUM('[20]ПОЛНАЯ СЕБЕСТОИМОСТЬ СТОКИ 2023'!BQ174)</f>
        <v>0</v>
      </c>
      <c r="ER56" s="78">
        <f>SUM('[20]ПОЛНАЯ СЕБЕСТОИМОСТЬ СТОКИ 2023'!BR174)</f>
        <v>0</v>
      </c>
      <c r="ES56" s="79">
        <f t="shared" si="421"/>
        <v>5.2198000000000002</v>
      </c>
      <c r="ET56" s="79">
        <v>5.2050000000000001</v>
      </c>
      <c r="EU56" s="79">
        <v>1.4800000000000001E-2</v>
      </c>
      <c r="EV56" s="78">
        <f t="shared" si="380"/>
        <v>4.4605915202412731</v>
      </c>
      <c r="EW56" s="78">
        <f t="shared" si="381"/>
        <v>4.4440915202412734</v>
      </c>
      <c r="EX56" s="78">
        <f t="shared" si="382"/>
        <v>1.6500000000000001E-2</v>
      </c>
      <c r="EY56" s="78">
        <f t="shared" si="383"/>
        <v>0</v>
      </c>
      <c r="EZ56" s="78">
        <f>SUM('[20]ПОЛНАЯ СЕБЕСТОИМОСТЬ СТОКИ 2023'!BT174)</f>
        <v>0</v>
      </c>
      <c r="FA56" s="78">
        <f>SUM('[20]ПОЛНАЯ СЕБЕСТОИМОСТЬ СТОКИ 2023'!BU174)</f>
        <v>0</v>
      </c>
      <c r="FB56" s="79">
        <f t="shared" si="422"/>
        <v>0</v>
      </c>
      <c r="FC56" s="79">
        <v>0</v>
      </c>
      <c r="FD56" s="79">
        <v>0</v>
      </c>
      <c r="FE56" s="78">
        <f t="shared" si="384"/>
        <v>4.4605915202412731</v>
      </c>
      <c r="FF56" s="78">
        <f t="shared" si="385"/>
        <v>4.4440915202412734</v>
      </c>
      <c r="FG56" s="78">
        <f t="shared" si="386"/>
        <v>1.6500000000000001E-2</v>
      </c>
      <c r="FH56" s="78">
        <f t="shared" si="387"/>
        <v>0</v>
      </c>
      <c r="FI56" s="78">
        <f>SUM('[20]ПОЛНАЯ СЕБЕСТОИМОСТЬ СТОКИ 2023'!BW174)</f>
        <v>0</v>
      </c>
      <c r="FJ56" s="78">
        <f>SUM('[20]ПОЛНАЯ СЕБЕСТОИМОСТЬ СТОКИ 2023'!BX174)</f>
        <v>0</v>
      </c>
      <c r="FK56" s="79">
        <f t="shared" si="423"/>
        <v>0</v>
      </c>
      <c r="FL56" s="79">
        <v>0</v>
      </c>
      <c r="FM56" s="79">
        <v>0</v>
      </c>
      <c r="FN56" s="80">
        <f t="shared" si="388"/>
        <v>13.381774560723819</v>
      </c>
      <c r="FO56" s="80">
        <f t="shared" si="388"/>
        <v>13.332274560723821</v>
      </c>
      <c r="FP56" s="80">
        <f t="shared" si="388"/>
        <v>4.9500000000000002E-2</v>
      </c>
      <c r="FQ56" s="80">
        <f t="shared" si="388"/>
        <v>0</v>
      </c>
      <c r="FR56" s="80">
        <f t="shared" si="388"/>
        <v>0</v>
      </c>
      <c r="FS56" s="80">
        <f t="shared" si="388"/>
        <v>0</v>
      </c>
      <c r="FT56" s="80">
        <f t="shared" si="388"/>
        <v>5.2198000000000002</v>
      </c>
      <c r="FU56" s="80">
        <f t="shared" si="388"/>
        <v>5.2050000000000001</v>
      </c>
      <c r="FV56" s="80">
        <f t="shared" si="388"/>
        <v>1.4800000000000001E-2</v>
      </c>
      <c r="FW56" s="58">
        <f t="shared" si="280"/>
        <v>-13.381774560723819</v>
      </c>
      <c r="FX56" s="58">
        <f t="shared" si="280"/>
        <v>-13.332274560723821</v>
      </c>
      <c r="FY56" s="58">
        <f t="shared" si="280"/>
        <v>-4.9500000000000002E-2</v>
      </c>
      <c r="FZ56" s="74">
        <f t="shared" si="389"/>
        <v>53.527098242895278</v>
      </c>
      <c r="GA56" s="74">
        <f t="shared" si="389"/>
        <v>53.329098242895284</v>
      </c>
      <c r="GB56" s="74">
        <f t="shared" si="389"/>
        <v>0.19800000000000001</v>
      </c>
      <c r="GC56" s="80">
        <f t="shared" si="389"/>
        <v>0</v>
      </c>
      <c r="GD56" s="80">
        <f t="shared" si="389"/>
        <v>0</v>
      </c>
      <c r="GE56" s="80">
        <f t="shared" si="389"/>
        <v>0</v>
      </c>
      <c r="GF56" s="80">
        <f t="shared" si="389"/>
        <v>36.578039999999994</v>
      </c>
      <c r="GG56" s="80">
        <f t="shared" si="389"/>
        <v>36.487749999999998</v>
      </c>
      <c r="GH56" s="80">
        <f t="shared" si="389"/>
        <v>9.0290000000000009E-2</v>
      </c>
      <c r="GI56" s="58">
        <f t="shared" si="282"/>
        <v>-53.527098242895278</v>
      </c>
      <c r="GJ56" s="58">
        <f t="shared" si="282"/>
        <v>-53.329098242895284</v>
      </c>
      <c r="GK56" s="58">
        <f t="shared" si="282"/>
        <v>-0.19800000000000001</v>
      </c>
      <c r="GM56" s="13">
        <f t="shared" si="283"/>
        <v>53.527098242895278</v>
      </c>
    </row>
    <row r="57" spans="1:195" ht="18.75" customHeight="1" x14ac:dyDescent="0.3">
      <c r="A57" s="77" t="s">
        <v>71</v>
      </c>
      <c r="B57" s="78">
        <f t="shared" si="343"/>
        <v>5.2691354957163723</v>
      </c>
      <c r="C57" s="78">
        <f>SUM('[20]ПОЛНАЯ СЕБЕСТОИМОСТЬ СТОКИ 2023'!C175)/3</f>
        <v>5.2550521623830386</v>
      </c>
      <c r="D57" s="78">
        <f>SUM('[20]ПОЛНАЯ СЕБЕСТОИМОСТЬ СТОКИ 2023'!D175)/3</f>
        <v>1.4083333333333335E-2</v>
      </c>
      <c r="E57" s="78">
        <f t="shared" si="344"/>
        <v>2.0334499999999998</v>
      </c>
      <c r="F57" s="78">
        <f>SUM('[20]ПОЛНАЯ СЕБЕСТОИМОСТЬ СТОКИ 2023'!F175)</f>
        <v>2.0284499999999999</v>
      </c>
      <c r="G57" s="78">
        <f>SUM('[20]ПОЛНАЯ СЕБЕСТОИМОСТЬ СТОКИ 2023'!G175)</f>
        <v>5.0000000000000001E-3</v>
      </c>
      <c r="H57" s="79">
        <f t="shared" si="390"/>
        <v>6.3940000000000001</v>
      </c>
      <c r="I57" s="79">
        <v>6.3780000000000001</v>
      </c>
      <c r="J57" s="79">
        <v>1.6E-2</v>
      </c>
      <c r="K57" s="78">
        <f t="shared" si="345"/>
        <v>5.2691354957163723</v>
      </c>
      <c r="L57" s="78">
        <f t="shared" si="346"/>
        <v>5.2550521623830386</v>
      </c>
      <c r="M57" s="78">
        <f t="shared" si="347"/>
        <v>1.4083333333333335E-2</v>
      </c>
      <c r="N57" s="78">
        <f t="shared" si="348"/>
        <v>2.1257000000000001</v>
      </c>
      <c r="O57" s="78">
        <f>SUM('[20]ПОЛНАЯ СЕБЕСТОИМОСТЬ СТОКИ 2023'!I175)</f>
        <v>2.1257000000000001</v>
      </c>
      <c r="P57" s="78">
        <f>SUM('[20]ПОЛНАЯ СЕБЕСТОИМОСТЬ СТОКИ 2023'!J175)</f>
        <v>0</v>
      </c>
      <c r="Q57" s="79">
        <f t="shared" si="413"/>
        <v>6.2511999999999999</v>
      </c>
      <c r="R57" s="79">
        <v>6.2359999999999998</v>
      </c>
      <c r="S57" s="79">
        <v>1.52E-2</v>
      </c>
      <c r="T57" s="78">
        <f t="shared" si="349"/>
        <v>5.2691354957163723</v>
      </c>
      <c r="U57" s="78">
        <f t="shared" si="350"/>
        <v>5.2550521623830386</v>
      </c>
      <c r="V57" s="78">
        <f t="shared" si="351"/>
        <v>1.4083333333333335E-2</v>
      </c>
      <c r="W57" s="78">
        <f t="shared" si="352"/>
        <v>2.0691200000000003</v>
      </c>
      <c r="X57" s="78">
        <f>SUM('[20]ПОЛНАЯ СЕБЕСТОИМОСТЬ СТОКИ 2023'!L175)</f>
        <v>2.0630000000000002</v>
      </c>
      <c r="Y57" s="78">
        <f>SUM('[20]ПОЛНАЯ СЕБЕСТОИМОСТЬ СТОКИ 2023'!M175)</f>
        <v>6.1199999999999996E-3</v>
      </c>
      <c r="Z57" s="79">
        <f t="shared" si="414"/>
        <v>6.3989799999999999</v>
      </c>
      <c r="AA57" s="79">
        <v>6.3819999999999997</v>
      </c>
      <c r="AB57" s="79">
        <v>1.6979999999999999E-2</v>
      </c>
      <c r="AC57" s="80">
        <f t="shared" si="353"/>
        <v>15.807406487149116</v>
      </c>
      <c r="AD57" s="80">
        <f t="shared" si="353"/>
        <v>15.765156487149117</v>
      </c>
      <c r="AE57" s="80">
        <f t="shared" si="353"/>
        <v>4.2250000000000003E-2</v>
      </c>
      <c r="AF57" s="80">
        <f t="shared" si="353"/>
        <v>6.2282700000000002</v>
      </c>
      <c r="AG57" s="80">
        <f t="shared" si="353"/>
        <v>6.2171500000000002</v>
      </c>
      <c r="AH57" s="80">
        <f t="shared" si="353"/>
        <v>1.112E-2</v>
      </c>
      <c r="AI57" s="80">
        <f t="shared" si="353"/>
        <v>19.044179999999997</v>
      </c>
      <c r="AJ57" s="80">
        <f t="shared" si="353"/>
        <v>18.996000000000002</v>
      </c>
      <c r="AK57" s="80">
        <f t="shared" si="353"/>
        <v>4.8180000000000001E-2</v>
      </c>
      <c r="AL57" s="58">
        <f t="shared" si="270"/>
        <v>-9.5791364871491158</v>
      </c>
      <c r="AM57" s="58">
        <f t="shared" si="270"/>
        <v>-9.5480064871491166</v>
      </c>
      <c r="AN57" s="58">
        <f t="shared" si="270"/>
        <v>-3.1130000000000005E-2</v>
      </c>
      <c r="AO57" s="78">
        <f t="shared" si="425"/>
        <v>5.2691354957163723</v>
      </c>
      <c r="AP57" s="78">
        <f>SUM('[20]ПОЛНАЯ СЕБЕСТОИМОСТЬ СТОКИ 2023'!R175)/3</f>
        <v>5.2550521623830386</v>
      </c>
      <c r="AQ57" s="78">
        <f>SUM('[20]ПОЛНАЯ СЕБЕСТОИМОСТЬ СТОКИ 2023'!S175)/3</f>
        <v>1.4083333333333335E-2</v>
      </c>
      <c r="AR57" s="78">
        <f t="shared" si="355"/>
        <v>1.9377599999999999</v>
      </c>
      <c r="AS57" s="78">
        <f>SUM('[20]ПОЛНАЯ СЕБЕСТОИМОСТЬ СТОКИ 2023'!U175)</f>
        <v>1.9339999999999999</v>
      </c>
      <c r="AT57" s="78">
        <f>SUM('[20]ПОЛНАЯ СЕБЕСТОИМОСТЬ СТОКИ 2023'!V175)</f>
        <v>3.7599999999999999E-3</v>
      </c>
      <c r="AU57" s="79">
        <f t="shared" si="415"/>
        <v>4.6429999999999998</v>
      </c>
      <c r="AV57" s="79">
        <v>4.6310000000000002</v>
      </c>
      <c r="AW57" s="79">
        <v>1.2E-2</v>
      </c>
      <c r="AX57" s="78">
        <f t="shared" si="356"/>
        <v>5.2691354957163723</v>
      </c>
      <c r="AY57" s="78">
        <f t="shared" si="357"/>
        <v>5.2550521623830386</v>
      </c>
      <c r="AZ57" s="78">
        <f t="shared" si="358"/>
        <v>1.4083333333333335E-2</v>
      </c>
      <c r="BA57" s="81">
        <f t="shared" si="359"/>
        <v>2.1173000000000002</v>
      </c>
      <c r="BB57" s="81">
        <f>SUM('[20]ПОЛНАЯ СЕБЕСТОИМОСТЬ СТОКИ 2023'!X175)</f>
        <v>2.1120000000000001</v>
      </c>
      <c r="BC57" s="81">
        <f>SUM('[20]ПОЛНАЯ СЕБЕСТОИМОСТЬ СТОКИ 2023'!Y175)</f>
        <v>5.3E-3</v>
      </c>
      <c r="BD57" s="79">
        <f t="shared" si="416"/>
        <v>4.0036399999999999</v>
      </c>
      <c r="BE57" s="79">
        <v>3.9980000000000002</v>
      </c>
      <c r="BF57" s="79">
        <v>5.64E-3</v>
      </c>
      <c r="BG57" s="78">
        <f t="shared" si="360"/>
        <v>5.2691354957163723</v>
      </c>
      <c r="BH57" s="78">
        <f t="shared" si="361"/>
        <v>5.2550521623830386</v>
      </c>
      <c r="BI57" s="78">
        <f t="shared" si="362"/>
        <v>1.4083333333333335E-2</v>
      </c>
      <c r="BJ57" s="78">
        <f t="shared" si="363"/>
        <v>5.0655099999999997</v>
      </c>
      <c r="BK57" s="78">
        <f>SUM('[20]ПОЛНАЯ СЕБЕСТОИМОСТЬ СТОКИ 2023'!AA175)</f>
        <v>5.0498500000000002</v>
      </c>
      <c r="BL57" s="78">
        <f>SUM('[20]ПОЛНАЯ СЕБЕСТОИМОСТЬ СТОКИ 2023'!AB175)</f>
        <v>1.566E-2</v>
      </c>
      <c r="BM57" s="79">
        <f t="shared" si="417"/>
        <v>4.5476600000000005</v>
      </c>
      <c r="BN57" s="79">
        <v>4.5320600000000004</v>
      </c>
      <c r="BO57" s="79">
        <v>1.5599999999999999E-2</v>
      </c>
      <c r="BP57" s="80">
        <f t="shared" si="364"/>
        <v>15.807406487149116</v>
      </c>
      <c r="BQ57" s="80">
        <f t="shared" si="364"/>
        <v>15.765156487149117</v>
      </c>
      <c r="BR57" s="80">
        <f t="shared" si="364"/>
        <v>4.2250000000000003E-2</v>
      </c>
      <c r="BS57" s="80">
        <f t="shared" si="364"/>
        <v>9.1205700000000007</v>
      </c>
      <c r="BT57" s="80">
        <f t="shared" si="364"/>
        <v>9.0958500000000004</v>
      </c>
      <c r="BU57" s="80">
        <f t="shared" si="364"/>
        <v>2.4719999999999999E-2</v>
      </c>
      <c r="BV57" s="80">
        <f t="shared" si="364"/>
        <v>13.1943</v>
      </c>
      <c r="BW57" s="80">
        <f t="shared" si="364"/>
        <v>13.161060000000003</v>
      </c>
      <c r="BX57" s="80">
        <f t="shared" si="364"/>
        <v>3.3239999999999999E-2</v>
      </c>
      <c r="BY57" s="58">
        <f t="shared" si="272"/>
        <v>-6.6868364871491153</v>
      </c>
      <c r="BZ57" s="58">
        <f t="shared" si="272"/>
        <v>-6.6693064871491163</v>
      </c>
      <c r="CA57" s="58">
        <f t="shared" si="272"/>
        <v>-1.7530000000000004E-2</v>
      </c>
      <c r="CB57" s="80">
        <f t="shared" si="365"/>
        <v>31.614812974298232</v>
      </c>
      <c r="CC57" s="80">
        <f t="shared" si="365"/>
        <v>31.530312974298234</v>
      </c>
      <c r="CD57" s="80">
        <f t="shared" si="365"/>
        <v>8.4500000000000006E-2</v>
      </c>
      <c r="CE57" s="80">
        <f t="shared" si="365"/>
        <v>15.348840000000001</v>
      </c>
      <c r="CF57" s="80">
        <f t="shared" si="365"/>
        <v>15.313000000000001</v>
      </c>
      <c r="CG57" s="80">
        <f t="shared" si="365"/>
        <v>3.5839999999999997E-2</v>
      </c>
      <c r="CH57" s="82">
        <f t="shared" si="365"/>
        <v>32.238479999999996</v>
      </c>
      <c r="CI57" s="82">
        <f t="shared" si="365"/>
        <v>32.157060000000001</v>
      </c>
      <c r="CJ57" s="82">
        <f t="shared" si="365"/>
        <v>8.1419999999999992E-2</v>
      </c>
      <c r="CK57" s="58">
        <f t="shared" si="274"/>
        <v>-16.265972974298229</v>
      </c>
      <c r="CL57" s="58">
        <f t="shared" si="274"/>
        <v>-16.217312974298231</v>
      </c>
      <c r="CM57" s="58">
        <f t="shared" si="274"/>
        <v>-4.8660000000000009E-2</v>
      </c>
      <c r="CN57" s="78">
        <f t="shared" si="366"/>
        <v>5.2691354957163723</v>
      </c>
      <c r="CO57" s="78">
        <f>SUM('[20]ПОЛНАЯ СЕБЕСТОИМОСТЬ СТОКИ 2023'!AP175)/3</f>
        <v>5.2550521623830386</v>
      </c>
      <c r="CP57" s="78">
        <f>SUM('[20]ПОЛНАЯ СЕБЕСТОИМОСТЬ СТОКИ 2023'!AQ175)/3</f>
        <v>1.4083333333333335E-2</v>
      </c>
      <c r="CQ57" s="78">
        <f t="shared" si="367"/>
        <v>5.22628</v>
      </c>
      <c r="CR57" s="78">
        <f>SUM('[20]ПОЛНАЯ СЕБЕСТОИМОСТЬ СТОКИ 2023'!AS175)</f>
        <v>5.2178899999999997</v>
      </c>
      <c r="CS57" s="78">
        <f>SUM('[20]ПОЛНАЯ СЕБЕСТОИМОСТЬ СТОКИ 2023'!AT175)</f>
        <v>8.3899999999999999E-3</v>
      </c>
      <c r="CT57" s="79">
        <f t="shared" si="418"/>
        <v>4.8009999999999993</v>
      </c>
      <c r="CU57" s="79">
        <v>4.7859999999999996</v>
      </c>
      <c r="CV57" s="79">
        <v>1.4999999999999999E-2</v>
      </c>
      <c r="CW57" s="78">
        <f t="shared" si="368"/>
        <v>5.2691354957163723</v>
      </c>
      <c r="CX57" s="78">
        <f t="shared" si="369"/>
        <v>5.2550521623830386</v>
      </c>
      <c r="CY57" s="78">
        <f t="shared" si="370"/>
        <v>1.4083333333333335E-2</v>
      </c>
      <c r="CZ57" s="78">
        <f t="shared" si="371"/>
        <v>5.27067</v>
      </c>
      <c r="DA57" s="78">
        <f>SUM('[20]ПОЛНАЯ СЕБЕСТОИМОСТЬ СТОКИ 2023'!AV175)</f>
        <v>5.2608300000000003</v>
      </c>
      <c r="DB57" s="78">
        <f>SUM('[20]ПОЛНАЯ СЕБЕСТОИМОСТЬ СТОКИ 2023'!AW175)</f>
        <v>9.8399999999999998E-3</v>
      </c>
      <c r="DC57" s="79">
        <f t="shared" si="419"/>
        <v>4.4682199999999996</v>
      </c>
      <c r="DD57" s="79">
        <v>4.4589999999999996</v>
      </c>
      <c r="DE57" s="79">
        <v>9.2200000000000008E-3</v>
      </c>
      <c r="DF57" s="78">
        <f t="shared" si="372"/>
        <v>5.2691354957163723</v>
      </c>
      <c r="DG57" s="78">
        <f t="shared" si="373"/>
        <v>5.2550521623830386</v>
      </c>
      <c r="DH57" s="78">
        <f t="shared" si="374"/>
        <v>1.4083333333333335E-2</v>
      </c>
      <c r="DI57" s="78">
        <f t="shared" si="375"/>
        <v>5.1950600000000007</v>
      </c>
      <c r="DJ57" s="78">
        <f>SUM('[20]ПОЛНАЯ СЕБЕСТОИМОСТЬ СТОКИ 2023'!AY175)</f>
        <v>5.1862000000000004</v>
      </c>
      <c r="DK57" s="78">
        <f>SUM('[20]ПОЛНАЯ СЕБЕСТОИМОСТЬ СТОКИ 2023'!AZ175)</f>
        <v>8.8599999999999998E-3</v>
      </c>
      <c r="DL57" s="79">
        <f t="shared" si="420"/>
        <v>4.71333</v>
      </c>
      <c r="DM57" s="79">
        <v>4.702</v>
      </c>
      <c r="DN57" s="79">
        <v>1.133E-2</v>
      </c>
      <c r="DO57" s="80">
        <f t="shared" si="376"/>
        <v>15.807406487149116</v>
      </c>
      <c r="DP57" s="80">
        <f t="shared" si="376"/>
        <v>15.765156487149117</v>
      </c>
      <c r="DQ57" s="80">
        <f t="shared" si="376"/>
        <v>4.2250000000000003E-2</v>
      </c>
      <c r="DR57" s="80">
        <f t="shared" si="376"/>
        <v>15.69201</v>
      </c>
      <c r="DS57" s="80">
        <f t="shared" si="376"/>
        <v>15.664919999999999</v>
      </c>
      <c r="DT57" s="80">
        <f t="shared" si="376"/>
        <v>2.7089999999999999E-2</v>
      </c>
      <c r="DU57" s="80">
        <f t="shared" si="376"/>
        <v>13.98255</v>
      </c>
      <c r="DV57" s="80">
        <f t="shared" si="376"/>
        <v>13.946999999999999</v>
      </c>
      <c r="DW57" s="80">
        <f t="shared" si="376"/>
        <v>3.5549999999999998E-2</v>
      </c>
      <c r="DX57" s="58">
        <f t="shared" si="276"/>
        <v>-0.11539648714911621</v>
      </c>
      <c r="DY57" s="58">
        <f t="shared" si="276"/>
        <v>-0.10023648714911815</v>
      </c>
      <c r="DZ57" s="58">
        <f t="shared" si="276"/>
        <v>-1.5160000000000003E-2</v>
      </c>
      <c r="EA57" s="80">
        <f t="shared" si="377"/>
        <v>47.422219461447348</v>
      </c>
      <c r="EB57" s="80">
        <f t="shared" si="377"/>
        <v>47.295469461447354</v>
      </c>
      <c r="EC57" s="80">
        <f t="shared" si="377"/>
        <v>0.12675</v>
      </c>
      <c r="ED57" s="80">
        <f t="shared" si="377"/>
        <v>31.040849999999999</v>
      </c>
      <c r="EE57" s="80">
        <f t="shared" si="377"/>
        <v>30.977919999999997</v>
      </c>
      <c r="EF57" s="80">
        <f t="shared" si="377"/>
        <v>6.293E-2</v>
      </c>
      <c r="EG57" s="80">
        <f t="shared" si="377"/>
        <v>46.221029999999999</v>
      </c>
      <c r="EH57" s="80">
        <f t="shared" si="377"/>
        <v>46.104060000000004</v>
      </c>
      <c r="EI57" s="80">
        <f t="shared" si="377"/>
        <v>0.11696999999999999</v>
      </c>
      <c r="EJ57" s="58">
        <f t="shared" si="278"/>
        <v>-16.381369461447349</v>
      </c>
      <c r="EK57" s="58">
        <f t="shared" si="278"/>
        <v>-16.317549461447356</v>
      </c>
      <c r="EL57" s="58">
        <f t="shared" si="278"/>
        <v>-6.3820000000000002E-2</v>
      </c>
      <c r="EM57" s="78">
        <f t="shared" si="424"/>
        <v>5.2691354957163723</v>
      </c>
      <c r="EN57" s="78">
        <f>SUM('[20]ПОЛНАЯ СЕБЕСТОИМОСТЬ СТОКИ 2023'!BN175)/3</f>
        <v>5.2550521623830386</v>
      </c>
      <c r="EO57" s="78">
        <f>SUM('[20]ПОЛНАЯ СЕБЕСТОИМОСТЬ СТОКИ 2023'!BO175)/3</f>
        <v>1.4083333333333335E-2</v>
      </c>
      <c r="EP57" s="78">
        <f t="shared" si="379"/>
        <v>5.2674799999999999</v>
      </c>
      <c r="EQ57" s="78">
        <f>SUM('[20]ПОЛНАЯ СЕБЕСТОИМОСТЬ СТОКИ 2023'!BQ175)</f>
        <v>5.2534000000000001</v>
      </c>
      <c r="ER57" s="78">
        <f>SUM('[20]ПОЛНАЯ СЕБЕСТОИМОСТЬ СТОКИ 2023'!BR175)</f>
        <v>1.4080000000000001E-2</v>
      </c>
      <c r="ES57" s="79">
        <f t="shared" si="421"/>
        <v>4.8396999999999997</v>
      </c>
      <c r="ET57" s="79">
        <v>4.8259999999999996</v>
      </c>
      <c r="EU57" s="79">
        <v>1.37E-2</v>
      </c>
      <c r="EV57" s="78">
        <f t="shared" si="380"/>
        <v>5.2691354957163723</v>
      </c>
      <c r="EW57" s="78">
        <f t="shared" si="381"/>
        <v>5.2550521623830386</v>
      </c>
      <c r="EX57" s="78">
        <f t="shared" si="382"/>
        <v>1.4083333333333335E-2</v>
      </c>
      <c r="EY57" s="78">
        <f t="shared" si="383"/>
        <v>0</v>
      </c>
      <c r="EZ57" s="78">
        <f>SUM('[20]ПОЛНАЯ СЕБЕСТОИМОСТЬ СТОКИ 2023'!BT175)</f>
        <v>0</v>
      </c>
      <c r="FA57" s="78">
        <f>SUM('[20]ПОЛНАЯ СЕБЕСТОИМОСТЬ СТОКИ 2023'!BU175)</f>
        <v>0</v>
      </c>
      <c r="FB57" s="79">
        <f t="shared" si="422"/>
        <v>1.92831</v>
      </c>
      <c r="FC57" s="79">
        <v>1.9218</v>
      </c>
      <c r="FD57" s="79">
        <v>6.5100000000000002E-3</v>
      </c>
      <c r="FE57" s="78">
        <f t="shared" si="384"/>
        <v>5.2691354957163723</v>
      </c>
      <c r="FF57" s="78">
        <f t="shared" si="385"/>
        <v>5.2550521623830386</v>
      </c>
      <c r="FG57" s="78">
        <f t="shared" si="386"/>
        <v>1.4083333333333335E-2</v>
      </c>
      <c r="FH57" s="78">
        <f t="shared" si="387"/>
        <v>0</v>
      </c>
      <c r="FI57" s="78">
        <f>SUM('[20]ПОЛНАЯ СЕБЕСТОИМОСТЬ СТОКИ 2023'!BW175)</f>
        <v>0</v>
      </c>
      <c r="FJ57" s="78">
        <f>SUM('[20]ПОЛНАЯ СЕБЕСТОИМОСТЬ СТОКИ 2023'!BX175)</f>
        <v>0</v>
      </c>
      <c r="FK57" s="79">
        <f t="shared" si="423"/>
        <v>2.1579999999999999</v>
      </c>
      <c r="FL57" s="79">
        <v>2.149</v>
      </c>
      <c r="FM57" s="79">
        <v>8.9999999999999993E-3</v>
      </c>
      <c r="FN57" s="80">
        <f t="shared" si="388"/>
        <v>15.807406487149116</v>
      </c>
      <c r="FO57" s="80">
        <f t="shared" si="388"/>
        <v>15.765156487149117</v>
      </c>
      <c r="FP57" s="80">
        <f t="shared" si="388"/>
        <v>4.2250000000000003E-2</v>
      </c>
      <c r="FQ57" s="80">
        <f t="shared" si="388"/>
        <v>5.2674799999999999</v>
      </c>
      <c r="FR57" s="80">
        <f t="shared" si="388"/>
        <v>5.2534000000000001</v>
      </c>
      <c r="FS57" s="80">
        <f t="shared" si="388"/>
        <v>1.4080000000000001E-2</v>
      </c>
      <c r="FT57" s="80">
        <f t="shared" si="388"/>
        <v>8.9260099999999998</v>
      </c>
      <c r="FU57" s="80">
        <f t="shared" si="388"/>
        <v>8.8967999999999989</v>
      </c>
      <c r="FV57" s="80">
        <f t="shared" si="388"/>
        <v>2.921E-2</v>
      </c>
      <c r="FW57" s="58">
        <f t="shared" si="280"/>
        <v>-10.539926487149117</v>
      </c>
      <c r="FX57" s="58">
        <f t="shared" si="280"/>
        <v>-10.511756487149118</v>
      </c>
      <c r="FY57" s="58">
        <f t="shared" si="280"/>
        <v>-2.8170000000000001E-2</v>
      </c>
      <c r="FZ57" s="74">
        <f t="shared" si="389"/>
        <v>63.229625948596464</v>
      </c>
      <c r="GA57" s="74">
        <f t="shared" si="389"/>
        <v>63.060625948596467</v>
      </c>
      <c r="GB57" s="74">
        <f t="shared" si="389"/>
        <v>0.16900000000000001</v>
      </c>
      <c r="GC57" s="80">
        <f t="shared" si="389"/>
        <v>36.308329999999998</v>
      </c>
      <c r="GD57" s="80">
        <f t="shared" si="389"/>
        <v>36.231319999999997</v>
      </c>
      <c r="GE57" s="80">
        <f t="shared" si="389"/>
        <v>7.7009999999999995E-2</v>
      </c>
      <c r="GF57" s="80">
        <f t="shared" si="389"/>
        <v>55.147039999999997</v>
      </c>
      <c r="GG57" s="80">
        <f t="shared" si="389"/>
        <v>55.000860000000003</v>
      </c>
      <c r="GH57" s="80">
        <f t="shared" si="389"/>
        <v>0.14617999999999998</v>
      </c>
      <c r="GI57" s="58">
        <f t="shared" si="282"/>
        <v>-26.921295948596466</v>
      </c>
      <c r="GJ57" s="58">
        <f t="shared" si="282"/>
        <v>-26.82930594859647</v>
      </c>
      <c r="GK57" s="58">
        <f t="shared" si="282"/>
        <v>-9.1990000000000016E-2</v>
      </c>
      <c r="GM57" s="13">
        <f t="shared" si="283"/>
        <v>63.229625948596457</v>
      </c>
    </row>
    <row r="58" spans="1:195" ht="18.75" customHeight="1" x14ac:dyDescent="0.3">
      <c r="A58" s="77" t="s">
        <v>72</v>
      </c>
      <c r="B58" s="78">
        <f t="shared" si="343"/>
        <v>158.51276390913208</v>
      </c>
      <c r="C58" s="78">
        <f>SUM('[20]ПОЛНАЯ СЕБЕСТОИМОСТЬ СТОКИ 2023'!C176)/3</f>
        <v>153.84401390913209</v>
      </c>
      <c r="D58" s="78">
        <f>SUM('[20]ПОЛНАЯ СЕБЕСТОИМОСТЬ СТОКИ 2023'!D176)/3</f>
        <v>4.6687500000000002</v>
      </c>
      <c r="E58" s="78">
        <f t="shared" si="344"/>
        <v>331.70526000000001</v>
      </c>
      <c r="F58" s="78">
        <f>SUM('[20]ПОЛНАЯ СЕБЕСТОИМОСТЬ СТОКИ 2023'!F176)</f>
        <v>330.88900000000001</v>
      </c>
      <c r="G58" s="78">
        <f>SUM('[20]ПОЛНАЯ СЕБЕСТОИМОСТЬ СТОКИ 2023'!G176)</f>
        <v>0.81625999999999999</v>
      </c>
      <c r="H58" s="79">
        <f t="shared" si="390"/>
        <v>91.874410000000012</v>
      </c>
      <c r="I58" s="79">
        <v>91.638000000000005</v>
      </c>
      <c r="J58" s="79">
        <v>0.23641000000000001</v>
      </c>
      <c r="K58" s="78">
        <f t="shared" si="345"/>
        <v>158.51276390913208</v>
      </c>
      <c r="L58" s="78">
        <f t="shared" si="346"/>
        <v>153.84401390913209</v>
      </c>
      <c r="M58" s="78">
        <f t="shared" si="347"/>
        <v>4.6687500000000002</v>
      </c>
      <c r="N58" s="78">
        <f t="shared" si="348"/>
        <v>280.27050000000003</v>
      </c>
      <c r="O58" s="78">
        <f>SUM('[20]ПОЛНАЯ СЕБЕСТОИМОСТЬ СТОКИ 2023'!I176)</f>
        <v>279.55930000000001</v>
      </c>
      <c r="P58" s="78">
        <f>SUM('[20]ПОЛНАЯ СЕБЕСТОИМОСТЬ СТОКИ 2023'!J176)</f>
        <v>0.71120000000000005</v>
      </c>
      <c r="Q58" s="79">
        <f t="shared" si="413"/>
        <v>146.363</v>
      </c>
      <c r="R58" s="79">
        <v>146.00800000000001</v>
      </c>
      <c r="S58" s="79">
        <v>0.35499999999999998</v>
      </c>
      <c r="T58" s="78">
        <f t="shared" si="349"/>
        <v>158.51276390913208</v>
      </c>
      <c r="U58" s="78">
        <f t="shared" si="350"/>
        <v>153.84401390913209</v>
      </c>
      <c r="V58" s="78">
        <f t="shared" si="351"/>
        <v>4.6687500000000002</v>
      </c>
      <c r="W58" s="78">
        <f t="shared" si="352"/>
        <v>365.07040000000001</v>
      </c>
      <c r="X58" s="78">
        <f>SUM('[20]ПОЛНАЯ СЕБЕСТОИМОСТЬ СТОКИ 2023'!L176)</f>
        <v>363.99</v>
      </c>
      <c r="Y58" s="78">
        <f>SUM('[20]ПОЛНАЯ СЕБЕСТОИМОСТЬ СТОКИ 2023'!M176)</f>
        <v>1.0804</v>
      </c>
      <c r="Z58" s="79">
        <f t="shared" si="414"/>
        <v>247.64500000000001</v>
      </c>
      <c r="AA58" s="79">
        <v>247.02</v>
      </c>
      <c r="AB58" s="79">
        <v>0.625</v>
      </c>
      <c r="AC58" s="80">
        <f t="shared" si="353"/>
        <v>475.5382917273962</v>
      </c>
      <c r="AD58" s="80">
        <f t="shared" si="353"/>
        <v>461.53204172739629</v>
      </c>
      <c r="AE58" s="80">
        <f t="shared" si="353"/>
        <v>14.006250000000001</v>
      </c>
      <c r="AF58" s="80">
        <f t="shared" si="353"/>
        <v>977.0461600000001</v>
      </c>
      <c r="AG58" s="80">
        <f t="shared" si="353"/>
        <v>974.43830000000003</v>
      </c>
      <c r="AH58" s="80">
        <f t="shared" si="353"/>
        <v>2.6078600000000001</v>
      </c>
      <c r="AI58" s="80">
        <f t="shared" si="353"/>
        <v>485.88241000000005</v>
      </c>
      <c r="AJ58" s="80">
        <f t="shared" si="353"/>
        <v>484.66600000000005</v>
      </c>
      <c r="AK58" s="80">
        <f t="shared" si="353"/>
        <v>1.21641</v>
      </c>
      <c r="AL58" s="58">
        <f t="shared" si="270"/>
        <v>501.5078682726039</v>
      </c>
      <c r="AM58" s="58">
        <f t="shared" si="270"/>
        <v>512.90625827260374</v>
      </c>
      <c r="AN58" s="58">
        <f t="shared" si="270"/>
        <v>-11.398390000000001</v>
      </c>
      <c r="AO58" s="78">
        <f t="shared" si="425"/>
        <v>158.51276390913208</v>
      </c>
      <c r="AP58" s="78">
        <f>SUM('[20]ПОЛНАЯ СЕБЕСТОИМОСТЬ СТОКИ 2023'!R176)/3</f>
        <v>153.84401390913209</v>
      </c>
      <c r="AQ58" s="78">
        <f>SUM('[20]ПОЛНАЯ СЕБЕСТОИМОСТЬ СТОКИ 2023'!S176)/3</f>
        <v>4.6687500000000002</v>
      </c>
      <c r="AR58" s="78">
        <f t="shared" si="355"/>
        <v>323.01362</v>
      </c>
      <c r="AS58" s="78">
        <f>SUM('[20]ПОЛНАЯ СЕБЕСТОИМОСТЬ СТОКИ 2023'!U176)</f>
        <v>322.38675999999998</v>
      </c>
      <c r="AT58" s="78">
        <f>SUM('[20]ПОЛНАЯ СЕБЕСТОИМОСТЬ СТОКИ 2023'!V176)</f>
        <v>0.62685999999999997</v>
      </c>
      <c r="AU58" s="79">
        <f t="shared" si="415"/>
        <v>248.006</v>
      </c>
      <c r="AV58" s="79">
        <v>247.38</v>
      </c>
      <c r="AW58" s="79">
        <v>0.626</v>
      </c>
      <c r="AX58" s="78">
        <f t="shared" si="356"/>
        <v>158.51276390913208</v>
      </c>
      <c r="AY58" s="78">
        <f t="shared" si="357"/>
        <v>153.84401390913209</v>
      </c>
      <c r="AZ58" s="78">
        <f t="shared" si="358"/>
        <v>4.6687500000000002</v>
      </c>
      <c r="BA58" s="81">
        <f t="shared" si="359"/>
        <v>402.65348</v>
      </c>
      <c r="BB58" s="81">
        <f>SUM('[20]ПОЛНАЯ СЕБЕСТОИМОСТЬ СТОКИ 2023'!X176)</f>
        <v>401.64699999999999</v>
      </c>
      <c r="BC58" s="81">
        <f>SUM('[20]ПОЛНАЯ СЕБЕСТОИМОСТЬ СТОКИ 2023'!Y176)</f>
        <v>1.00648</v>
      </c>
      <c r="BD58" s="79">
        <f t="shared" si="416"/>
        <v>181.09788999999998</v>
      </c>
      <c r="BE58" s="79">
        <v>180.84299999999999</v>
      </c>
      <c r="BF58" s="79">
        <v>0.25489000000000001</v>
      </c>
      <c r="BG58" s="78">
        <f t="shared" si="360"/>
        <v>158.51276390913208</v>
      </c>
      <c r="BH58" s="78">
        <f t="shared" si="361"/>
        <v>153.84401390913209</v>
      </c>
      <c r="BI58" s="78">
        <f t="shared" si="362"/>
        <v>4.6687500000000002</v>
      </c>
      <c r="BJ58" s="78">
        <f t="shared" si="363"/>
        <v>369.96813999999995</v>
      </c>
      <c r="BK58" s="78">
        <f>SUM('[20]ПОЛНАЯ СЕБЕСТОИМОСТЬ СТОКИ 2023'!AA176)</f>
        <v>368.82423999999997</v>
      </c>
      <c r="BL58" s="78">
        <f>SUM('[20]ПОЛНАЯ СЕБЕСТОИМОСТЬ СТОКИ 2023'!AB176)</f>
        <v>1.1438999999999999</v>
      </c>
      <c r="BM58" s="79">
        <f t="shared" si="417"/>
        <v>142.54405</v>
      </c>
      <c r="BN58" s="79">
        <v>142.03534999999999</v>
      </c>
      <c r="BO58" s="79">
        <v>0.50870000000000004</v>
      </c>
      <c r="BP58" s="80">
        <f t="shared" si="364"/>
        <v>475.5382917273962</v>
      </c>
      <c r="BQ58" s="80">
        <f t="shared" si="364"/>
        <v>461.53204172739629</v>
      </c>
      <c r="BR58" s="80">
        <f t="shared" si="364"/>
        <v>14.006250000000001</v>
      </c>
      <c r="BS58" s="80">
        <f t="shared" si="364"/>
        <v>1095.6352400000001</v>
      </c>
      <c r="BT58" s="80">
        <f t="shared" si="364"/>
        <v>1092.8579999999999</v>
      </c>
      <c r="BU58" s="80">
        <f t="shared" si="364"/>
        <v>2.7772399999999999</v>
      </c>
      <c r="BV58" s="80">
        <f t="shared" si="364"/>
        <v>571.64793999999995</v>
      </c>
      <c r="BW58" s="80">
        <f t="shared" si="364"/>
        <v>570.25834999999995</v>
      </c>
      <c r="BX58" s="80">
        <f t="shared" si="364"/>
        <v>1.3895900000000001</v>
      </c>
      <c r="BY58" s="58">
        <f t="shared" si="272"/>
        <v>620.09694827260387</v>
      </c>
      <c r="BZ58" s="58">
        <f t="shared" si="272"/>
        <v>631.32595827260366</v>
      </c>
      <c r="CA58" s="58">
        <f t="shared" si="272"/>
        <v>-11.229010000000002</v>
      </c>
      <c r="CB58" s="80">
        <f t="shared" si="365"/>
        <v>951.0765834547924</v>
      </c>
      <c r="CC58" s="80">
        <f t="shared" si="365"/>
        <v>923.06408345479258</v>
      </c>
      <c r="CD58" s="80">
        <f t="shared" si="365"/>
        <v>28.012500000000003</v>
      </c>
      <c r="CE58" s="80">
        <f t="shared" si="365"/>
        <v>2072.6814000000004</v>
      </c>
      <c r="CF58" s="80">
        <f t="shared" si="365"/>
        <v>2067.2963</v>
      </c>
      <c r="CG58" s="80">
        <f t="shared" si="365"/>
        <v>5.3850999999999996</v>
      </c>
      <c r="CH58" s="82">
        <f t="shared" si="365"/>
        <v>1057.53035</v>
      </c>
      <c r="CI58" s="82">
        <f t="shared" si="365"/>
        <v>1054.92435</v>
      </c>
      <c r="CJ58" s="82">
        <f t="shared" si="365"/>
        <v>2.6059999999999999</v>
      </c>
      <c r="CK58" s="58">
        <f t="shared" si="274"/>
        <v>1121.604816545208</v>
      </c>
      <c r="CL58" s="58">
        <f t="shared" si="274"/>
        <v>1144.2322165452074</v>
      </c>
      <c r="CM58" s="58">
        <f t="shared" si="274"/>
        <v>-22.627400000000002</v>
      </c>
      <c r="CN58" s="78">
        <f t="shared" si="366"/>
        <v>158.51276390913208</v>
      </c>
      <c r="CO58" s="78">
        <f>SUM('[20]ПОЛНАЯ СЕБЕСТОИМОСТЬ СТОКИ 2023'!AP176)/3</f>
        <v>153.84401390913209</v>
      </c>
      <c r="CP58" s="78">
        <f>SUM('[20]ПОЛНАЯ СЕБЕСТОИМОСТЬ СТОКИ 2023'!AQ176)/3</f>
        <v>4.6687500000000002</v>
      </c>
      <c r="CQ58" s="78">
        <f t="shared" si="367"/>
        <v>332.00443999999999</v>
      </c>
      <c r="CR58" s="78">
        <f>SUM('[20]ПОЛНАЯ СЕБЕСТОИМОСТЬ СТОКИ 2023'!AS176)</f>
        <v>331.471</v>
      </c>
      <c r="CS58" s="78">
        <f>SUM('[20]ПОЛНАЯ СЕБЕСТОИМОСТЬ СТОКИ 2023'!AT176)</f>
        <v>0.53344000000000003</v>
      </c>
      <c r="CT58" s="79">
        <f t="shared" si="418"/>
        <v>175.054</v>
      </c>
      <c r="CU58" s="79">
        <v>174.49600000000001</v>
      </c>
      <c r="CV58" s="79">
        <v>0.55800000000000005</v>
      </c>
      <c r="CW58" s="78">
        <f t="shared" si="368"/>
        <v>158.51276390913208</v>
      </c>
      <c r="CX58" s="78">
        <f t="shared" si="369"/>
        <v>153.84401390913209</v>
      </c>
      <c r="CY58" s="78">
        <f t="shared" si="370"/>
        <v>4.6687500000000002</v>
      </c>
      <c r="CZ58" s="78">
        <f t="shared" si="371"/>
        <v>350.06305000000003</v>
      </c>
      <c r="DA58" s="78">
        <f>SUM('[20]ПОЛНАЯ СЕБЕСТОИМОСТЬ СТОКИ 2023'!AV176)</f>
        <v>349.40926000000002</v>
      </c>
      <c r="DB58" s="78">
        <f>SUM('[20]ПОЛНАЯ СЕБЕСТОИМОСТЬ СТОКИ 2023'!AW176)</f>
        <v>0.65378999999999998</v>
      </c>
      <c r="DC58" s="79">
        <f t="shared" si="419"/>
        <v>241.30944</v>
      </c>
      <c r="DD58" s="79">
        <v>240.81100000000001</v>
      </c>
      <c r="DE58" s="79">
        <v>0.49843999999999999</v>
      </c>
      <c r="DF58" s="78">
        <f t="shared" si="372"/>
        <v>158.51276390913208</v>
      </c>
      <c r="DG58" s="78">
        <f t="shared" si="373"/>
        <v>153.84401390913209</v>
      </c>
      <c r="DH58" s="78">
        <f t="shared" si="374"/>
        <v>4.6687500000000002</v>
      </c>
      <c r="DI58" s="78">
        <f t="shared" si="375"/>
        <v>551.06609000000003</v>
      </c>
      <c r="DJ58" s="78">
        <f>SUM('[20]ПОЛНАЯ СЕБЕСТОИМОСТЬ СТОКИ 2023'!AY176)</f>
        <v>550.12671</v>
      </c>
      <c r="DK58" s="78">
        <f>SUM('[20]ПОЛНАЯ СЕБЕСТОИМОСТЬ СТОКИ 2023'!AZ176)</f>
        <v>0.93937999999999999</v>
      </c>
      <c r="DL58" s="79">
        <f t="shared" si="420"/>
        <v>367.60977000000003</v>
      </c>
      <c r="DM58" s="79">
        <v>366.726</v>
      </c>
      <c r="DN58" s="79">
        <v>0.88376999999999994</v>
      </c>
      <c r="DO58" s="80">
        <f t="shared" si="376"/>
        <v>475.5382917273962</v>
      </c>
      <c r="DP58" s="80">
        <f t="shared" si="376"/>
        <v>461.53204172739629</v>
      </c>
      <c r="DQ58" s="80">
        <f t="shared" si="376"/>
        <v>14.006250000000001</v>
      </c>
      <c r="DR58" s="80">
        <f t="shared" si="376"/>
        <v>1233.1335800000002</v>
      </c>
      <c r="DS58" s="80">
        <f t="shared" si="376"/>
        <v>1231.0069699999999</v>
      </c>
      <c r="DT58" s="80">
        <f t="shared" si="376"/>
        <v>2.1266099999999999</v>
      </c>
      <c r="DU58" s="80">
        <f t="shared" si="376"/>
        <v>783.97320999999999</v>
      </c>
      <c r="DV58" s="80">
        <f t="shared" si="376"/>
        <v>782.03300000000002</v>
      </c>
      <c r="DW58" s="80">
        <f t="shared" si="376"/>
        <v>1.94021</v>
      </c>
      <c r="DX58" s="58">
        <f t="shared" si="276"/>
        <v>757.59528827260397</v>
      </c>
      <c r="DY58" s="58">
        <f t="shared" si="276"/>
        <v>769.47492827260362</v>
      </c>
      <c r="DZ58" s="58">
        <f t="shared" si="276"/>
        <v>-11.879640000000002</v>
      </c>
      <c r="EA58" s="80">
        <f t="shared" si="377"/>
        <v>1426.6148751821886</v>
      </c>
      <c r="EB58" s="80">
        <f t="shared" si="377"/>
        <v>1384.5961251821889</v>
      </c>
      <c r="EC58" s="80">
        <f t="shared" si="377"/>
        <v>42.018750000000004</v>
      </c>
      <c r="ED58" s="80">
        <f t="shared" si="377"/>
        <v>3305.8149800000006</v>
      </c>
      <c r="EE58" s="80">
        <f t="shared" si="377"/>
        <v>3298.3032699999999</v>
      </c>
      <c r="EF58" s="80">
        <f t="shared" si="377"/>
        <v>7.511709999999999</v>
      </c>
      <c r="EG58" s="80">
        <f t="shared" si="377"/>
        <v>1841.5035600000001</v>
      </c>
      <c r="EH58" s="80">
        <f t="shared" si="377"/>
        <v>1836.9573500000001</v>
      </c>
      <c r="EI58" s="80">
        <f t="shared" si="377"/>
        <v>4.5462100000000003</v>
      </c>
      <c r="EJ58" s="58">
        <f t="shared" si="278"/>
        <v>1879.200104817812</v>
      </c>
      <c r="EK58" s="58">
        <f t="shared" si="278"/>
        <v>1913.707144817811</v>
      </c>
      <c r="EL58" s="58">
        <f t="shared" si="278"/>
        <v>-34.507040000000003</v>
      </c>
      <c r="EM58" s="78">
        <f t="shared" si="424"/>
        <v>158.51276390913208</v>
      </c>
      <c r="EN58" s="78">
        <f>SUM('[20]ПОЛНАЯ СЕБЕСТОИМОСТЬ СТОКИ 2023'!BN176)/3</f>
        <v>153.84401390913209</v>
      </c>
      <c r="EO58" s="78">
        <f>SUM('[20]ПОЛНАЯ СЕБЕСТОИМОСТЬ СТОКИ 2023'!BO176)/3</f>
        <v>4.6687500000000002</v>
      </c>
      <c r="EP58" s="78">
        <f t="shared" si="379"/>
        <v>455.16602</v>
      </c>
      <c r="EQ58" s="78">
        <f>SUM('[20]ПОЛНАЯ СЕБЕСТОИМОСТЬ СТОКИ 2023'!BQ176)</f>
        <v>453.94981999999999</v>
      </c>
      <c r="ER58" s="78">
        <f>SUM('[20]ПОЛНАЯ СЕБЕСТОИМОСТЬ СТОКИ 2023'!BR176)</f>
        <v>1.2161999999999999</v>
      </c>
      <c r="ES58" s="79">
        <f t="shared" si="421"/>
        <v>673.65509999999995</v>
      </c>
      <c r="ET58" s="79">
        <v>671.74699999999996</v>
      </c>
      <c r="EU58" s="79">
        <v>1.9080999999999999</v>
      </c>
      <c r="EV58" s="78">
        <f t="shared" si="380"/>
        <v>158.51276390913208</v>
      </c>
      <c r="EW58" s="78">
        <f t="shared" si="381"/>
        <v>153.84401390913209</v>
      </c>
      <c r="EX58" s="78">
        <f t="shared" si="382"/>
        <v>4.6687500000000002</v>
      </c>
      <c r="EY58" s="78">
        <f t="shared" si="383"/>
        <v>0</v>
      </c>
      <c r="EZ58" s="78">
        <f>SUM('[20]ПОЛНАЯ СЕБЕСТОИМОСТЬ СТОКИ 2023'!BT176)</f>
        <v>0</v>
      </c>
      <c r="FA58" s="78">
        <f>SUM('[20]ПОЛНАЯ СЕБЕСТОИМОСТЬ СТОКИ 2023'!BU176)</f>
        <v>0</v>
      </c>
      <c r="FB58" s="79">
        <f t="shared" si="422"/>
        <v>324.56043</v>
      </c>
      <c r="FC58" s="79">
        <v>323.46600000000001</v>
      </c>
      <c r="FD58" s="79">
        <v>1.09443</v>
      </c>
      <c r="FE58" s="78">
        <f t="shared" si="384"/>
        <v>158.51276390913208</v>
      </c>
      <c r="FF58" s="78">
        <f t="shared" si="385"/>
        <v>153.84401390913209</v>
      </c>
      <c r="FG58" s="78">
        <f t="shared" si="386"/>
        <v>4.6687500000000002</v>
      </c>
      <c r="FH58" s="78">
        <f t="shared" si="387"/>
        <v>0</v>
      </c>
      <c r="FI58" s="78">
        <f>SUM('[20]ПОЛНАЯ СЕБЕСТОИМОСТЬ СТОКИ 2023'!BW176)</f>
        <v>0</v>
      </c>
      <c r="FJ58" s="78">
        <f>SUM('[20]ПОЛНАЯ СЕБЕСТОИМОСТЬ СТОКИ 2023'!BX176)</f>
        <v>0</v>
      </c>
      <c r="FK58" s="79">
        <f t="shared" si="423"/>
        <v>500.23200000000003</v>
      </c>
      <c r="FL58" s="79">
        <v>498.28300000000002</v>
      </c>
      <c r="FM58" s="79">
        <v>1.9490000000000001</v>
      </c>
      <c r="FN58" s="80">
        <f t="shared" si="388"/>
        <v>475.5382917273962</v>
      </c>
      <c r="FO58" s="80">
        <f t="shared" si="388"/>
        <v>461.53204172739629</v>
      </c>
      <c r="FP58" s="80">
        <f t="shared" si="388"/>
        <v>14.006250000000001</v>
      </c>
      <c r="FQ58" s="80">
        <f t="shared" si="388"/>
        <v>455.16602</v>
      </c>
      <c r="FR58" s="80">
        <f t="shared" si="388"/>
        <v>453.94981999999999</v>
      </c>
      <c r="FS58" s="80">
        <f t="shared" si="388"/>
        <v>1.2161999999999999</v>
      </c>
      <c r="FT58" s="80">
        <f t="shared" si="388"/>
        <v>1498.4475299999999</v>
      </c>
      <c r="FU58" s="80">
        <f t="shared" si="388"/>
        <v>1493.4960000000001</v>
      </c>
      <c r="FV58" s="80">
        <f t="shared" si="388"/>
        <v>4.95153</v>
      </c>
      <c r="FW58" s="58">
        <f t="shared" si="280"/>
        <v>-20.372271727396196</v>
      </c>
      <c r="FX58" s="58">
        <f t="shared" si="280"/>
        <v>-7.582221727396302</v>
      </c>
      <c r="FY58" s="58">
        <f t="shared" si="280"/>
        <v>-12.790050000000001</v>
      </c>
      <c r="FZ58" s="74">
        <f t="shared" si="389"/>
        <v>1902.1531669095848</v>
      </c>
      <c r="GA58" s="74">
        <f t="shared" si="389"/>
        <v>1846.1281669095852</v>
      </c>
      <c r="GB58" s="74">
        <f t="shared" si="389"/>
        <v>56.025000000000006</v>
      </c>
      <c r="GC58" s="80">
        <f t="shared" si="389"/>
        <v>3760.9810000000007</v>
      </c>
      <c r="GD58" s="80">
        <f t="shared" si="389"/>
        <v>3752.2530899999997</v>
      </c>
      <c r="GE58" s="80">
        <f t="shared" si="389"/>
        <v>8.7279099999999996</v>
      </c>
      <c r="GF58" s="80">
        <f t="shared" si="389"/>
        <v>3339.95109</v>
      </c>
      <c r="GG58" s="80">
        <f t="shared" si="389"/>
        <v>3330.4533500000002</v>
      </c>
      <c r="GH58" s="80">
        <f t="shared" si="389"/>
        <v>9.4977400000000003</v>
      </c>
      <c r="GI58" s="58">
        <f t="shared" si="282"/>
        <v>1858.8278330904159</v>
      </c>
      <c r="GJ58" s="58">
        <f t="shared" si="282"/>
        <v>1906.1249230904145</v>
      </c>
      <c r="GK58" s="58">
        <f t="shared" si="282"/>
        <v>-47.297090000000004</v>
      </c>
      <c r="GM58" s="13">
        <f t="shared" si="283"/>
        <v>1902.1531669095846</v>
      </c>
    </row>
    <row r="59" spans="1:195" ht="18.75" customHeight="1" x14ac:dyDescent="0.3">
      <c r="A59" s="16" t="s">
        <v>73</v>
      </c>
      <c r="B59" s="66">
        <f t="shared" si="343"/>
        <v>0</v>
      </c>
      <c r="C59" s="66">
        <f>SUM('[20]ПОЛНАЯ СЕБЕСТОИМОСТЬ СТОКИ 2023'!C177)/3</f>
        <v>0</v>
      </c>
      <c r="D59" s="66">
        <f>SUM('[20]ПОЛНАЯ СЕБЕСТОИМОСТЬ СТОКИ 2023'!D177)/3</f>
        <v>0</v>
      </c>
      <c r="E59" s="66">
        <f t="shared" si="344"/>
        <v>0</v>
      </c>
      <c r="F59" s="66">
        <f>SUM('[20]ПОЛНАЯ СЕБЕСТОИМОСТЬ СТОКИ 2023'!F177)</f>
        <v>0</v>
      </c>
      <c r="G59" s="66">
        <f>SUM('[20]ПОЛНАЯ СЕБЕСТОИМОСТЬ СТОКИ 2023'!G177)</f>
        <v>0</v>
      </c>
      <c r="H59" s="67">
        <f t="shared" si="390"/>
        <v>0</v>
      </c>
      <c r="I59" s="67">
        <v>0</v>
      </c>
      <c r="J59" s="67">
        <v>0</v>
      </c>
      <c r="K59" s="66">
        <f t="shared" si="345"/>
        <v>0</v>
      </c>
      <c r="L59" s="66">
        <f t="shared" si="346"/>
        <v>0</v>
      </c>
      <c r="M59" s="66">
        <f t="shared" si="347"/>
        <v>0</v>
      </c>
      <c r="N59" s="66">
        <f t="shared" si="348"/>
        <v>0</v>
      </c>
      <c r="O59" s="66">
        <f>SUM('[20]ПОЛНАЯ СЕБЕСТОИМОСТЬ СТОКИ 2023'!I177)</f>
        <v>0</v>
      </c>
      <c r="P59" s="66">
        <f>SUM('[20]ПОЛНАЯ СЕБЕСТОИМОСТЬ СТОКИ 2023'!J177)</f>
        <v>0</v>
      </c>
      <c r="Q59" s="67">
        <f t="shared" si="413"/>
        <v>0</v>
      </c>
      <c r="R59" s="67">
        <v>0</v>
      </c>
      <c r="S59" s="67">
        <v>0</v>
      </c>
      <c r="T59" s="66">
        <f t="shared" si="349"/>
        <v>0</v>
      </c>
      <c r="U59" s="66">
        <f t="shared" si="350"/>
        <v>0</v>
      </c>
      <c r="V59" s="66">
        <f t="shared" si="351"/>
        <v>0</v>
      </c>
      <c r="W59" s="66">
        <f t="shared" si="352"/>
        <v>0</v>
      </c>
      <c r="X59" s="66">
        <f>SUM('[20]ПОЛНАЯ СЕБЕСТОИМОСТЬ СТОКИ 2023'!L177)</f>
        <v>0</v>
      </c>
      <c r="Y59" s="66">
        <f>SUM('[20]ПОЛНАЯ СЕБЕСТОИМОСТЬ СТОКИ 2023'!M177)</f>
        <v>0</v>
      </c>
      <c r="Z59" s="67">
        <f t="shared" si="414"/>
        <v>0</v>
      </c>
      <c r="AA59" s="67">
        <v>0</v>
      </c>
      <c r="AB59" s="67">
        <v>0</v>
      </c>
      <c r="AC59" s="41">
        <f t="shared" ref="AC59:AK64" si="426">SUM(B59+K59+T59)</f>
        <v>0</v>
      </c>
      <c r="AD59" s="41">
        <f t="shared" si="426"/>
        <v>0</v>
      </c>
      <c r="AE59" s="41">
        <f t="shared" si="426"/>
        <v>0</v>
      </c>
      <c r="AF59" s="41">
        <f t="shared" si="426"/>
        <v>0</v>
      </c>
      <c r="AG59" s="41">
        <f t="shared" si="426"/>
        <v>0</v>
      </c>
      <c r="AH59" s="41">
        <f t="shared" si="426"/>
        <v>0</v>
      </c>
      <c r="AI59" s="41">
        <f t="shared" si="426"/>
        <v>0</v>
      </c>
      <c r="AJ59" s="41">
        <f t="shared" si="426"/>
        <v>0</v>
      </c>
      <c r="AK59" s="41">
        <f t="shared" si="426"/>
        <v>0</v>
      </c>
      <c r="AL59" s="43">
        <f t="shared" si="270"/>
        <v>0</v>
      </c>
      <c r="AM59" s="43">
        <f t="shared" si="270"/>
        <v>0</v>
      </c>
      <c r="AN59" s="43">
        <f t="shared" si="270"/>
        <v>0</v>
      </c>
      <c r="AO59" s="66">
        <f t="shared" si="425"/>
        <v>0</v>
      </c>
      <c r="AP59" s="66">
        <f>SUM('[20]ПОЛНАЯ СЕБЕСТОИМОСТЬ СТОКИ 2023'!R177)/3</f>
        <v>0</v>
      </c>
      <c r="AQ59" s="66">
        <f>SUM('[20]ПОЛНАЯ СЕБЕСТОИМОСТЬ СТОКИ 2023'!S177)/3</f>
        <v>0</v>
      </c>
      <c r="AR59" s="66">
        <f t="shared" si="355"/>
        <v>0</v>
      </c>
      <c r="AS59" s="66">
        <f>SUM('[20]ПОЛНАЯ СЕБЕСТОИМОСТЬ СТОКИ 2023'!U177)</f>
        <v>0</v>
      </c>
      <c r="AT59" s="66">
        <f>SUM('[20]ПОЛНАЯ СЕБЕСТОИМОСТЬ СТОКИ 2023'!V177)</f>
        <v>0</v>
      </c>
      <c r="AU59" s="67">
        <f t="shared" si="415"/>
        <v>0</v>
      </c>
      <c r="AV59" s="67">
        <v>0</v>
      </c>
      <c r="AW59" s="67">
        <v>0</v>
      </c>
      <c r="AX59" s="66">
        <f t="shared" si="356"/>
        <v>0</v>
      </c>
      <c r="AY59" s="66">
        <f t="shared" si="357"/>
        <v>0</v>
      </c>
      <c r="AZ59" s="66">
        <f t="shared" si="358"/>
        <v>0</v>
      </c>
      <c r="BA59" s="68">
        <f t="shared" si="359"/>
        <v>0</v>
      </c>
      <c r="BB59" s="68">
        <f>SUM('[20]ПОЛНАЯ СЕБЕСТОИМОСТЬ СТОКИ 2023'!X177)</f>
        <v>0</v>
      </c>
      <c r="BC59" s="68">
        <f>SUM('[20]ПОЛНАЯ СЕБЕСТОИМОСТЬ СТОКИ 2023'!Y177)</f>
        <v>0</v>
      </c>
      <c r="BD59" s="67">
        <f t="shared" si="416"/>
        <v>0</v>
      </c>
      <c r="BE59" s="67">
        <v>0</v>
      </c>
      <c r="BF59" s="67">
        <v>0</v>
      </c>
      <c r="BG59" s="66">
        <f t="shared" si="360"/>
        <v>0</v>
      </c>
      <c r="BH59" s="66">
        <f t="shared" si="361"/>
        <v>0</v>
      </c>
      <c r="BI59" s="66">
        <f t="shared" si="362"/>
        <v>0</v>
      </c>
      <c r="BJ59" s="66">
        <f t="shared" si="363"/>
        <v>0</v>
      </c>
      <c r="BK59" s="66">
        <f>SUM('[20]ПОЛНАЯ СЕБЕСТОИМОСТЬ СТОКИ 2023'!AA177)</f>
        <v>0</v>
      </c>
      <c r="BL59" s="66">
        <f>SUM('[20]ПОЛНАЯ СЕБЕСТОИМОСТЬ СТОКИ 2023'!AB177)</f>
        <v>0</v>
      </c>
      <c r="BM59" s="67">
        <f t="shared" si="417"/>
        <v>0</v>
      </c>
      <c r="BN59" s="67">
        <v>0</v>
      </c>
      <c r="BO59" s="67">
        <v>0</v>
      </c>
      <c r="BP59" s="41">
        <f t="shared" ref="BP59:BX64" si="427">SUM(AO59+AX59+BG59)</f>
        <v>0</v>
      </c>
      <c r="BQ59" s="41">
        <f t="shared" si="427"/>
        <v>0</v>
      </c>
      <c r="BR59" s="41">
        <f t="shared" si="427"/>
        <v>0</v>
      </c>
      <c r="BS59" s="41">
        <f t="shared" si="427"/>
        <v>0</v>
      </c>
      <c r="BT59" s="41">
        <f t="shared" si="427"/>
        <v>0</v>
      </c>
      <c r="BU59" s="41">
        <f t="shared" si="427"/>
        <v>0</v>
      </c>
      <c r="BV59" s="41">
        <f t="shared" si="427"/>
        <v>0</v>
      </c>
      <c r="BW59" s="41">
        <f t="shared" si="427"/>
        <v>0</v>
      </c>
      <c r="BX59" s="41">
        <f t="shared" si="427"/>
        <v>0</v>
      </c>
      <c r="BY59" s="43">
        <f t="shared" si="272"/>
        <v>0</v>
      </c>
      <c r="BZ59" s="43">
        <f t="shared" si="272"/>
        <v>0</v>
      </c>
      <c r="CA59" s="43">
        <f t="shared" si="272"/>
        <v>0</v>
      </c>
      <c r="CB59" s="41">
        <f t="shared" ref="CB59:CJ64" si="428">SUM(AC59+BP59)</f>
        <v>0</v>
      </c>
      <c r="CC59" s="41">
        <f t="shared" si="428"/>
        <v>0</v>
      </c>
      <c r="CD59" s="41">
        <f t="shared" si="428"/>
        <v>0</v>
      </c>
      <c r="CE59" s="41">
        <f t="shared" si="428"/>
        <v>0</v>
      </c>
      <c r="CF59" s="41">
        <f t="shared" si="428"/>
        <v>0</v>
      </c>
      <c r="CG59" s="41">
        <f t="shared" si="428"/>
        <v>0</v>
      </c>
      <c r="CH59" s="69">
        <f t="shared" si="428"/>
        <v>0</v>
      </c>
      <c r="CI59" s="69">
        <f t="shared" si="428"/>
        <v>0</v>
      </c>
      <c r="CJ59" s="69">
        <f t="shared" si="428"/>
        <v>0</v>
      </c>
      <c r="CK59" s="43">
        <f t="shared" si="274"/>
        <v>0</v>
      </c>
      <c r="CL59" s="43">
        <f t="shared" si="274"/>
        <v>0</v>
      </c>
      <c r="CM59" s="43">
        <f t="shared" si="274"/>
        <v>0</v>
      </c>
      <c r="CN59" s="66">
        <f t="shared" si="366"/>
        <v>0</v>
      </c>
      <c r="CO59" s="66">
        <f>SUM('[20]ПОЛНАЯ СЕБЕСТОИМОСТЬ СТОКИ 2023'!AP177)/3</f>
        <v>0</v>
      </c>
      <c r="CP59" s="66">
        <f>SUM('[20]ПОЛНАЯ СЕБЕСТОИМОСТЬ СТОКИ 2023'!AQ177)/3</f>
        <v>0</v>
      </c>
      <c r="CQ59" s="66">
        <f t="shared" si="367"/>
        <v>0</v>
      </c>
      <c r="CR59" s="66">
        <f>SUM('[20]ПОЛНАЯ СЕБЕСТОИМОСТЬ СТОКИ 2023'!AS177)</f>
        <v>0</v>
      </c>
      <c r="CS59" s="66">
        <f>SUM('[20]ПОЛНАЯ СЕБЕСТОИМОСТЬ СТОКИ 2023'!AT177)</f>
        <v>0</v>
      </c>
      <c r="CT59" s="67">
        <f t="shared" si="418"/>
        <v>0</v>
      </c>
      <c r="CU59" s="67">
        <v>0</v>
      </c>
      <c r="CV59" s="67">
        <v>0</v>
      </c>
      <c r="CW59" s="66">
        <f t="shared" si="368"/>
        <v>0</v>
      </c>
      <c r="CX59" s="66">
        <f t="shared" si="369"/>
        <v>0</v>
      </c>
      <c r="CY59" s="66">
        <f t="shared" si="370"/>
        <v>0</v>
      </c>
      <c r="CZ59" s="66">
        <f t="shared" si="371"/>
        <v>0</v>
      </c>
      <c r="DA59" s="66">
        <f>SUM('[20]ПОЛНАЯ СЕБЕСТОИМОСТЬ СТОКИ 2023'!AV177)</f>
        <v>0</v>
      </c>
      <c r="DB59" s="66">
        <f>SUM('[20]ПОЛНАЯ СЕБЕСТОИМОСТЬ СТОКИ 2023'!AW177)</f>
        <v>0</v>
      </c>
      <c r="DC59" s="67">
        <f t="shared" si="419"/>
        <v>0</v>
      </c>
      <c r="DD59" s="67">
        <v>0</v>
      </c>
      <c r="DE59" s="67">
        <v>0</v>
      </c>
      <c r="DF59" s="66">
        <f t="shared" si="372"/>
        <v>0</v>
      </c>
      <c r="DG59" s="66">
        <f t="shared" si="373"/>
        <v>0</v>
      </c>
      <c r="DH59" s="66">
        <f t="shared" si="374"/>
        <v>0</v>
      </c>
      <c r="DI59" s="66">
        <f t="shared" si="375"/>
        <v>0</v>
      </c>
      <c r="DJ59" s="66">
        <f>SUM('[20]ПОЛНАЯ СЕБЕСТОИМОСТЬ СТОКИ 2023'!AY177)</f>
        <v>0</v>
      </c>
      <c r="DK59" s="66">
        <f>SUM('[20]ПОЛНАЯ СЕБЕСТОИМОСТЬ СТОКИ 2023'!AZ177)</f>
        <v>0</v>
      </c>
      <c r="DL59" s="67">
        <f t="shared" si="420"/>
        <v>0</v>
      </c>
      <c r="DM59" s="67">
        <v>0</v>
      </c>
      <c r="DN59" s="67">
        <v>0</v>
      </c>
      <c r="DO59" s="41">
        <f t="shared" ref="DO59:DW64" si="429">SUM(CN59+CW59+DF59)</f>
        <v>0</v>
      </c>
      <c r="DP59" s="41">
        <f t="shared" si="429"/>
        <v>0</v>
      </c>
      <c r="DQ59" s="41">
        <f t="shared" si="429"/>
        <v>0</v>
      </c>
      <c r="DR59" s="41">
        <f t="shared" si="429"/>
        <v>0</v>
      </c>
      <c r="DS59" s="41">
        <f t="shared" si="429"/>
        <v>0</v>
      </c>
      <c r="DT59" s="41">
        <f t="shared" si="429"/>
        <v>0</v>
      </c>
      <c r="DU59" s="41">
        <f t="shared" si="429"/>
        <v>0</v>
      </c>
      <c r="DV59" s="41">
        <f t="shared" si="429"/>
        <v>0</v>
      </c>
      <c r="DW59" s="41">
        <f t="shared" si="429"/>
        <v>0</v>
      </c>
      <c r="DX59" s="43">
        <f t="shared" si="276"/>
        <v>0</v>
      </c>
      <c r="DY59" s="43">
        <f t="shared" si="276"/>
        <v>0</v>
      </c>
      <c r="DZ59" s="43">
        <f t="shared" si="276"/>
        <v>0</v>
      </c>
      <c r="EA59" s="41">
        <f t="shared" ref="EA59:EI64" si="430">SUM(CB59+DO59)</f>
        <v>0</v>
      </c>
      <c r="EB59" s="41">
        <f t="shared" si="430"/>
        <v>0</v>
      </c>
      <c r="EC59" s="41">
        <f t="shared" si="430"/>
        <v>0</v>
      </c>
      <c r="ED59" s="41">
        <f t="shared" si="430"/>
        <v>0</v>
      </c>
      <c r="EE59" s="41">
        <f t="shared" si="430"/>
        <v>0</v>
      </c>
      <c r="EF59" s="41">
        <f t="shared" si="430"/>
        <v>0</v>
      </c>
      <c r="EG59" s="41">
        <f t="shared" si="430"/>
        <v>0</v>
      </c>
      <c r="EH59" s="41">
        <f t="shared" si="430"/>
        <v>0</v>
      </c>
      <c r="EI59" s="41">
        <f t="shared" si="430"/>
        <v>0</v>
      </c>
      <c r="EJ59" s="43">
        <f t="shared" si="278"/>
        <v>0</v>
      </c>
      <c r="EK59" s="43">
        <f t="shared" si="278"/>
        <v>0</v>
      </c>
      <c r="EL59" s="43">
        <f t="shared" si="278"/>
        <v>0</v>
      </c>
      <c r="EM59" s="66">
        <f t="shared" si="424"/>
        <v>0</v>
      </c>
      <c r="EN59" s="66">
        <f>SUM('[20]ПОЛНАЯ СЕБЕСТОИМОСТЬ СТОКИ 2023'!BN177)/3</f>
        <v>0</v>
      </c>
      <c r="EO59" s="66">
        <f>SUM('[20]ПОЛНАЯ СЕБЕСТОИМОСТЬ СТОКИ 2023'!BO177)/3</f>
        <v>0</v>
      </c>
      <c r="EP59" s="66">
        <f t="shared" si="379"/>
        <v>0</v>
      </c>
      <c r="EQ59" s="66">
        <f>SUM('[20]ПОЛНАЯ СЕБЕСТОИМОСТЬ СТОКИ 2023'!BQ177)</f>
        <v>0</v>
      </c>
      <c r="ER59" s="66">
        <f>SUM('[20]ПОЛНАЯ СЕБЕСТОИМОСТЬ СТОКИ 2023'!BR177)</f>
        <v>0</v>
      </c>
      <c r="ES59" s="67">
        <f t="shared" si="421"/>
        <v>0</v>
      </c>
      <c r="ET59" s="67">
        <v>0</v>
      </c>
      <c r="EU59" s="67">
        <v>0</v>
      </c>
      <c r="EV59" s="66">
        <f t="shared" si="380"/>
        <v>0</v>
      </c>
      <c r="EW59" s="66">
        <f t="shared" si="381"/>
        <v>0</v>
      </c>
      <c r="EX59" s="66">
        <f t="shared" si="382"/>
        <v>0</v>
      </c>
      <c r="EY59" s="66">
        <f t="shared" si="383"/>
        <v>0</v>
      </c>
      <c r="EZ59" s="66">
        <f>SUM('[20]ПОЛНАЯ СЕБЕСТОИМОСТЬ СТОКИ 2023'!BT177)</f>
        <v>0</v>
      </c>
      <c r="FA59" s="66">
        <f>SUM('[20]ПОЛНАЯ СЕБЕСТОИМОСТЬ СТОКИ 2023'!BU177)</f>
        <v>0</v>
      </c>
      <c r="FB59" s="67">
        <f t="shared" si="422"/>
        <v>0</v>
      </c>
      <c r="FC59" s="67">
        <v>0</v>
      </c>
      <c r="FD59" s="67">
        <v>0</v>
      </c>
      <c r="FE59" s="66">
        <f t="shared" si="384"/>
        <v>0</v>
      </c>
      <c r="FF59" s="66">
        <f t="shared" si="385"/>
        <v>0</v>
      </c>
      <c r="FG59" s="66">
        <f t="shared" si="386"/>
        <v>0</v>
      </c>
      <c r="FH59" s="66">
        <f t="shared" si="387"/>
        <v>0</v>
      </c>
      <c r="FI59" s="66">
        <f>SUM('[20]ПОЛНАЯ СЕБЕСТОИМОСТЬ СТОКИ 2023'!BW177)</f>
        <v>0</v>
      </c>
      <c r="FJ59" s="66">
        <f>SUM('[20]ПОЛНАЯ СЕБЕСТОИМОСТЬ СТОКИ 2023'!BX177)</f>
        <v>0</v>
      </c>
      <c r="FK59" s="67">
        <f t="shared" si="423"/>
        <v>0</v>
      </c>
      <c r="FL59" s="67">
        <v>0</v>
      </c>
      <c r="FM59" s="67">
        <v>0</v>
      </c>
      <c r="FN59" s="41">
        <f t="shared" ref="FN59:FV64" si="431">SUM(EM59+EV59+FE59)</f>
        <v>0</v>
      </c>
      <c r="FO59" s="41">
        <f t="shared" si="431"/>
        <v>0</v>
      </c>
      <c r="FP59" s="41">
        <f t="shared" si="431"/>
        <v>0</v>
      </c>
      <c r="FQ59" s="41">
        <f t="shared" si="431"/>
        <v>0</v>
      </c>
      <c r="FR59" s="41">
        <f t="shared" si="431"/>
        <v>0</v>
      </c>
      <c r="FS59" s="41">
        <f t="shared" si="431"/>
        <v>0</v>
      </c>
      <c r="FT59" s="41">
        <f t="shared" si="431"/>
        <v>0</v>
      </c>
      <c r="FU59" s="41">
        <f t="shared" si="431"/>
        <v>0</v>
      </c>
      <c r="FV59" s="41">
        <f t="shared" si="431"/>
        <v>0</v>
      </c>
      <c r="FW59" s="43">
        <f t="shared" si="280"/>
        <v>0</v>
      </c>
      <c r="FX59" s="43">
        <f t="shared" si="280"/>
        <v>0</v>
      </c>
      <c r="FY59" s="43">
        <f t="shared" si="280"/>
        <v>0</v>
      </c>
      <c r="FZ59" s="42">
        <f t="shared" ref="FZ59:GH64" si="432">SUM(EA59+FN59)</f>
        <v>0</v>
      </c>
      <c r="GA59" s="42">
        <f t="shared" si="432"/>
        <v>0</v>
      </c>
      <c r="GB59" s="42">
        <f t="shared" si="432"/>
        <v>0</v>
      </c>
      <c r="GC59" s="41">
        <f t="shared" si="432"/>
        <v>0</v>
      </c>
      <c r="GD59" s="41">
        <f t="shared" si="432"/>
        <v>0</v>
      </c>
      <c r="GE59" s="41">
        <f t="shared" si="432"/>
        <v>0</v>
      </c>
      <c r="GF59" s="41">
        <f t="shared" si="432"/>
        <v>0</v>
      </c>
      <c r="GG59" s="41">
        <f t="shared" si="432"/>
        <v>0</v>
      </c>
      <c r="GH59" s="41">
        <f t="shared" si="432"/>
        <v>0</v>
      </c>
      <c r="GI59" s="43">
        <f t="shared" si="282"/>
        <v>0</v>
      </c>
      <c r="GJ59" s="43">
        <f t="shared" si="282"/>
        <v>0</v>
      </c>
      <c r="GK59" s="43">
        <f t="shared" si="282"/>
        <v>0</v>
      </c>
      <c r="GM59" s="13">
        <f t="shared" si="283"/>
        <v>0</v>
      </c>
    </row>
    <row r="60" spans="1:195" ht="18.75" customHeight="1" x14ac:dyDescent="0.3">
      <c r="A60" s="16" t="s">
        <v>74</v>
      </c>
      <c r="B60" s="66">
        <f t="shared" si="343"/>
        <v>0</v>
      </c>
      <c r="C60" s="66">
        <f>SUM('[20]ПОЛНАЯ СЕБЕСТОИМОСТЬ СТОКИ 2023'!C178)/3</f>
        <v>0</v>
      </c>
      <c r="D60" s="66">
        <f>SUM('[20]ПОЛНАЯ СЕБЕСТОИМОСТЬ СТОКИ 2023'!D178)/3</f>
        <v>0</v>
      </c>
      <c r="E60" s="66">
        <f t="shared" si="344"/>
        <v>0</v>
      </c>
      <c r="F60" s="66">
        <f>SUM('[20]ПОЛНАЯ СЕБЕСТОИМОСТЬ СТОКИ 2023'!F178)</f>
        <v>0</v>
      </c>
      <c r="G60" s="66">
        <f>SUM('[20]ПОЛНАЯ СЕБЕСТОИМОСТЬ СТОКИ 2023'!G178)</f>
        <v>0</v>
      </c>
      <c r="H60" s="67">
        <f t="shared" si="390"/>
        <v>0</v>
      </c>
      <c r="I60" s="67">
        <v>0</v>
      </c>
      <c r="J60" s="67">
        <v>0</v>
      </c>
      <c r="K60" s="66">
        <f t="shared" si="345"/>
        <v>0</v>
      </c>
      <c r="L60" s="66">
        <f t="shared" si="346"/>
        <v>0</v>
      </c>
      <c r="M60" s="66">
        <f t="shared" si="347"/>
        <v>0</v>
      </c>
      <c r="N60" s="66">
        <f t="shared" si="348"/>
        <v>0</v>
      </c>
      <c r="O60" s="66">
        <f>SUM('[20]ПОЛНАЯ СЕБЕСТОИМОСТЬ СТОКИ 2023'!I178)</f>
        <v>0</v>
      </c>
      <c r="P60" s="66">
        <f>SUM('[20]ПОЛНАЯ СЕБЕСТОИМОСТЬ СТОКИ 2023'!J178)</f>
        <v>0</v>
      </c>
      <c r="Q60" s="67">
        <f t="shared" si="413"/>
        <v>0</v>
      </c>
      <c r="R60" s="67">
        <v>0</v>
      </c>
      <c r="S60" s="67">
        <v>0</v>
      </c>
      <c r="T60" s="66">
        <f t="shared" si="349"/>
        <v>0</v>
      </c>
      <c r="U60" s="66">
        <f t="shared" si="350"/>
        <v>0</v>
      </c>
      <c r="V60" s="66">
        <f t="shared" si="351"/>
        <v>0</v>
      </c>
      <c r="W60" s="66">
        <f t="shared" si="352"/>
        <v>0</v>
      </c>
      <c r="X60" s="66">
        <f>SUM('[20]ПОЛНАЯ СЕБЕСТОИМОСТЬ СТОКИ 2023'!L178)</f>
        <v>0</v>
      </c>
      <c r="Y60" s="66">
        <f>SUM('[20]ПОЛНАЯ СЕБЕСТОИМОСТЬ СТОКИ 2023'!M178)</f>
        <v>0</v>
      </c>
      <c r="Z60" s="67">
        <f t="shared" si="414"/>
        <v>0</v>
      </c>
      <c r="AA60" s="67">
        <v>0</v>
      </c>
      <c r="AB60" s="67">
        <v>0</v>
      </c>
      <c r="AC60" s="41">
        <f t="shared" si="426"/>
        <v>0</v>
      </c>
      <c r="AD60" s="41">
        <f t="shared" si="426"/>
        <v>0</v>
      </c>
      <c r="AE60" s="41">
        <f t="shared" si="426"/>
        <v>0</v>
      </c>
      <c r="AF60" s="41">
        <f t="shared" si="426"/>
        <v>0</v>
      </c>
      <c r="AG60" s="41">
        <f t="shared" si="426"/>
        <v>0</v>
      </c>
      <c r="AH60" s="41">
        <f t="shared" si="426"/>
        <v>0</v>
      </c>
      <c r="AI60" s="41">
        <f t="shared" si="426"/>
        <v>0</v>
      </c>
      <c r="AJ60" s="41">
        <f t="shared" si="426"/>
        <v>0</v>
      </c>
      <c r="AK60" s="41">
        <f t="shared" si="426"/>
        <v>0</v>
      </c>
      <c r="AL60" s="43">
        <f t="shared" si="270"/>
        <v>0</v>
      </c>
      <c r="AM60" s="43">
        <f t="shared" si="270"/>
        <v>0</v>
      </c>
      <c r="AN60" s="43">
        <f t="shared" si="270"/>
        <v>0</v>
      </c>
      <c r="AO60" s="66">
        <f t="shared" si="425"/>
        <v>0</v>
      </c>
      <c r="AP60" s="66">
        <f>SUM('[20]ПОЛНАЯ СЕБЕСТОИМОСТЬ СТОКИ 2023'!R178)/3</f>
        <v>0</v>
      </c>
      <c r="AQ60" s="66">
        <f>SUM('[20]ПОЛНАЯ СЕБЕСТОИМОСТЬ СТОКИ 2023'!S178)/3</f>
        <v>0</v>
      </c>
      <c r="AR60" s="66">
        <f t="shared" si="355"/>
        <v>0</v>
      </c>
      <c r="AS60" s="66">
        <f>SUM('[20]ПОЛНАЯ СЕБЕСТОИМОСТЬ СТОКИ 2023'!U178)</f>
        <v>0</v>
      </c>
      <c r="AT60" s="66">
        <f>SUM('[20]ПОЛНАЯ СЕБЕСТОИМОСТЬ СТОКИ 2023'!V178)</f>
        <v>0</v>
      </c>
      <c r="AU60" s="67">
        <f t="shared" si="415"/>
        <v>0</v>
      </c>
      <c r="AV60" s="67">
        <v>0</v>
      </c>
      <c r="AW60" s="67">
        <v>0</v>
      </c>
      <c r="AX60" s="66">
        <f t="shared" si="356"/>
        <v>0</v>
      </c>
      <c r="AY60" s="66">
        <f t="shared" si="357"/>
        <v>0</v>
      </c>
      <c r="AZ60" s="66">
        <f t="shared" si="358"/>
        <v>0</v>
      </c>
      <c r="BA60" s="68">
        <f t="shared" si="359"/>
        <v>0</v>
      </c>
      <c r="BB60" s="68">
        <f>SUM('[20]ПОЛНАЯ СЕБЕСТОИМОСТЬ СТОКИ 2023'!X178)</f>
        <v>0</v>
      </c>
      <c r="BC60" s="68">
        <f>SUM('[20]ПОЛНАЯ СЕБЕСТОИМОСТЬ СТОКИ 2023'!Y178)</f>
        <v>0</v>
      </c>
      <c r="BD60" s="67">
        <f t="shared" si="416"/>
        <v>0</v>
      </c>
      <c r="BE60" s="67">
        <v>0</v>
      </c>
      <c r="BF60" s="67">
        <v>0</v>
      </c>
      <c r="BG60" s="66">
        <f t="shared" si="360"/>
        <v>0</v>
      </c>
      <c r="BH60" s="66">
        <f t="shared" si="361"/>
        <v>0</v>
      </c>
      <c r="BI60" s="66">
        <f t="shared" si="362"/>
        <v>0</v>
      </c>
      <c r="BJ60" s="66">
        <f t="shared" si="363"/>
        <v>0</v>
      </c>
      <c r="BK60" s="66">
        <f>SUM('[20]ПОЛНАЯ СЕБЕСТОИМОСТЬ СТОКИ 2023'!AA178)</f>
        <v>0</v>
      </c>
      <c r="BL60" s="66">
        <f>SUM('[20]ПОЛНАЯ СЕБЕСТОИМОСТЬ СТОКИ 2023'!AB178)</f>
        <v>0</v>
      </c>
      <c r="BM60" s="67">
        <f t="shared" si="417"/>
        <v>0</v>
      </c>
      <c r="BN60" s="67">
        <v>0</v>
      </c>
      <c r="BO60" s="67">
        <v>0</v>
      </c>
      <c r="BP60" s="41">
        <f t="shared" si="427"/>
        <v>0</v>
      </c>
      <c r="BQ60" s="41">
        <f t="shared" si="427"/>
        <v>0</v>
      </c>
      <c r="BR60" s="41">
        <f t="shared" si="427"/>
        <v>0</v>
      </c>
      <c r="BS60" s="41">
        <f t="shared" si="427"/>
        <v>0</v>
      </c>
      <c r="BT60" s="41">
        <f t="shared" si="427"/>
        <v>0</v>
      </c>
      <c r="BU60" s="41">
        <f t="shared" si="427"/>
        <v>0</v>
      </c>
      <c r="BV60" s="41">
        <f t="shared" si="427"/>
        <v>0</v>
      </c>
      <c r="BW60" s="41">
        <f t="shared" si="427"/>
        <v>0</v>
      </c>
      <c r="BX60" s="41">
        <f t="shared" si="427"/>
        <v>0</v>
      </c>
      <c r="BY60" s="43">
        <f t="shared" si="272"/>
        <v>0</v>
      </c>
      <c r="BZ60" s="43">
        <f t="shared" si="272"/>
        <v>0</v>
      </c>
      <c r="CA60" s="43">
        <f t="shared" si="272"/>
        <v>0</v>
      </c>
      <c r="CB60" s="41">
        <f t="shared" si="428"/>
        <v>0</v>
      </c>
      <c r="CC60" s="41">
        <f t="shared" si="428"/>
        <v>0</v>
      </c>
      <c r="CD60" s="41">
        <f t="shared" si="428"/>
        <v>0</v>
      </c>
      <c r="CE60" s="41">
        <f t="shared" si="428"/>
        <v>0</v>
      </c>
      <c r="CF60" s="41">
        <f t="shared" si="428"/>
        <v>0</v>
      </c>
      <c r="CG60" s="41">
        <f t="shared" si="428"/>
        <v>0</v>
      </c>
      <c r="CH60" s="69">
        <f t="shared" si="428"/>
        <v>0</v>
      </c>
      <c r="CI60" s="69">
        <f t="shared" si="428"/>
        <v>0</v>
      </c>
      <c r="CJ60" s="69">
        <f t="shared" si="428"/>
        <v>0</v>
      </c>
      <c r="CK60" s="43">
        <f t="shared" si="274"/>
        <v>0</v>
      </c>
      <c r="CL60" s="43">
        <f t="shared" si="274"/>
        <v>0</v>
      </c>
      <c r="CM60" s="43">
        <f t="shared" si="274"/>
        <v>0</v>
      </c>
      <c r="CN60" s="66">
        <f t="shared" si="366"/>
        <v>0</v>
      </c>
      <c r="CO60" s="66">
        <f>SUM('[20]ПОЛНАЯ СЕБЕСТОИМОСТЬ СТОКИ 2023'!AP178)/3</f>
        <v>0</v>
      </c>
      <c r="CP60" s="66">
        <f>SUM('[20]ПОЛНАЯ СЕБЕСТОИМОСТЬ СТОКИ 2023'!AQ178)/3</f>
        <v>0</v>
      </c>
      <c r="CQ60" s="66">
        <f t="shared" si="367"/>
        <v>0</v>
      </c>
      <c r="CR60" s="66">
        <f>SUM('[20]ПОЛНАЯ СЕБЕСТОИМОСТЬ СТОКИ 2023'!AS178)</f>
        <v>0</v>
      </c>
      <c r="CS60" s="66">
        <f>SUM('[20]ПОЛНАЯ СЕБЕСТОИМОСТЬ СТОКИ 2023'!AT178)</f>
        <v>0</v>
      </c>
      <c r="CT60" s="67">
        <f t="shared" si="418"/>
        <v>0</v>
      </c>
      <c r="CU60" s="67">
        <v>0</v>
      </c>
      <c r="CV60" s="67">
        <v>0</v>
      </c>
      <c r="CW60" s="66">
        <f t="shared" si="368"/>
        <v>0</v>
      </c>
      <c r="CX60" s="66">
        <f t="shared" si="369"/>
        <v>0</v>
      </c>
      <c r="CY60" s="66">
        <f t="shared" si="370"/>
        <v>0</v>
      </c>
      <c r="CZ60" s="66">
        <f t="shared" si="371"/>
        <v>0</v>
      </c>
      <c r="DA60" s="66">
        <f>SUM('[20]ПОЛНАЯ СЕБЕСТОИМОСТЬ СТОКИ 2023'!AV178)</f>
        <v>0</v>
      </c>
      <c r="DB60" s="66">
        <f>SUM('[20]ПОЛНАЯ СЕБЕСТОИМОСТЬ СТОКИ 2023'!AW178)</f>
        <v>0</v>
      </c>
      <c r="DC60" s="67">
        <f t="shared" si="419"/>
        <v>0</v>
      </c>
      <c r="DD60" s="67">
        <v>0</v>
      </c>
      <c r="DE60" s="67">
        <v>0</v>
      </c>
      <c r="DF60" s="66">
        <f t="shared" si="372"/>
        <v>0</v>
      </c>
      <c r="DG60" s="66">
        <f t="shared" si="373"/>
        <v>0</v>
      </c>
      <c r="DH60" s="66">
        <f t="shared" si="374"/>
        <v>0</v>
      </c>
      <c r="DI60" s="66">
        <f t="shared" si="375"/>
        <v>0</v>
      </c>
      <c r="DJ60" s="66">
        <f>SUM('[20]ПОЛНАЯ СЕБЕСТОИМОСТЬ СТОКИ 2023'!AY178)</f>
        <v>0</v>
      </c>
      <c r="DK60" s="66">
        <f>SUM('[20]ПОЛНАЯ СЕБЕСТОИМОСТЬ СТОКИ 2023'!AZ178)</f>
        <v>0</v>
      </c>
      <c r="DL60" s="67">
        <f t="shared" si="420"/>
        <v>0</v>
      </c>
      <c r="DM60" s="67">
        <v>0</v>
      </c>
      <c r="DN60" s="67">
        <v>0</v>
      </c>
      <c r="DO60" s="41">
        <f t="shared" si="429"/>
        <v>0</v>
      </c>
      <c r="DP60" s="41">
        <f t="shared" si="429"/>
        <v>0</v>
      </c>
      <c r="DQ60" s="41">
        <f t="shared" si="429"/>
        <v>0</v>
      </c>
      <c r="DR60" s="41">
        <f t="shared" si="429"/>
        <v>0</v>
      </c>
      <c r="DS60" s="41">
        <f t="shared" si="429"/>
        <v>0</v>
      </c>
      <c r="DT60" s="41">
        <f t="shared" si="429"/>
        <v>0</v>
      </c>
      <c r="DU60" s="41">
        <f t="shared" si="429"/>
        <v>0</v>
      </c>
      <c r="DV60" s="41">
        <f t="shared" si="429"/>
        <v>0</v>
      </c>
      <c r="DW60" s="41">
        <f t="shared" si="429"/>
        <v>0</v>
      </c>
      <c r="DX60" s="43">
        <f t="shared" si="276"/>
        <v>0</v>
      </c>
      <c r="DY60" s="43">
        <f t="shared" si="276"/>
        <v>0</v>
      </c>
      <c r="DZ60" s="43">
        <f t="shared" si="276"/>
        <v>0</v>
      </c>
      <c r="EA60" s="41">
        <f t="shared" si="430"/>
        <v>0</v>
      </c>
      <c r="EB60" s="41">
        <f t="shared" si="430"/>
        <v>0</v>
      </c>
      <c r="EC60" s="41">
        <f t="shared" si="430"/>
        <v>0</v>
      </c>
      <c r="ED60" s="41">
        <f t="shared" si="430"/>
        <v>0</v>
      </c>
      <c r="EE60" s="41">
        <f t="shared" si="430"/>
        <v>0</v>
      </c>
      <c r="EF60" s="41">
        <f t="shared" si="430"/>
        <v>0</v>
      </c>
      <c r="EG60" s="41">
        <f t="shared" si="430"/>
        <v>0</v>
      </c>
      <c r="EH60" s="41">
        <f t="shared" si="430"/>
        <v>0</v>
      </c>
      <c r="EI60" s="41">
        <f t="shared" si="430"/>
        <v>0</v>
      </c>
      <c r="EJ60" s="43">
        <f t="shared" si="278"/>
        <v>0</v>
      </c>
      <c r="EK60" s="43">
        <f t="shared" si="278"/>
        <v>0</v>
      </c>
      <c r="EL60" s="43">
        <f t="shared" si="278"/>
        <v>0</v>
      </c>
      <c r="EM60" s="66">
        <f t="shared" si="424"/>
        <v>0</v>
      </c>
      <c r="EN60" s="66">
        <f>SUM('[20]ПОЛНАЯ СЕБЕСТОИМОСТЬ СТОКИ 2023'!BN178)/3</f>
        <v>0</v>
      </c>
      <c r="EO60" s="66">
        <f>SUM('[20]ПОЛНАЯ СЕБЕСТОИМОСТЬ СТОКИ 2023'!BO178)/3</f>
        <v>0</v>
      </c>
      <c r="EP60" s="66">
        <f t="shared" si="379"/>
        <v>0</v>
      </c>
      <c r="EQ60" s="66">
        <f>SUM('[20]ПОЛНАЯ СЕБЕСТОИМОСТЬ СТОКИ 2023'!BQ178)</f>
        <v>0</v>
      </c>
      <c r="ER60" s="66">
        <f>SUM('[20]ПОЛНАЯ СЕБЕСТОИМОСТЬ СТОКИ 2023'!BR178)</f>
        <v>0</v>
      </c>
      <c r="ES60" s="67">
        <f t="shared" si="421"/>
        <v>0</v>
      </c>
      <c r="ET60" s="67">
        <v>0</v>
      </c>
      <c r="EU60" s="67">
        <v>0</v>
      </c>
      <c r="EV60" s="66">
        <f t="shared" si="380"/>
        <v>0</v>
      </c>
      <c r="EW60" s="66">
        <f t="shared" si="381"/>
        <v>0</v>
      </c>
      <c r="EX60" s="66">
        <f t="shared" si="382"/>
        <v>0</v>
      </c>
      <c r="EY60" s="66">
        <f t="shared" si="383"/>
        <v>0</v>
      </c>
      <c r="EZ60" s="66">
        <f>SUM('[20]ПОЛНАЯ СЕБЕСТОИМОСТЬ СТОКИ 2023'!BT178)</f>
        <v>0</v>
      </c>
      <c r="FA60" s="66">
        <f>SUM('[20]ПОЛНАЯ СЕБЕСТОИМОСТЬ СТОКИ 2023'!BU178)</f>
        <v>0</v>
      </c>
      <c r="FB60" s="67">
        <f t="shared" si="422"/>
        <v>0</v>
      </c>
      <c r="FC60" s="67">
        <v>0</v>
      </c>
      <c r="FD60" s="67">
        <v>0</v>
      </c>
      <c r="FE60" s="66">
        <f t="shared" si="384"/>
        <v>0</v>
      </c>
      <c r="FF60" s="66">
        <f t="shared" si="385"/>
        <v>0</v>
      </c>
      <c r="FG60" s="66">
        <f t="shared" si="386"/>
        <v>0</v>
      </c>
      <c r="FH60" s="66">
        <f t="shared" si="387"/>
        <v>0</v>
      </c>
      <c r="FI60" s="66">
        <f>SUM('[20]ПОЛНАЯ СЕБЕСТОИМОСТЬ СТОКИ 2023'!BW178)</f>
        <v>0</v>
      </c>
      <c r="FJ60" s="66">
        <f>SUM('[20]ПОЛНАЯ СЕБЕСТОИМОСТЬ СТОКИ 2023'!BX178)</f>
        <v>0</v>
      </c>
      <c r="FK60" s="67">
        <f t="shared" si="423"/>
        <v>0</v>
      </c>
      <c r="FL60" s="67">
        <v>0</v>
      </c>
      <c r="FM60" s="67">
        <v>0</v>
      </c>
      <c r="FN60" s="41">
        <f t="shared" si="431"/>
        <v>0</v>
      </c>
      <c r="FO60" s="41">
        <f t="shared" si="431"/>
        <v>0</v>
      </c>
      <c r="FP60" s="41">
        <f t="shared" si="431"/>
        <v>0</v>
      </c>
      <c r="FQ60" s="41">
        <f t="shared" si="431"/>
        <v>0</v>
      </c>
      <c r="FR60" s="41">
        <f t="shared" si="431"/>
        <v>0</v>
      </c>
      <c r="FS60" s="41">
        <f t="shared" si="431"/>
        <v>0</v>
      </c>
      <c r="FT60" s="41">
        <f t="shared" si="431"/>
        <v>0</v>
      </c>
      <c r="FU60" s="41">
        <f t="shared" si="431"/>
        <v>0</v>
      </c>
      <c r="FV60" s="41">
        <f t="shared" si="431"/>
        <v>0</v>
      </c>
      <c r="FW60" s="43">
        <f t="shared" si="280"/>
        <v>0</v>
      </c>
      <c r="FX60" s="43">
        <f t="shared" si="280"/>
        <v>0</v>
      </c>
      <c r="FY60" s="43">
        <f t="shared" si="280"/>
        <v>0</v>
      </c>
      <c r="FZ60" s="42">
        <f t="shared" si="432"/>
        <v>0</v>
      </c>
      <c r="GA60" s="42">
        <f t="shared" si="432"/>
        <v>0</v>
      </c>
      <c r="GB60" s="42">
        <f t="shared" si="432"/>
        <v>0</v>
      </c>
      <c r="GC60" s="41">
        <f t="shared" si="432"/>
        <v>0</v>
      </c>
      <c r="GD60" s="41">
        <f t="shared" si="432"/>
        <v>0</v>
      </c>
      <c r="GE60" s="41">
        <f t="shared" si="432"/>
        <v>0</v>
      </c>
      <c r="GF60" s="41">
        <f t="shared" si="432"/>
        <v>0</v>
      </c>
      <c r="GG60" s="41">
        <f t="shared" si="432"/>
        <v>0</v>
      </c>
      <c r="GH60" s="41">
        <f t="shared" si="432"/>
        <v>0</v>
      </c>
      <c r="GI60" s="43">
        <f t="shared" si="282"/>
        <v>0</v>
      </c>
      <c r="GJ60" s="43">
        <f t="shared" si="282"/>
        <v>0</v>
      </c>
      <c r="GK60" s="43">
        <f t="shared" si="282"/>
        <v>0</v>
      </c>
      <c r="GM60" s="13">
        <f t="shared" si="283"/>
        <v>0</v>
      </c>
    </row>
    <row r="61" spans="1:195" ht="18.75" customHeight="1" x14ac:dyDescent="0.3">
      <c r="A61" s="88" t="s">
        <v>75</v>
      </c>
      <c r="B61" s="66">
        <f t="shared" ref="B61" si="433">SUM(C61:D61)</f>
        <v>34.463333333333331</v>
      </c>
      <c r="C61" s="66">
        <f>SUM('[20]ПОЛНАЯ СЕБЕСТОИМОСТЬ СТОКИ 2023'!C179)/3</f>
        <v>34.463333333333331</v>
      </c>
      <c r="D61" s="66">
        <f>SUM('[20]ПОЛНАЯ СЕБЕСТОИМОСТЬ СТОКИ 2023'!D179)/3</f>
        <v>0</v>
      </c>
      <c r="E61" s="66">
        <f t="shared" si="344"/>
        <v>0</v>
      </c>
      <c r="F61" s="66">
        <f>SUM('[20]ПОЛНАЯ СЕБЕСТОИМОСТЬ СТОКИ 2023'!F179)</f>
        <v>0</v>
      </c>
      <c r="G61" s="66">
        <f>SUM('[20]ПОЛНАЯ СЕБЕСТОИМОСТЬ СТОКИ 2023'!G179)</f>
        <v>0</v>
      </c>
      <c r="H61" s="67">
        <f t="shared" si="390"/>
        <v>0</v>
      </c>
      <c r="I61" s="67">
        <v>0</v>
      </c>
      <c r="J61" s="67">
        <v>0</v>
      </c>
      <c r="K61" s="66">
        <f t="shared" si="345"/>
        <v>34.463333333333331</v>
      </c>
      <c r="L61" s="66">
        <f t="shared" si="346"/>
        <v>34.463333333333331</v>
      </c>
      <c r="M61" s="66">
        <f t="shared" si="347"/>
        <v>0</v>
      </c>
      <c r="N61" s="66">
        <f t="shared" si="348"/>
        <v>0</v>
      </c>
      <c r="O61" s="66">
        <f>SUM('[20]ПОЛНАЯ СЕБЕСТОИМОСТЬ СТОКИ 2023'!I179)</f>
        <v>0</v>
      </c>
      <c r="P61" s="66">
        <f>SUM('[20]ПОЛНАЯ СЕБЕСТОИМОСТЬ СТОКИ 2023'!J179)</f>
        <v>0</v>
      </c>
      <c r="Q61" s="67">
        <f t="shared" si="413"/>
        <v>0</v>
      </c>
      <c r="R61" s="67">
        <v>0</v>
      </c>
      <c r="S61" s="67">
        <v>0</v>
      </c>
      <c r="T61" s="66">
        <f t="shared" si="349"/>
        <v>34.463333333333331</v>
      </c>
      <c r="U61" s="66">
        <f t="shared" si="350"/>
        <v>34.463333333333331</v>
      </c>
      <c r="V61" s="66">
        <f t="shared" si="351"/>
        <v>0</v>
      </c>
      <c r="W61" s="66">
        <f t="shared" si="352"/>
        <v>0</v>
      </c>
      <c r="X61" s="66">
        <f>SUM('[20]ПОЛНАЯ СЕБЕСТОИМОСТЬ СТОКИ 2023'!L179)</f>
        <v>0</v>
      </c>
      <c r="Y61" s="66">
        <f>SUM('[20]ПОЛНАЯ СЕБЕСТОИМОСТЬ СТОКИ 2023'!M179)</f>
        <v>0</v>
      </c>
      <c r="Z61" s="67">
        <f t="shared" si="414"/>
        <v>0</v>
      </c>
      <c r="AA61" s="67">
        <v>0</v>
      </c>
      <c r="AB61" s="67">
        <v>0</v>
      </c>
      <c r="AC61" s="41">
        <f t="shared" si="426"/>
        <v>103.38999999999999</v>
      </c>
      <c r="AD61" s="41">
        <f t="shared" si="426"/>
        <v>103.38999999999999</v>
      </c>
      <c r="AE61" s="41">
        <f t="shared" si="426"/>
        <v>0</v>
      </c>
      <c r="AF61" s="41">
        <f t="shared" si="426"/>
        <v>0</v>
      </c>
      <c r="AG61" s="41">
        <f t="shared" si="426"/>
        <v>0</v>
      </c>
      <c r="AH61" s="41">
        <f t="shared" si="426"/>
        <v>0</v>
      </c>
      <c r="AI61" s="41">
        <f t="shared" si="426"/>
        <v>0</v>
      </c>
      <c r="AJ61" s="41">
        <f t="shared" si="426"/>
        <v>0</v>
      </c>
      <c r="AK61" s="41">
        <f t="shared" si="426"/>
        <v>0</v>
      </c>
      <c r="AL61" s="43">
        <f t="shared" si="270"/>
        <v>-103.38999999999999</v>
      </c>
      <c r="AM61" s="43">
        <f t="shared" si="270"/>
        <v>-103.38999999999999</v>
      </c>
      <c r="AN61" s="43">
        <f t="shared" si="270"/>
        <v>0</v>
      </c>
      <c r="AO61" s="66">
        <f t="shared" ref="AO61:AO62" si="434">SUM(AP61:AQ61)</f>
        <v>34.463333333333331</v>
      </c>
      <c r="AP61" s="66">
        <f>SUM('[20]ПОЛНАЯ СЕБЕСТОИМОСТЬ СТОКИ 2023'!R179)/3</f>
        <v>34.463333333333331</v>
      </c>
      <c r="AQ61" s="66">
        <f>SUM('[20]ПОЛНАЯ СЕБЕСТОИМОСТЬ СТОКИ 2023'!S179)/3</f>
        <v>0</v>
      </c>
      <c r="AR61" s="66">
        <f t="shared" si="355"/>
        <v>0</v>
      </c>
      <c r="AS61" s="66">
        <f>SUM('[20]ПОЛНАЯ СЕБЕСТОИМОСТЬ СТОКИ 2023'!U179)</f>
        <v>0</v>
      </c>
      <c r="AT61" s="66">
        <f>SUM('[20]ПОЛНАЯ СЕБЕСТОИМОСТЬ СТОКИ 2023'!V179)</f>
        <v>0</v>
      </c>
      <c r="AU61" s="67">
        <f t="shared" si="415"/>
        <v>0</v>
      </c>
      <c r="AV61" s="67">
        <v>0</v>
      </c>
      <c r="AW61" s="67">
        <v>0</v>
      </c>
      <c r="AX61" s="66">
        <f t="shared" si="356"/>
        <v>34.463333333333331</v>
      </c>
      <c r="AY61" s="66">
        <f t="shared" si="357"/>
        <v>34.463333333333331</v>
      </c>
      <c r="AZ61" s="66">
        <f t="shared" si="358"/>
        <v>0</v>
      </c>
      <c r="BA61" s="68">
        <f t="shared" si="359"/>
        <v>0</v>
      </c>
      <c r="BB61" s="68">
        <f>SUM('[20]ПОЛНАЯ СЕБЕСТОИМОСТЬ СТОКИ 2023'!X179)</f>
        <v>0</v>
      </c>
      <c r="BC61" s="68">
        <f>SUM('[20]ПОЛНАЯ СЕБЕСТОИМОСТЬ СТОКИ 2023'!Y179)</f>
        <v>0</v>
      </c>
      <c r="BD61" s="67">
        <f t="shared" si="416"/>
        <v>0</v>
      </c>
      <c r="BE61" s="67">
        <v>0</v>
      </c>
      <c r="BF61" s="67">
        <v>0</v>
      </c>
      <c r="BG61" s="66">
        <f t="shared" si="360"/>
        <v>34.463333333333331</v>
      </c>
      <c r="BH61" s="66">
        <f t="shared" si="361"/>
        <v>34.463333333333331</v>
      </c>
      <c r="BI61" s="66">
        <f t="shared" si="362"/>
        <v>0</v>
      </c>
      <c r="BJ61" s="66">
        <f t="shared" si="363"/>
        <v>0</v>
      </c>
      <c r="BK61" s="66">
        <f>SUM('[20]ПОЛНАЯ СЕБЕСТОИМОСТЬ СТОКИ 2023'!AA179)</f>
        <v>0</v>
      </c>
      <c r="BL61" s="66">
        <f>SUM('[20]ПОЛНАЯ СЕБЕСТОИМОСТЬ СТОКИ 2023'!AB179)</f>
        <v>0</v>
      </c>
      <c r="BM61" s="67">
        <f t="shared" si="417"/>
        <v>0</v>
      </c>
      <c r="BN61" s="67">
        <v>0</v>
      </c>
      <c r="BO61" s="67">
        <v>0</v>
      </c>
      <c r="BP61" s="41">
        <f t="shared" si="427"/>
        <v>103.38999999999999</v>
      </c>
      <c r="BQ61" s="41">
        <f t="shared" si="427"/>
        <v>103.38999999999999</v>
      </c>
      <c r="BR61" s="41">
        <f t="shared" si="427"/>
        <v>0</v>
      </c>
      <c r="BS61" s="41">
        <f t="shared" si="427"/>
        <v>0</v>
      </c>
      <c r="BT61" s="41">
        <f t="shared" si="427"/>
        <v>0</v>
      </c>
      <c r="BU61" s="41">
        <f t="shared" si="427"/>
        <v>0</v>
      </c>
      <c r="BV61" s="41">
        <f t="shared" si="427"/>
        <v>0</v>
      </c>
      <c r="BW61" s="41">
        <f t="shared" si="427"/>
        <v>0</v>
      </c>
      <c r="BX61" s="41">
        <f t="shared" si="427"/>
        <v>0</v>
      </c>
      <c r="BY61" s="43">
        <f t="shared" si="272"/>
        <v>-103.38999999999999</v>
      </c>
      <c r="BZ61" s="43">
        <f t="shared" si="272"/>
        <v>-103.38999999999999</v>
      </c>
      <c r="CA61" s="43">
        <f t="shared" si="272"/>
        <v>0</v>
      </c>
      <c r="CB61" s="41">
        <f t="shared" si="428"/>
        <v>206.77999999999997</v>
      </c>
      <c r="CC61" s="41">
        <f t="shared" si="428"/>
        <v>206.77999999999997</v>
      </c>
      <c r="CD61" s="41">
        <f t="shared" si="428"/>
        <v>0</v>
      </c>
      <c r="CE61" s="41">
        <f t="shared" si="428"/>
        <v>0</v>
      </c>
      <c r="CF61" s="41">
        <f t="shared" si="428"/>
        <v>0</v>
      </c>
      <c r="CG61" s="41">
        <f t="shared" si="428"/>
        <v>0</v>
      </c>
      <c r="CH61" s="69">
        <f t="shared" si="428"/>
        <v>0</v>
      </c>
      <c r="CI61" s="69">
        <f t="shared" si="428"/>
        <v>0</v>
      </c>
      <c r="CJ61" s="69">
        <f t="shared" si="428"/>
        <v>0</v>
      </c>
      <c r="CK61" s="43">
        <f t="shared" si="274"/>
        <v>-206.77999999999997</v>
      </c>
      <c r="CL61" s="43">
        <f t="shared" si="274"/>
        <v>-206.77999999999997</v>
      </c>
      <c r="CM61" s="43">
        <f t="shared" si="274"/>
        <v>0</v>
      </c>
      <c r="CN61" s="66">
        <f t="shared" si="366"/>
        <v>34.463333333333331</v>
      </c>
      <c r="CO61" s="66">
        <f>SUM('[20]ПОЛНАЯ СЕБЕСТОИМОСТЬ СТОКИ 2023'!AP179)/3</f>
        <v>34.463333333333331</v>
      </c>
      <c r="CP61" s="66">
        <f>SUM('[20]ПОЛНАЯ СЕБЕСТОИМОСТЬ СТОКИ 2023'!AQ179)/3</f>
        <v>0</v>
      </c>
      <c r="CQ61" s="66">
        <f t="shared" si="367"/>
        <v>0</v>
      </c>
      <c r="CR61" s="66">
        <f>SUM('[20]ПОЛНАЯ СЕБЕСТОИМОСТЬ СТОКИ 2023'!AS179)</f>
        <v>0</v>
      </c>
      <c r="CS61" s="66">
        <f>SUM('[20]ПОЛНАЯ СЕБЕСТОИМОСТЬ СТОКИ 2023'!AT179)</f>
        <v>0</v>
      </c>
      <c r="CT61" s="67">
        <f t="shared" si="418"/>
        <v>0</v>
      </c>
      <c r="CU61" s="67">
        <v>0</v>
      </c>
      <c r="CV61" s="67">
        <v>0</v>
      </c>
      <c r="CW61" s="66">
        <f t="shared" si="368"/>
        <v>34.463333333333331</v>
      </c>
      <c r="CX61" s="66">
        <f t="shared" si="369"/>
        <v>34.463333333333331</v>
      </c>
      <c r="CY61" s="66">
        <f t="shared" si="370"/>
        <v>0</v>
      </c>
      <c r="CZ61" s="66">
        <f t="shared" si="371"/>
        <v>0</v>
      </c>
      <c r="DA61" s="66">
        <f>SUM('[20]ПОЛНАЯ СЕБЕСТОИМОСТЬ СТОКИ 2023'!AV179)</f>
        <v>0</v>
      </c>
      <c r="DB61" s="66">
        <f>SUM('[20]ПОЛНАЯ СЕБЕСТОИМОСТЬ СТОКИ 2023'!AW179)</f>
        <v>0</v>
      </c>
      <c r="DC61" s="67">
        <f t="shared" si="419"/>
        <v>0</v>
      </c>
      <c r="DD61" s="67">
        <v>0</v>
      </c>
      <c r="DE61" s="67">
        <v>0</v>
      </c>
      <c r="DF61" s="66">
        <f t="shared" si="372"/>
        <v>34.463333333333331</v>
      </c>
      <c r="DG61" s="66">
        <f t="shared" si="373"/>
        <v>34.463333333333331</v>
      </c>
      <c r="DH61" s="66">
        <f t="shared" si="374"/>
        <v>0</v>
      </c>
      <c r="DI61" s="66">
        <f t="shared" si="375"/>
        <v>0</v>
      </c>
      <c r="DJ61" s="66">
        <f>SUM('[20]ПОЛНАЯ СЕБЕСТОИМОСТЬ СТОКИ 2023'!AY179)</f>
        <v>0</v>
      </c>
      <c r="DK61" s="66">
        <f>SUM('[20]ПОЛНАЯ СЕБЕСТОИМОСТЬ СТОКИ 2023'!AZ179)</f>
        <v>0</v>
      </c>
      <c r="DL61" s="67">
        <f t="shared" si="420"/>
        <v>0</v>
      </c>
      <c r="DM61" s="67">
        <v>0</v>
      </c>
      <c r="DN61" s="67">
        <v>0</v>
      </c>
      <c r="DO61" s="41">
        <f t="shared" si="429"/>
        <v>103.38999999999999</v>
      </c>
      <c r="DP61" s="41">
        <f t="shared" si="429"/>
        <v>103.38999999999999</v>
      </c>
      <c r="DQ61" s="41">
        <f t="shared" si="429"/>
        <v>0</v>
      </c>
      <c r="DR61" s="41">
        <f t="shared" si="429"/>
        <v>0</v>
      </c>
      <c r="DS61" s="41">
        <f t="shared" si="429"/>
        <v>0</v>
      </c>
      <c r="DT61" s="41">
        <f t="shared" si="429"/>
        <v>0</v>
      </c>
      <c r="DU61" s="41">
        <f t="shared" si="429"/>
        <v>0</v>
      </c>
      <c r="DV61" s="41">
        <f t="shared" si="429"/>
        <v>0</v>
      </c>
      <c r="DW61" s="41">
        <f t="shared" si="429"/>
        <v>0</v>
      </c>
      <c r="DX61" s="43">
        <f t="shared" si="276"/>
        <v>-103.38999999999999</v>
      </c>
      <c r="DY61" s="43">
        <f t="shared" si="276"/>
        <v>-103.38999999999999</v>
      </c>
      <c r="DZ61" s="43">
        <f t="shared" si="276"/>
        <v>0</v>
      </c>
      <c r="EA61" s="41">
        <f t="shared" si="430"/>
        <v>310.16999999999996</v>
      </c>
      <c r="EB61" s="41">
        <f t="shared" si="430"/>
        <v>310.16999999999996</v>
      </c>
      <c r="EC61" s="41">
        <f t="shared" si="430"/>
        <v>0</v>
      </c>
      <c r="ED61" s="41">
        <f t="shared" si="430"/>
        <v>0</v>
      </c>
      <c r="EE61" s="41">
        <f t="shared" si="430"/>
        <v>0</v>
      </c>
      <c r="EF61" s="41">
        <f t="shared" si="430"/>
        <v>0</v>
      </c>
      <c r="EG61" s="41">
        <f t="shared" si="430"/>
        <v>0</v>
      </c>
      <c r="EH61" s="41">
        <f t="shared" si="430"/>
        <v>0</v>
      </c>
      <c r="EI61" s="41">
        <f t="shared" si="430"/>
        <v>0</v>
      </c>
      <c r="EJ61" s="43">
        <f t="shared" si="278"/>
        <v>-310.16999999999996</v>
      </c>
      <c r="EK61" s="43">
        <f t="shared" si="278"/>
        <v>-310.16999999999996</v>
      </c>
      <c r="EL61" s="43">
        <f t="shared" si="278"/>
        <v>0</v>
      </c>
      <c r="EM61" s="66">
        <f t="shared" ref="EM61:EM62" si="435">SUM(EN61:EO61)</f>
        <v>34.463333333333331</v>
      </c>
      <c r="EN61" s="66">
        <f>SUM('[20]ПОЛНАЯ СЕБЕСТОИМОСТЬ СТОКИ 2023'!BN179)/3</f>
        <v>34.463333333333331</v>
      </c>
      <c r="EO61" s="66">
        <f>SUM('[20]ПОЛНАЯ СЕБЕСТОИМОСТЬ СТОКИ 2023'!BO179)/3</f>
        <v>0</v>
      </c>
      <c r="EP61" s="66">
        <f t="shared" si="379"/>
        <v>0</v>
      </c>
      <c r="EQ61" s="66">
        <f>SUM('[20]ПОЛНАЯ СЕБЕСТОИМОСТЬ СТОКИ 2023'!BQ179)</f>
        <v>0</v>
      </c>
      <c r="ER61" s="66">
        <f>SUM('[20]ПОЛНАЯ СЕБЕСТОИМОСТЬ СТОКИ 2023'!BR179)</f>
        <v>0</v>
      </c>
      <c r="ES61" s="67">
        <f t="shared" si="421"/>
        <v>0</v>
      </c>
      <c r="ET61" s="67">
        <v>0</v>
      </c>
      <c r="EU61" s="67">
        <v>0</v>
      </c>
      <c r="EV61" s="66">
        <f t="shared" si="380"/>
        <v>34.463333333333331</v>
      </c>
      <c r="EW61" s="66">
        <f t="shared" si="381"/>
        <v>34.463333333333331</v>
      </c>
      <c r="EX61" s="66">
        <f t="shared" si="382"/>
        <v>0</v>
      </c>
      <c r="EY61" s="66">
        <f t="shared" si="383"/>
        <v>0</v>
      </c>
      <c r="EZ61" s="66">
        <f>SUM('[20]ПОЛНАЯ СЕБЕСТОИМОСТЬ СТОКИ 2023'!BT179)</f>
        <v>0</v>
      </c>
      <c r="FA61" s="66">
        <f>SUM('[20]ПОЛНАЯ СЕБЕСТОИМОСТЬ СТОКИ 2023'!BU179)</f>
        <v>0</v>
      </c>
      <c r="FB61" s="67">
        <f t="shared" si="422"/>
        <v>0</v>
      </c>
      <c r="FC61" s="67">
        <v>0</v>
      </c>
      <c r="FD61" s="67">
        <v>0</v>
      </c>
      <c r="FE61" s="66">
        <f t="shared" si="384"/>
        <v>34.463333333333331</v>
      </c>
      <c r="FF61" s="66">
        <f t="shared" si="385"/>
        <v>34.463333333333331</v>
      </c>
      <c r="FG61" s="66">
        <f t="shared" si="386"/>
        <v>0</v>
      </c>
      <c r="FH61" s="66">
        <f t="shared" si="387"/>
        <v>0</v>
      </c>
      <c r="FI61" s="66">
        <f>SUM('[20]ПОЛНАЯ СЕБЕСТОИМОСТЬ СТОКИ 2023'!BW179)</f>
        <v>0</v>
      </c>
      <c r="FJ61" s="66">
        <f>SUM('[20]ПОЛНАЯ СЕБЕСТОИМОСТЬ СТОКИ 2023'!BX179)</f>
        <v>0</v>
      </c>
      <c r="FK61" s="67">
        <f t="shared" si="423"/>
        <v>0</v>
      </c>
      <c r="FL61" s="67">
        <v>0</v>
      </c>
      <c r="FM61" s="67">
        <v>0</v>
      </c>
      <c r="FN61" s="41">
        <f t="shared" si="431"/>
        <v>103.38999999999999</v>
      </c>
      <c r="FO61" s="41">
        <f t="shared" si="431"/>
        <v>103.38999999999999</v>
      </c>
      <c r="FP61" s="41">
        <f t="shared" si="431"/>
        <v>0</v>
      </c>
      <c r="FQ61" s="41">
        <f t="shared" si="431"/>
        <v>0</v>
      </c>
      <c r="FR61" s="41">
        <f t="shared" si="431"/>
        <v>0</v>
      </c>
      <c r="FS61" s="41">
        <f t="shared" si="431"/>
        <v>0</v>
      </c>
      <c r="FT61" s="41">
        <f t="shared" si="431"/>
        <v>0</v>
      </c>
      <c r="FU61" s="41">
        <f t="shared" si="431"/>
        <v>0</v>
      </c>
      <c r="FV61" s="41">
        <f t="shared" si="431"/>
        <v>0</v>
      </c>
      <c r="FW61" s="43">
        <f t="shared" si="280"/>
        <v>-103.38999999999999</v>
      </c>
      <c r="FX61" s="43">
        <f t="shared" si="280"/>
        <v>-103.38999999999999</v>
      </c>
      <c r="FY61" s="43">
        <f t="shared" si="280"/>
        <v>0</v>
      </c>
      <c r="FZ61" s="42">
        <f t="shared" si="432"/>
        <v>413.55999999999995</v>
      </c>
      <c r="GA61" s="42">
        <f t="shared" si="432"/>
        <v>413.55999999999995</v>
      </c>
      <c r="GB61" s="42">
        <f t="shared" si="432"/>
        <v>0</v>
      </c>
      <c r="GC61" s="41">
        <f t="shared" si="432"/>
        <v>0</v>
      </c>
      <c r="GD61" s="41">
        <f t="shared" si="432"/>
        <v>0</v>
      </c>
      <c r="GE61" s="41">
        <f t="shared" si="432"/>
        <v>0</v>
      </c>
      <c r="GF61" s="41">
        <f t="shared" si="432"/>
        <v>0</v>
      </c>
      <c r="GG61" s="41">
        <f t="shared" si="432"/>
        <v>0</v>
      </c>
      <c r="GH61" s="41">
        <f t="shared" si="432"/>
        <v>0</v>
      </c>
      <c r="GI61" s="43">
        <f t="shared" si="282"/>
        <v>-413.55999999999995</v>
      </c>
      <c r="GJ61" s="43">
        <f t="shared" si="282"/>
        <v>-413.55999999999995</v>
      </c>
      <c r="GK61" s="43">
        <f t="shared" si="282"/>
        <v>0</v>
      </c>
      <c r="GM61" s="13">
        <f t="shared" si="283"/>
        <v>413.55999999999989</v>
      </c>
    </row>
    <row r="62" spans="1:195" ht="18.75" customHeight="1" x14ac:dyDescent="0.3">
      <c r="A62" s="88" t="s">
        <v>76</v>
      </c>
      <c r="B62" s="66">
        <f t="shared" ref="B62" si="436">SUM(C62:D62)</f>
        <v>188.31669773799965</v>
      </c>
      <c r="C62" s="66">
        <f>SUM('[20]ПОЛНАЯ СЕБЕСТОИМОСТЬ СТОКИ 2023'!C180)/3</f>
        <v>188.31669773799965</v>
      </c>
      <c r="D62" s="66">
        <f>SUM('[20]ПОЛНАЯ СЕБЕСТОИМОСТЬ СТОКИ 2023'!D180)/3</f>
        <v>0</v>
      </c>
      <c r="E62" s="66">
        <f t="shared" si="344"/>
        <v>0</v>
      </c>
      <c r="F62" s="66">
        <f>SUM('[20]ПОЛНАЯ СЕБЕСТОИМОСТЬ СТОКИ 2023'!F180)</f>
        <v>0</v>
      </c>
      <c r="G62" s="66">
        <f>SUM('[20]ПОЛНАЯ СЕБЕСТОИМОСТЬ СТОКИ 2023'!G180)</f>
        <v>0</v>
      </c>
      <c r="H62" s="67">
        <f t="shared" si="390"/>
        <v>0</v>
      </c>
      <c r="I62" s="67"/>
      <c r="J62" s="67"/>
      <c r="K62" s="66">
        <f t="shared" si="345"/>
        <v>188.31669773799965</v>
      </c>
      <c r="L62" s="66">
        <f t="shared" si="346"/>
        <v>188.31669773799965</v>
      </c>
      <c r="M62" s="66">
        <f t="shared" si="347"/>
        <v>0</v>
      </c>
      <c r="N62" s="66">
        <f t="shared" si="348"/>
        <v>0</v>
      </c>
      <c r="O62" s="66">
        <f>SUM('[20]ПОЛНАЯ СЕБЕСТОИМОСТЬ СТОКИ 2023'!I180)</f>
        <v>0</v>
      </c>
      <c r="P62" s="66">
        <f>SUM('[20]ПОЛНАЯ СЕБЕСТОИМОСТЬ СТОКИ 2023'!J180)</f>
        <v>0</v>
      </c>
      <c r="Q62" s="67">
        <f t="shared" si="413"/>
        <v>0</v>
      </c>
      <c r="R62" s="67"/>
      <c r="S62" s="67"/>
      <c r="T62" s="66">
        <f t="shared" si="349"/>
        <v>188.31669773799965</v>
      </c>
      <c r="U62" s="66">
        <f t="shared" si="350"/>
        <v>188.31669773799965</v>
      </c>
      <c r="V62" s="66">
        <f t="shared" si="351"/>
        <v>0</v>
      </c>
      <c r="W62" s="66">
        <f t="shared" si="352"/>
        <v>0</v>
      </c>
      <c r="X62" s="66">
        <f>SUM('[20]ПОЛНАЯ СЕБЕСТОИМОСТЬ СТОКИ 2023'!L180)</f>
        <v>0</v>
      </c>
      <c r="Y62" s="66">
        <f>SUM('[20]ПОЛНАЯ СЕБЕСТОИМОСТЬ СТОКИ 2023'!M180)</f>
        <v>0</v>
      </c>
      <c r="Z62" s="67">
        <f t="shared" si="414"/>
        <v>0</v>
      </c>
      <c r="AA62" s="67"/>
      <c r="AB62" s="67"/>
      <c r="AC62" s="41">
        <f t="shared" si="426"/>
        <v>564.95009321399891</v>
      </c>
      <c r="AD62" s="41">
        <f t="shared" si="426"/>
        <v>564.95009321399891</v>
      </c>
      <c r="AE62" s="41">
        <f t="shared" si="426"/>
        <v>0</v>
      </c>
      <c r="AF62" s="41">
        <f t="shared" si="426"/>
        <v>0</v>
      </c>
      <c r="AG62" s="41">
        <f t="shared" si="426"/>
        <v>0</v>
      </c>
      <c r="AH62" s="41">
        <f t="shared" si="426"/>
        <v>0</v>
      </c>
      <c r="AI62" s="41">
        <f t="shared" si="426"/>
        <v>0</v>
      </c>
      <c r="AJ62" s="41">
        <f t="shared" si="426"/>
        <v>0</v>
      </c>
      <c r="AK62" s="41">
        <f t="shared" si="426"/>
        <v>0</v>
      </c>
      <c r="AL62" s="43">
        <f t="shared" si="270"/>
        <v>-564.95009321399891</v>
      </c>
      <c r="AM62" s="43">
        <f t="shared" si="270"/>
        <v>-564.95009321399891</v>
      </c>
      <c r="AN62" s="43">
        <f t="shared" si="270"/>
        <v>0</v>
      </c>
      <c r="AO62" s="66">
        <f t="shared" si="434"/>
        <v>188.31669773799965</v>
      </c>
      <c r="AP62" s="66">
        <f>SUM('[20]ПОЛНАЯ СЕБЕСТОИМОСТЬ СТОКИ 2023'!R180)/3</f>
        <v>188.31669773799965</v>
      </c>
      <c r="AQ62" s="66">
        <f>SUM('[20]ПОЛНАЯ СЕБЕСТОИМОСТЬ СТОКИ 2023'!S180)/3</f>
        <v>0</v>
      </c>
      <c r="AR62" s="66">
        <f t="shared" si="355"/>
        <v>0</v>
      </c>
      <c r="AS62" s="66">
        <f>SUM('[20]ПОЛНАЯ СЕБЕСТОИМОСТЬ СТОКИ 2023'!U180)</f>
        <v>0</v>
      </c>
      <c r="AT62" s="66">
        <f>SUM('[20]ПОЛНАЯ СЕБЕСТОИМОСТЬ СТОКИ 2023'!V180)</f>
        <v>0</v>
      </c>
      <c r="AU62" s="67">
        <f t="shared" si="415"/>
        <v>0</v>
      </c>
      <c r="AV62" s="67"/>
      <c r="AW62" s="67"/>
      <c r="AX62" s="66">
        <f t="shared" si="356"/>
        <v>188.31669773799965</v>
      </c>
      <c r="AY62" s="66">
        <f t="shared" si="357"/>
        <v>188.31669773799965</v>
      </c>
      <c r="AZ62" s="66">
        <f t="shared" si="358"/>
        <v>0</v>
      </c>
      <c r="BA62" s="68">
        <f t="shared" si="359"/>
        <v>0</v>
      </c>
      <c r="BB62" s="68">
        <f>SUM('[20]ПОЛНАЯ СЕБЕСТОИМОСТЬ СТОКИ 2023'!X180)</f>
        <v>0</v>
      </c>
      <c r="BC62" s="68">
        <f>SUM('[20]ПОЛНАЯ СЕБЕСТОИМОСТЬ СТОКИ 2023'!Y180)</f>
        <v>0</v>
      </c>
      <c r="BD62" s="67">
        <f t="shared" si="416"/>
        <v>0</v>
      </c>
      <c r="BE62" s="67"/>
      <c r="BF62" s="67"/>
      <c r="BG62" s="66">
        <f t="shared" si="360"/>
        <v>188.31669773799965</v>
      </c>
      <c r="BH62" s="66">
        <f t="shared" si="361"/>
        <v>188.31669773799965</v>
      </c>
      <c r="BI62" s="66">
        <f t="shared" si="362"/>
        <v>0</v>
      </c>
      <c r="BJ62" s="66">
        <f t="shared" si="363"/>
        <v>0</v>
      </c>
      <c r="BK62" s="66">
        <f>SUM('[20]ПОЛНАЯ СЕБЕСТОИМОСТЬ СТОКИ 2023'!AA180)</f>
        <v>0</v>
      </c>
      <c r="BL62" s="66">
        <f>SUM('[20]ПОЛНАЯ СЕБЕСТОИМОСТЬ СТОКИ 2023'!AB180)</f>
        <v>0</v>
      </c>
      <c r="BM62" s="67">
        <f t="shared" si="417"/>
        <v>0</v>
      </c>
      <c r="BN62" s="67"/>
      <c r="BO62" s="67"/>
      <c r="BP62" s="41">
        <f t="shared" si="427"/>
        <v>564.95009321399891</v>
      </c>
      <c r="BQ62" s="41">
        <f t="shared" si="427"/>
        <v>564.95009321399891</v>
      </c>
      <c r="BR62" s="41">
        <f t="shared" si="427"/>
        <v>0</v>
      </c>
      <c r="BS62" s="41">
        <f t="shared" si="427"/>
        <v>0</v>
      </c>
      <c r="BT62" s="41">
        <f t="shared" si="427"/>
        <v>0</v>
      </c>
      <c r="BU62" s="41">
        <f t="shared" si="427"/>
        <v>0</v>
      </c>
      <c r="BV62" s="41">
        <f t="shared" si="427"/>
        <v>0</v>
      </c>
      <c r="BW62" s="41">
        <f t="shared" si="427"/>
        <v>0</v>
      </c>
      <c r="BX62" s="41">
        <f t="shared" si="427"/>
        <v>0</v>
      </c>
      <c r="BY62" s="43">
        <f t="shared" si="272"/>
        <v>-564.95009321399891</v>
      </c>
      <c r="BZ62" s="43">
        <f t="shared" si="272"/>
        <v>-564.95009321399891</v>
      </c>
      <c r="CA62" s="43">
        <f t="shared" si="272"/>
        <v>0</v>
      </c>
      <c r="CB62" s="41">
        <f t="shared" si="428"/>
        <v>1129.9001864279978</v>
      </c>
      <c r="CC62" s="41">
        <f t="shared" si="428"/>
        <v>1129.9001864279978</v>
      </c>
      <c r="CD62" s="41">
        <f t="shared" si="428"/>
        <v>0</v>
      </c>
      <c r="CE62" s="41">
        <f t="shared" si="428"/>
        <v>0</v>
      </c>
      <c r="CF62" s="41">
        <f t="shared" si="428"/>
        <v>0</v>
      </c>
      <c r="CG62" s="41">
        <f t="shared" si="428"/>
        <v>0</v>
      </c>
      <c r="CH62" s="69">
        <f t="shared" si="428"/>
        <v>0</v>
      </c>
      <c r="CI62" s="69">
        <f t="shared" si="428"/>
        <v>0</v>
      </c>
      <c r="CJ62" s="69">
        <f t="shared" si="428"/>
        <v>0</v>
      </c>
      <c r="CK62" s="43">
        <f t="shared" si="274"/>
        <v>-1129.9001864279978</v>
      </c>
      <c r="CL62" s="43">
        <f t="shared" si="274"/>
        <v>-1129.9001864279978</v>
      </c>
      <c r="CM62" s="43">
        <f t="shared" si="274"/>
        <v>0</v>
      </c>
      <c r="CN62" s="66">
        <f t="shared" si="366"/>
        <v>188.31669773799965</v>
      </c>
      <c r="CO62" s="66">
        <f>SUM('[20]ПОЛНАЯ СЕБЕСТОИМОСТЬ СТОКИ 2023'!AP180)/3</f>
        <v>188.31669773799965</v>
      </c>
      <c r="CP62" s="66">
        <f>SUM('[20]ПОЛНАЯ СЕБЕСТОИМОСТЬ СТОКИ 2023'!AQ180)/3</f>
        <v>0</v>
      </c>
      <c r="CQ62" s="66">
        <f t="shared" si="367"/>
        <v>0</v>
      </c>
      <c r="CR62" s="66">
        <f>SUM('[20]ПОЛНАЯ СЕБЕСТОИМОСТЬ СТОКИ 2023'!AS180)</f>
        <v>0</v>
      </c>
      <c r="CS62" s="66">
        <f>SUM('[20]ПОЛНАЯ СЕБЕСТОИМОСТЬ СТОКИ 2023'!AT180)</f>
        <v>0</v>
      </c>
      <c r="CT62" s="67">
        <f t="shared" si="418"/>
        <v>0</v>
      </c>
      <c r="CU62" s="67"/>
      <c r="CV62" s="67"/>
      <c r="CW62" s="66">
        <f t="shared" si="368"/>
        <v>188.31669773799965</v>
      </c>
      <c r="CX62" s="66">
        <f t="shared" si="369"/>
        <v>188.31669773799965</v>
      </c>
      <c r="CY62" s="66">
        <f t="shared" si="370"/>
        <v>0</v>
      </c>
      <c r="CZ62" s="66">
        <f t="shared" si="371"/>
        <v>0</v>
      </c>
      <c r="DA62" s="66">
        <f>SUM('[20]ПОЛНАЯ СЕБЕСТОИМОСТЬ СТОКИ 2023'!AV180)</f>
        <v>0</v>
      </c>
      <c r="DB62" s="66">
        <f>SUM('[20]ПОЛНАЯ СЕБЕСТОИМОСТЬ СТОКИ 2023'!AW180)</f>
        <v>0</v>
      </c>
      <c r="DC62" s="67">
        <f t="shared" si="419"/>
        <v>0</v>
      </c>
      <c r="DD62" s="67"/>
      <c r="DE62" s="67"/>
      <c r="DF62" s="66">
        <f t="shared" si="372"/>
        <v>188.31669773799965</v>
      </c>
      <c r="DG62" s="66">
        <f t="shared" si="373"/>
        <v>188.31669773799965</v>
      </c>
      <c r="DH62" s="66">
        <f t="shared" si="374"/>
        <v>0</v>
      </c>
      <c r="DI62" s="66">
        <f t="shared" si="375"/>
        <v>0</v>
      </c>
      <c r="DJ62" s="66">
        <f>SUM('[20]ПОЛНАЯ СЕБЕСТОИМОСТЬ СТОКИ 2023'!AY180)</f>
        <v>0</v>
      </c>
      <c r="DK62" s="66">
        <f>SUM('[20]ПОЛНАЯ СЕБЕСТОИМОСТЬ СТОКИ 2023'!AZ180)</f>
        <v>0</v>
      </c>
      <c r="DL62" s="67">
        <f t="shared" si="420"/>
        <v>0</v>
      </c>
      <c r="DM62" s="67"/>
      <c r="DN62" s="67"/>
      <c r="DO62" s="41">
        <f t="shared" si="429"/>
        <v>564.95009321399891</v>
      </c>
      <c r="DP62" s="41">
        <f t="shared" si="429"/>
        <v>564.95009321399891</v>
      </c>
      <c r="DQ62" s="41">
        <f t="shared" si="429"/>
        <v>0</v>
      </c>
      <c r="DR62" s="41">
        <f t="shared" si="429"/>
        <v>0</v>
      </c>
      <c r="DS62" s="41">
        <f t="shared" si="429"/>
        <v>0</v>
      </c>
      <c r="DT62" s="41">
        <f t="shared" si="429"/>
        <v>0</v>
      </c>
      <c r="DU62" s="41">
        <f t="shared" si="429"/>
        <v>0</v>
      </c>
      <c r="DV62" s="41">
        <f t="shared" si="429"/>
        <v>0</v>
      </c>
      <c r="DW62" s="41">
        <f t="shared" si="429"/>
        <v>0</v>
      </c>
      <c r="DX62" s="43">
        <f t="shared" si="276"/>
        <v>-564.95009321399891</v>
      </c>
      <c r="DY62" s="43">
        <f t="shared" si="276"/>
        <v>-564.95009321399891</v>
      </c>
      <c r="DZ62" s="43">
        <f t="shared" si="276"/>
        <v>0</v>
      </c>
      <c r="EA62" s="41">
        <f t="shared" si="430"/>
        <v>1694.8502796419966</v>
      </c>
      <c r="EB62" s="41">
        <f t="shared" si="430"/>
        <v>1694.8502796419966</v>
      </c>
      <c r="EC62" s="41">
        <f t="shared" si="430"/>
        <v>0</v>
      </c>
      <c r="ED62" s="41">
        <f t="shared" si="430"/>
        <v>0</v>
      </c>
      <c r="EE62" s="41">
        <f t="shared" si="430"/>
        <v>0</v>
      </c>
      <c r="EF62" s="41">
        <f t="shared" si="430"/>
        <v>0</v>
      </c>
      <c r="EG62" s="41">
        <f t="shared" si="430"/>
        <v>0</v>
      </c>
      <c r="EH62" s="41">
        <f t="shared" si="430"/>
        <v>0</v>
      </c>
      <c r="EI62" s="41">
        <f t="shared" si="430"/>
        <v>0</v>
      </c>
      <c r="EJ62" s="43">
        <f t="shared" si="278"/>
        <v>-1694.8502796419966</v>
      </c>
      <c r="EK62" s="43">
        <f t="shared" si="278"/>
        <v>-1694.8502796419966</v>
      </c>
      <c r="EL62" s="43">
        <f t="shared" si="278"/>
        <v>0</v>
      </c>
      <c r="EM62" s="66">
        <f t="shared" si="435"/>
        <v>188.31669773799965</v>
      </c>
      <c r="EN62" s="66">
        <f>SUM('[20]ПОЛНАЯ СЕБЕСТОИМОСТЬ СТОКИ 2023'!BN180)/3</f>
        <v>188.31669773799965</v>
      </c>
      <c r="EO62" s="66">
        <f>SUM('[20]ПОЛНАЯ СЕБЕСТОИМОСТЬ СТОКИ 2023'!BO180)/3</f>
        <v>0</v>
      </c>
      <c r="EP62" s="66">
        <f t="shared" si="379"/>
        <v>0</v>
      </c>
      <c r="EQ62" s="66">
        <f>SUM('[20]ПОЛНАЯ СЕБЕСТОИМОСТЬ СТОКИ 2023'!BQ180)</f>
        <v>0</v>
      </c>
      <c r="ER62" s="66">
        <f>SUM('[20]ПОЛНАЯ СЕБЕСТОИМОСТЬ СТОКИ 2023'!BR180)</f>
        <v>0</v>
      </c>
      <c r="ES62" s="67">
        <f t="shared" si="421"/>
        <v>0</v>
      </c>
      <c r="ET62" s="67"/>
      <c r="EU62" s="67"/>
      <c r="EV62" s="66">
        <f t="shared" si="380"/>
        <v>188.31669773799965</v>
      </c>
      <c r="EW62" s="66">
        <f t="shared" si="381"/>
        <v>188.31669773799965</v>
      </c>
      <c r="EX62" s="66">
        <f t="shared" si="382"/>
        <v>0</v>
      </c>
      <c r="EY62" s="66">
        <f t="shared" si="383"/>
        <v>0</v>
      </c>
      <c r="EZ62" s="66">
        <f>SUM('[20]ПОЛНАЯ СЕБЕСТОИМОСТЬ СТОКИ 2023'!BT180)</f>
        <v>0</v>
      </c>
      <c r="FA62" s="66">
        <f>SUM('[20]ПОЛНАЯ СЕБЕСТОИМОСТЬ СТОКИ 2023'!BU180)</f>
        <v>0</v>
      </c>
      <c r="FB62" s="67">
        <f t="shared" si="422"/>
        <v>0</v>
      </c>
      <c r="FC62" s="67"/>
      <c r="FD62" s="67"/>
      <c r="FE62" s="66">
        <f t="shared" si="384"/>
        <v>188.31669773799965</v>
      </c>
      <c r="FF62" s="66">
        <f t="shared" si="385"/>
        <v>188.31669773799965</v>
      </c>
      <c r="FG62" s="66">
        <f t="shared" si="386"/>
        <v>0</v>
      </c>
      <c r="FH62" s="66">
        <f t="shared" si="387"/>
        <v>0</v>
      </c>
      <c r="FI62" s="66">
        <f>SUM('[20]ПОЛНАЯ СЕБЕСТОИМОСТЬ СТОКИ 2023'!BW180)</f>
        <v>0</v>
      </c>
      <c r="FJ62" s="66">
        <f>SUM('[20]ПОЛНАЯ СЕБЕСТОИМОСТЬ СТОКИ 2023'!BX180)</f>
        <v>0</v>
      </c>
      <c r="FK62" s="67">
        <f t="shared" si="423"/>
        <v>0</v>
      </c>
      <c r="FL62" s="67"/>
      <c r="FM62" s="67"/>
      <c r="FN62" s="41">
        <f t="shared" si="431"/>
        <v>564.95009321399891</v>
      </c>
      <c r="FO62" s="41">
        <f t="shared" si="431"/>
        <v>564.95009321399891</v>
      </c>
      <c r="FP62" s="41">
        <f t="shared" si="431"/>
        <v>0</v>
      </c>
      <c r="FQ62" s="41">
        <f t="shared" si="431"/>
        <v>0</v>
      </c>
      <c r="FR62" s="41">
        <f t="shared" si="431"/>
        <v>0</v>
      </c>
      <c r="FS62" s="41">
        <f t="shared" si="431"/>
        <v>0</v>
      </c>
      <c r="FT62" s="41">
        <f t="shared" si="431"/>
        <v>0</v>
      </c>
      <c r="FU62" s="41">
        <f t="shared" si="431"/>
        <v>0</v>
      </c>
      <c r="FV62" s="41">
        <f t="shared" si="431"/>
        <v>0</v>
      </c>
      <c r="FW62" s="43">
        <f t="shared" si="280"/>
        <v>-564.95009321399891</v>
      </c>
      <c r="FX62" s="43">
        <f t="shared" si="280"/>
        <v>-564.95009321399891</v>
      </c>
      <c r="FY62" s="43">
        <f t="shared" si="280"/>
        <v>0</v>
      </c>
      <c r="FZ62" s="42">
        <f t="shared" si="432"/>
        <v>2259.8003728559956</v>
      </c>
      <c r="GA62" s="42">
        <f t="shared" si="432"/>
        <v>2259.8003728559956</v>
      </c>
      <c r="GB62" s="42">
        <f t="shared" si="432"/>
        <v>0</v>
      </c>
      <c r="GC62" s="41">
        <f t="shared" si="432"/>
        <v>0</v>
      </c>
      <c r="GD62" s="41">
        <f t="shared" si="432"/>
        <v>0</v>
      </c>
      <c r="GE62" s="41">
        <f t="shared" si="432"/>
        <v>0</v>
      </c>
      <c r="GF62" s="41">
        <f t="shared" si="432"/>
        <v>0</v>
      </c>
      <c r="GG62" s="41">
        <f t="shared" si="432"/>
        <v>0</v>
      </c>
      <c r="GH62" s="41">
        <f t="shared" si="432"/>
        <v>0</v>
      </c>
      <c r="GI62" s="43">
        <f t="shared" si="282"/>
        <v>-2259.8003728559956</v>
      </c>
      <c r="GJ62" s="43">
        <f t="shared" si="282"/>
        <v>-2259.8003728559956</v>
      </c>
      <c r="GK62" s="43">
        <f t="shared" si="282"/>
        <v>0</v>
      </c>
      <c r="GM62" s="13"/>
    </row>
    <row r="63" spans="1:195" ht="18.75" customHeight="1" x14ac:dyDescent="0.3">
      <c r="A63" s="14" t="s">
        <v>77</v>
      </c>
      <c r="B63" s="89">
        <f t="shared" ref="B63:G63" si="437">SUM(B35+B36+B38+B39+B40+B41+B43+B48+B52+B59+B60+B61+B37+B62)</f>
        <v>10428.227550837204</v>
      </c>
      <c r="C63" s="89">
        <f t="shared" si="437"/>
        <v>10401.319416917349</v>
      </c>
      <c r="D63" s="89">
        <f t="shared" si="437"/>
        <v>26.908133919854865</v>
      </c>
      <c r="E63" s="89">
        <f t="shared" si="437"/>
        <v>11589.633470000002</v>
      </c>
      <c r="F63" s="89">
        <f t="shared" si="437"/>
        <v>11566.71739</v>
      </c>
      <c r="G63" s="89">
        <f t="shared" si="437"/>
        <v>22.916080000000001</v>
      </c>
      <c r="H63" s="89">
        <f t="shared" ref="H63:Z63" si="438">SUM(H35+H36+H38+H39+H40+H41+H43+H48+H52+H59+H60+H61+H37)</f>
        <v>7745.6729300000006</v>
      </c>
      <c r="I63" s="89">
        <v>7730.3605200000002</v>
      </c>
      <c r="J63" s="89">
        <v>15.31241</v>
      </c>
      <c r="K63" s="89">
        <f t="shared" ref="K63:P63" si="439">SUM(K35+K36+K38+K39+K40+K41+K43+K48+K52+K59+K60+K61+K37+K62)</f>
        <v>10428.227550837204</v>
      </c>
      <c r="L63" s="89">
        <f t="shared" si="439"/>
        <v>10401.319416917349</v>
      </c>
      <c r="M63" s="89">
        <f t="shared" si="439"/>
        <v>26.908133919854865</v>
      </c>
      <c r="N63" s="89">
        <f t="shared" si="439"/>
        <v>10360.789510000001</v>
      </c>
      <c r="O63" s="89">
        <f t="shared" si="439"/>
        <v>10341.014760000002</v>
      </c>
      <c r="P63" s="89">
        <f t="shared" si="439"/>
        <v>19.774750000000001</v>
      </c>
      <c r="Q63" s="89">
        <f t="shared" si="438"/>
        <v>7009.2498999999998</v>
      </c>
      <c r="R63" s="89">
        <v>6995.9250000000002</v>
      </c>
      <c r="S63" s="89">
        <v>13.324900000000001</v>
      </c>
      <c r="T63" s="89">
        <f t="shared" ref="T63:Y63" si="440">SUM(T35+T36+T38+T39+T40+T41+T43+T48+T52+T59+T60+T61+T37+T62)</f>
        <v>10428.227550837204</v>
      </c>
      <c r="U63" s="89">
        <f t="shared" si="440"/>
        <v>10401.319416917349</v>
      </c>
      <c r="V63" s="89">
        <f t="shared" si="440"/>
        <v>26.908133919854865</v>
      </c>
      <c r="W63" s="89">
        <f t="shared" si="440"/>
        <v>11126.872460000001</v>
      </c>
      <c r="X63" s="89">
        <f t="shared" si="440"/>
        <v>11099.07595</v>
      </c>
      <c r="Y63" s="89">
        <f t="shared" si="440"/>
        <v>27.796510000000001</v>
      </c>
      <c r="Z63" s="89">
        <f t="shared" si="438"/>
        <v>11943.08502</v>
      </c>
      <c r="AA63" s="89">
        <v>11917.26583</v>
      </c>
      <c r="AB63" s="89">
        <v>25.819189999999999</v>
      </c>
      <c r="AC63" s="46">
        <f t="shared" ref="AC63" si="441">SUM(B63+K63+T63)</f>
        <v>31284.682652511612</v>
      </c>
      <c r="AD63" s="46">
        <f t="shared" si="426"/>
        <v>31203.958250752046</v>
      </c>
      <c r="AE63" s="46">
        <f t="shared" si="426"/>
        <v>80.7244017595646</v>
      </c>
      <c r="AF63" s="46">
        <f t="shared" si="426"/>
        <v>33077.295440000002</v>
      </c>
      <c r="AG63" s="46">
        <f t="shared" si="426"/>
        <v>33006.808100000002</v>
      </c>
      <c r="AH63" s="46">
        <f t="shared" si="426"/>
        <v>70.487340000000003</v>
      </c>
      <c r="AI63" s="46">
        <f t="shared" si="426"/>
        <v>26698.007850000002</v>
      </c>
      <c r="AJ63" s="46">
        <f t="shared" si="426"/>
        <v>26643.551350000002</v>
      </c>
      <c r="AK63" s="46">
        <f t="shared" si="426"/>
        <v>54.456499999999998</v>
      </c>
      <c r="AL63" s="48">
        <f t="shared" si="270"/>
        <v>1792.6127874883896</v>
      </c>
      <c r="AM63" s="48">
        <f t="shared" si="270"/>
        <v>1802.8498492479557</v>
      </c>
      <c r="AN63" s="48">
        <f t="shared" si="270"/>
        <v>-10.237061759564597</v>
      </c>
      <c r="AO63" s="89">
        <f t="shared" ref="AO63:AT63" si="442">SUM(AO35+AO36+AO38+AO39+AO40+AO41+AO43+AO48+AO52+AO59+AO60+AO61+AO37+AO62)</f>
        <v>10428.227550837204</v>
      </c>
      <c r="AP63" s="89">
        <f t="shared" si="442"/>
        <v>10401.319416917349</v>
      </c>
      <c r="AQ63" s="89">
        <f t="shared" si="442"/>
        <v>26.908133919854865</v>
      </c>
      <c r="AR63" s="89">
        <f t="shared" si="442"/>
        <v>12108.152910000003</v>
      </c>
      <c r="AS63" s="89">
        <f t="shared" si="442"/>
        <v>12092.445710000002</v>
      </c>
      <c r="AT63" s="89">
        <f t="shared" si="442"/>
        <v>15.707200000000002</v>
      </c>
      <c r="AU63" s="89">
        <f t="shared" ref="AU63:BM63" si="443">SUM(AU35+AU36+AU38+AU39+AU40+AU41+AU43+AU48+AU52+AU59+AU60+AU61+AU37)</f>
        <v>8731.1980000000003</v>
      </c>
      <c r="AV63" s="89">
        <v>8713.6820000000007</v>
      </c>
      <c r="AW63" s="89">
        <v>17.516000000000002</v>
      </c>
      <c r="AX63" s="89">
        <f t="shared" ref="AX63:BC63" si="444">SUM(AX35+AX36+AX38+AX39+AX40+AX41+AX43+AX48+AX52+AX59+AX60+AX61+AX37+AX62)</f>
        <v>10428.227550837204</v>
      </c>
      <c r="AY63" s="89">
        <f t="shared" si="444"/>
        <v>10401.319416917349</v>
      </c>
      <c r="AZ63" s="89">
        <f t="shared" si="444"/>
        <v>26.908133919854865</v>
      </c>
      <c r="BA63" s="89">
        <f t="shared" si="444"/>
        <v>12418.618109999999</v>
      </c>
      <c r="BB63" s="89">
        <f t="shared" si="444"/>
        <v>12396.967999999999</v>
      </c>
      <c r="BC63" s="89">
        <f t="shared" si="444"/>
        <v>21.650109999999998</v>
      </c>
      <c r="BD63" s="89">
        <f t="shared" si="443"/>
        <v>8304.00749</v>
      </c>
      <c r="BE63" s="89">
        <v>8295.0358400000005</v>
      </c>
      <c r="BF63" s="89">
        <v>8.9716500000000003</v>
      </c>
      <c r="BG63" s="89">
        <f t="shared" ref="BG63:BL63" si="445">SUM(BG35+BG36+BG38+BG39+BG40+BG41+BG43+BG48+BG52+BG59+BG60+BG61+BG37+BG62)</f>
        <v>10428.227550837204</v>
      </c>
      <c r="BH63" s="89">
        <f t="shared" si="445"/>
        <v>10401.319416917349</v>
      </c>
      <c r="BI63" s="89">
        <f t="shared" si="445"/>
        <v>26.908133919854865</v>
      </c>
      <c r="BJ63" s="89">
        <f t="shared" si="445"/>
        <v>11590.42661</v>
      </c>
      <c r="BK63" s="89">
        <f t="shared" si="445"/>
        <v>11562.407529999999</v>
      </c>
      <c r="BL63" s="89">
        <f t="shared" si="445"/>
        <v>28.019080000000002</v>
      </c>
      <c r="BM63" s="89">
        <f t="shared" si="443"/>
        <v>9673.0105000000003</v>
      </c>
      <c r="BN63" s="89">
        <v>9645.6237099999998</v>
      </c>
      <c r="BO63" s="89">
        <v>27.386790000000001</v>
      </c>
      <c r="BP63" s="46">
        <f t="shared" ref="BP63" si="446">SUM(AO63+AX63+BG63)</f>
        <v>31284.682652511612</v>
      </c>
      <c r="BQ63" s="46">
        <f t="shared" si="427"/>
        <v>31203.958250752046</v>
      </c>
      <c r="BR63" s="46">
        <f t="shared" si="427"/>
        <v>80.7244017595646</v>
      </c>
      <c r="BS63" s="46">
        <f t="shared" si="427"/>
        <v>36117.197630000002</v>
      </c>
      <c r="BT63" s="46">
        <f t="shared" si="427"/>
        <v>36051.821239999997</v>
      </c>
      <c r="BU63" s="46">
        <f t="shared" si="427"/>
        <v>65.376390000000001</v>
      </c>
      <c r="BV63" s="46">
        <f t="shared" si="427"/>
        <v>26708.215990000001</v>
      </c>
      <c r="BW63" s="46">
        <f t="shared" si="427"/>
        <v>26654.341550000001</v>
      </c>
      <c r="BX63" s="46">
        <f t="shared" si="427"/>
        <v>53.874440000000007</v>
      </c>
      <c r="BY63" s="48">
        <f t="shared" si="272"/>
        <v>4832.5149774883903</v>
      </c>
      <c r="BZ63" s="48">
        <f t="shared" si="272"/>
        <v>4847.8629892479512</v>
      </c>
      <c r="CA63" s="48">
        <f t="shared" si="272"/>
        <v>-15.348011759564599</v>
      </c>
      <c r="CB63" s="46">
        <f t="shared" si="428"/>
        <v>62569.365305023224</v>
      </c>
      <c r="CC63" s="46">
        <f t="shared" si="428"/>
        <v>62407.916501504093</v>
      </c>
      <c r="CD63" s="46">
        <f t="shared" si="428"/>
        <v>161.4488035191292</v>
      </c>
      <c r="CE63" s="46">
        <f t="shared" si="428"/>
        <v>69194.493069999997</v>
      </c>
      <c r="CF63" s="46">
        <f t="shared" si="428"/>
        <v>69058.62934</v>
      </c>
      <c r="CG63" s="46">
        <f t="shared" si="428"/>
        <v>135.86373</v>
      </c>
      <c r="CH63" s="90">
        <f t="shared" si="428"/>
        <v>53406.223840000006</v>
      </c>
      <c r="CI63" s="90">
        <f t="shared" si="428"/>
        <v>53297.892900000006</v>
      </c>
      <c r="CJ63" s="90">
        <f t="shared" si="428"/>
        <v>108.33094</v>
      </c>
      <c r="CK63" s="48">
        <f t="shared" si="274"/>
        <v>6625.1277649767726</v>
      </c>
      <c r="CL63" s="48">
        <f t="shared" si="274"/>
        <v>6650.7128384959069</v>
      </c>
      <c r="CM63" s="48">
        <f t="shared" si="274"/>
        <v>-25.585073519129196</v>
      </c>
      <c r="CN63" s="89">
        <f t="shared" ref="CN63:CS63" si="447">SUM(CN35+CN36+CN38+CN39+CN40+CN41+CN43+CN48+CN52+CN59+CN60+CN61+CN37+CN62)</f>
        <v>10428.227550837204</v>
      </c>
      <c r="CO63" s="89">
        <f t="shared" si="447"/>
        <v>10401.319416917349</v>
      </c>
      <c r="CP63" s="89">
        <f t="shared" si="447"/>
        <v>26.908133919854865</v>
      </c>
      <c r="CQ63" s="89">
        <f t="shared" si="447"/>
        <v>11103.135060000001</v>
      </c>
      <c r="CR63" s="89">
        <f t="shared" si="447"/>
        <v>11090.133890000001</v>
      </c>
      <c r="CS63" s="89">
        <f t="shared" si="447"/>
        <v>13.00117</v>
      </c>
      <c r="CT63" s="89">
        <f t="shared" ref="CT63:DL63" si="448">SUM(CT35+CT36+CT38+CT39+CT40+CT41+CT43+CT48+CT52+CT59+CT60+CT61+CT37)</f>
        <v>10230.041999999999</v>
      </c>
      <c r="CU63" s="89">
        <v>10208.888000000001</v>
      </c>
      <c r="CV63" s="89">
        <v>21.154</v>
      </c>
      <c r="CW63" s="89">
        <f t="shared" ref="CW63:DB63" si="449">SUM(CW35+CW36+CW38+CW39+CW40+CW41+CW43+CW48+CW52+CW59+CW60+CW61+CW37+CW62)</f>
        <v>10428.227550837204</v>
      </c>
      <c r="CX63" s="89">
        <f t="shared" si="449"/>
        <v>10401.319416917349</v>
      </c>
      <c r="CY63" s="89">
        <f t="shared" si="449"/>
        <v>26.908133919854865</v>
      </c>
      <c r="CZ63" s="89">
        <f t="shared" si="449"/>
        <v>10150.565759999999</v>
      </c>
      <c r="DA63" s="89">
        <f t="shared" si="449"/>
        <v>10136.170980000001</v>
      </c>
      <c r="DB63" s="89">
        <f t="shared" si="449"/>
        <v>14.394780000000001</v>
      </c>
      <c r="DC63" s="89">
        <f t="shared" si="448"/>
        <v>8666.5788100000009</v>
      </c>
      <c r="DD63" s="89">
        <v>8653.6986000000015</v>
      </c>
      <c r="DE63" s="89">
        <v>12.88021</v>
      </c>
      <c r="DF63" s="89">
        <f t="shared" ref="DF63:DK63" si="450">SUM(DF35+DF36+DF38+DF39+DF40+DF41+DF43+DF48+DF52+DF59+DF60+DF61+DF37+DF62)</f>
        <v>10428.227550837204</v>
      </c>
      <c r="DG63" s="89">
        <f t="shared" si="450"/>
        <v>10401.319416917349</v>
      </c>
      <c r="DH63" s="89">
        <f t="shared" si="450"/>
        <v>26.908133919854865</v>
      </c>
      <c r="DI63" s="89">
        <f t="shared" si="450"/>
        <v>12938.334209999999</v>
      </c>
      <c r="DJ63" s="89">
        <f t="shared" si="450"/>
        <v>12919.12982</v>
      </c>
      <c r="DK63" s="89">
        <f t="shared" si="450"/>
        <v>19.20439</v>
      </c>
      <c r="DL63" s="89">
        <f t="shared" si="448"/>
        <v>9360.4733600000018</v>
      </c>
      <c r="DM63" s="89">
        <v>9337.621000000001</v>
      </c>
      <c r="DN63" s="89">
        <v>22.852359999999997</v>
      </c>
      <c r="DO63" s="46">
        <f t="shared" ref="DO63" si="451">SUM(CN63+CW63+DF63)</f>
        <v>31284.682652511612</v>
      </c>
      <c r="DP63" s="46">
        <f t="shared" si="429"/>
        <v>31203.958250752046</v>
      </c>
      <c r="DQ63" s="46">
        <f t="shared" si="429"/>
        <v>80.7244017595646</v>
      </c>
      <c r="DR63" s="46">
        <f t="shared" si="429"/>
        <v>34192.035029999999</v>
      </c>
      <c r="DS63" s="46">
        <f t="shared" si="429"/>
        <v>34145.434690000002</v>
      </c>
      <c r="DT63" s="46">
        <f t="shared" si="429"/>
        <v>46.600340000000003</v>
      </c>
      <c r="DU63" s="46">
        <f t="shared" si="429"/>
        <v>28257.094170000004</v>
      </c>
      <c r="DV63" s="46">
        <f t="shared" si="429"/>
        <v>28200.207600000002</v>
      </c>
      <c r="DW63" s="46">
        <f t="shared" si="429"/>
        <v>56.886569999999999</v>
      </c>
      <c r="DX63" s="48">
        <f t="shared" si="276"/>
        <v>2907.352377488387</v>
      </c>
      <c r="DY63" s="48">
        <f t="shared" si="276"/>
        <v>2941.4764392479556</v>
      </c>
      <c r="DZ63" s="48">
        <f t="shared" si="276"/>
        <v>-34.124061759564597</v>
      </c>
      <c r="EA63" s="46">
        <f t="shared" si="430"/>
        <v>93854.047957534844</v>
      </c>
      <c r="EB63" s="46">
        <f t="shared" si="430"/>
        <v>93611.874752256146</v>
      </c>
      <c r="EC63" s="46">
        <f t="shared" si="430"/>
        <v>242.17320527869379</v>
      </c>
      <c r="ED63" s="46">
        <f t="shared" si="430"/>
        <v>103386.5281</v>
      </c>
      <c r="EE63" s="46">
        <f t="shared" si="430"/>
        <v>103204.06403000001</v>
      </c>
      <c r="EF63" s="46">
        <f t="shared" si="430"/>
        <v>182.46406999999999</v>
      </c>
      <c r="EG63" s="46">
        <f t="shared" si="430"/>
        <v>81663.318010000017</v>
      </c>
      <c r="EH63" s="46">
        <f t="shared" si="430"/>
        <v>81498.1005</v>
      </c>
      <c r="EI63" s="46">
        <f t="shared" si="430"/>
        <v>165.21751</v>
      </c>
      <c r="EJ63" s="48">
        <f t="shared" si="278"/>
        <v>9532.4801424651523</v>
      </c>
      <c r="EK63" s="48">
        <f t="shared" si="278"/>
        <v>9592.1892777438625</v>
      </c>
      <c r="EL63" s="48">
        <f t="shared" si="278"/>
        <v>-59.709135278693793</v>
      </c>
      <c r="EM63" s="89">
        <f t="shared" ref="EM63:ER63" si="452">SUM(EM35+EM36+EM38+EM39+EM40+EM41+EM43+EM48+EM52+EM59+EM60+EM61+EM37+EM62)</f>
        <v>10428.227550837204</v>
      </c>
      <c r="EN63" s="89">
        <f t="shared" si="452"/>
        <v>10401.319416917349</v>
      </c>
      <c r="EO63" s="89">
        <f t="shared" si="452"/>
        <v>26.908133919854865</v>
      </c>
      <c r="EP63" s="89">
        <f t="shared" si="452"/>
        <v>10445.78801</v>
      </c>
      <c r="EQ63" s="89">
        <f t="shared" si="452"/>
        <v>10423.238439999999</v>
      </c>
      <c r="ER63" s="89">
        <f t="shared" si="452"/>
        <v>22.549569999999999</v>
      </c>
      <c r="ES63" s="89">
        <f t="shared" ref="ES63:FL63" si="453">SUM(ES35+ES36+ES38+ES39+ES40+ES41+ES43+ES48+ES52+ES59+ES60+ES61+ES37)</f>
        <v>9895.6509000000005</v>
      </c>
      <c r="ET63" s="89">
        <v>9875.1267000000007</v>
      </c>
      <c r="EU63" s="89">
        <v>20.5242</v>
      </c>
      <c r="EV63" s="89">
        <f t="shared" ref="EV63:FA63" si="454">SUM(EV35+EV36+EV38+EV39+EV40+EV41+EV43+EV48+EV52+EV59+EV60+EV61+EV37+EV62)</f>
        <v>10428.227550837204</v>
      </c>
      <c r="EW63" s="89">
        <f t="shared" si="454"/>
        <v>10401.319416917349</v>
      </c>
      <c r="EX63" s="89">
        <f t="shared" si="454"/>
        <v>26.908133919854865</v>
      </c>
      <c r="EY63" s="89">
        <f t="shared" si="454"/>
        <v>0</v>
      </c>
      <c r="EZ63" s="89">
        <f t="shared" si="454"/>
        <v>0</v>
      </c>
      <c r="FA63" s="89">
        <f t="shared" si="454"/>
        <v>0</v>
      </c>
      <c r="FB63" s="89">
        <f t="shared" si="453"/>
        <v>9216.2820800000009</v>
      </c>
      <c r="FC63" s="89">
        <v>9193.8502200000003</v>
      </c>
      <c r="FD63" s="89">
        <v>22.43186</v>
      </c>
      <c r="FE63" s="89">
        <f t="shared" ref="FE63:FJ63" si="455">SUM(FE35+FE36+FE38+FE39+FE40+FE41+FE43+FE48+FE52+FE59+FE60+FE61+FE37+FE62)</f>
        <v>10428.227550837204</v>
      </c>
      <c r="FF63" s="89">
        <f t="shared" si="455"/>
        <v>10401.319416917349</v>
      </c>
      <c r="FG63" s="89">
        <f t="shared" si="455"/>
        <v>26.908133919854865</v>
      </c>
      <c r="FH63" s="89">
        <f t="shared" si="455"/>
        <v>0</v>
      </c>
      <c r="FI63" s="89">
        <f t="shared" si="455"/>
        <v>0</v>
      </c>
      <c r="FJ63" s="89">
        <f t="shared" si="455"/>
        <v>0</v>
      </c>
      <c r="FK63" s="89">
        <f t="shared" si="453"/>
        <v>11148.32051</v>
      </c>
      <c r="FL63" s="89">
        <f t="shared" si="453"/>
        <v>11114.054909999999</v>
      </c>
      <c r="FM63" s="89">
        <v>34.265600000000006</v>
      </c>
      <c r="FN63" s="46">
        <f t="shared" ref="FN63" si="456">SUM(EM63+EV63+FE63)</f>
        <v>31284.682652511612</v>
      </c>
      <c r="FO63" s="46">
        <f t="shared" si="431"/>
        <v>31203.958250752046</v>
      </c>
      <c r="FP63" s="46">
        <f t="shared" si="431"/>
        <v>80.7244017595646</v>
      </c>
      <c r="FQ63" s="46">
        <f t="shared" si="431"/>
        <v>10445.78801</v>
      </c>
      <c r="FR63" s="46">
        <f t="shared" si="431"/>
        <v>10423.238439999999</v>
      </c>
      <c r="FS63" s="46">
        <f t="shared" si="431"/>
        <v>22.549569999999999</v>
      </c>
      <c r="FT63" s="46">
        <f t="shared" si="431"/>
        <v>30260.253490000003</v>
      </c>
      <c r="FU63" s="46">
        <f t="shared" si="431"/>
        <v>30183.03183</v>
      </c>
      <c r="FV63" s="46">
        <f t="shared" si="431"/>
        <v>77.221660000000014</v>
      </c>
      <c r="FW63" s="48">
        <f t="shared" si="280"/>
        <v>-20838.894642511612</v>
      </c>
      <c r="FX63" s="48">
        <f t="shared" si="280"/>
        <v>-20780.719810752045</v>
      </c>
      <c r="FY63" s="48">
        <f t="shared" si="280"/>
        <v>-58.174831759564597</v>
      </c>
      <c r="FZ63" s="47">
        <f t="shared" si="432"/>
        <v>125138.73061004645</v>
      </c>
      <c r="GA63" s="47">
        <f t="shared" si="432"/>
        <v>124815.83300300819</v>
      </c>
      <c r="GB63" s="47">
        <f t="shared" si="432"/>
        <v>322.8976070382584</v>
      </c>
      <c r="GC63" s="46">
        <f t="shared" si="432"/>
        <v>113832.31611</v>
      </c>
      <c r="GD63" s="46">
        <f t="shared" si="432"/>
        <v>113627.30247000001</v>
      </c>
      <c r="GE63" s="46">
        <f t="shared" si="432"/>
        <v>205.01363999999998</v>
      </c>
      <c r="GF63" s="46">
        <f t="shared" si="432"/>
        <v>111923.57150000002</v>
      </c>
      <c r="GG63" s="46">
        <f t="shared" si="432"/>
        <v>111681.13232999999</v>
      </c>
      <c r="GH63" s="46">
        <f t="shared" si="432"/>
        <v>242.43917000000002</v>
      </c>
      <c r="GI63" s="48">
        <f t="shared" si="282"/>
        <v>-11306.414500046449</v>
      </c>
      <c r="GJ63" s="48">
        <f t="shared" si="282"/>
        <v>-11188.530533008176</v>
      </c>
      <c r="GK63" s="48">
        <f t="shared" si="282"/>
        <v>-117.88396703825842</v>
      </c>
      <c r="GM63" s="13">
        <f t="shared" si="283"/>
        <v>125138.73061004648</v>
      </c>
    </row>
    <row r="64" spans="1:195" ht="18.75" customHeight="1" x14ac:dyDescent="0.3">
      <c r="A64" s="14" t="s">
        <v>78</v>
      </c>
      <c r="B64" s="89">
        <f>SUM(B9)</f>
        <v>256.18768737421806</v>
      </c>
      <c r="C64" s="89">
        <f t="shared" ref="C64:D64" si="457">SUM(C9)</f>
        <v>254.91908142882502</v>
      </c>
      <c r="D64" s="89">
        <f t="shared" si="457"/>
        <v>1.2686059453930083</v>
      </c>
      <c r="E64" s="89">
        <f>SUM(E9)</f>
        <v>257.414513</v>
      </c>
      <c r="F64" s="89">
        <f t="shared" ref="F64:G64" si="458">SUM(F9)</f>
        <v>256.71326299999998</v>
      </c>
      <c r="G64" s="89">
        <f t="shared" si="458"/>
        <v>0.70125000000000004</v>
      </c>
      <c r="H64" s="89">
        <f>SUM(H9)</f>
        <v>276.91700000000003</v>
      </c>
      <c r="I64" s="89">
        <v>276.69200000000001</v>
      </c>
      <c r="J64" s="89">
        <v>0.22500000000000001</v>
      </c>
      <c r="K64" s="89">
        <f>SUM(K9)</f>
        <v>256.18768737421806</v>
      </c>
      <c r="L64" s="89">
        <f t="shared" ref="L64:M64" si="459">SUM(L9)</f>
        <v>254.91908142882502</v>
      </c>
      <c r="M64" s="89">
        <f t="shared" si="459"/>
        <v>1.2686059453930083</v>
      </c>
      <c r="N64" s="89">
        <f>SUM(N9)</f>
        <v>268.54267499999997</v>
      </c>
      <c r="O64" s="89">
        <f t="shared" ref="O64:P64" si="460">SUM(O9)</f>
        <v>268.082425</v>
      </c>
      <c r="P64" s="89">
        <f t="shared" si="460"/>
        <v>0.46024999999999999</v>
      </c>
      <c r="Q64" s="89">
        <f>SUM(Q9)</f>
        <v>278.30025000000001</v>
      </c>
      <c r="R64" s="89">
        <v>278.04899999999998</v>
      </c>
      <c r="S64" s="89">
        <v>0.25124999999999997</v>
      </c>
      <c r="T64" s="89">
        <f>SUM(T9)</f>
        <v>256.18768737421806</v>
      </c>
      <c r="U64" s="89">
        <f t="shared" ref="U64:V64" si="461">SUM(U9)</f>
        <v>254.91908142882502</v>
      </c>
      <c r="V64" s="89">
        <f t="shared" si="461"/>
        <v>1.2686059453930083</v>
      </c>
      <c r="W64" s="89">
        <f>SUM(W9)</f>
        <v>259.48193000000003</v>
      </c>
      <c r="X64" s="89">
        <f t="shared" ref="X64:Y64" si="462">SUM(X9)</f>
        <v>257.06443000000002</v>
      </c>
      <c r="Y64" s="89">
        <f t="shared" si="462"/>
        <v>2.4175</v>
      </c>
      <c r="Z64" s="89">
        <f>SUM(Z9)</f>
        <v>272.42900000000003</v>
      </c>
      <c r="AA64" s="89">
        <v>270.02500000000003</v>
      </c>
      <c r="AB64" s="89">
        <v>2.4039999999999999</v>
      </c>
      <c r="AC64" s="46">
        <f t="shared" ref="AC64" si="463">SUM(B64+K64+T64)</f>
        <v>768.56306212265417</v>
      </c>
      <c r="AD64" s="46">
        <f t="shared" si="426"/>
        <v>764.75724428647504</v>
      </c>
      <c r="AE64" s="46">
        <f t="shared" si="426"/>
        <v>3.8058178361790249</v>
      </c>
      <c r="AF64" s="46">
        <f t="shared" si="426"/>
        <v>785.43911800000001</v>
      </c>
      <c r="AG64" s="46">
        <f t="shared" si="426"/>
        <v>781.86011799999994</v>
      </c>
      <c r="AH64" s="46">
        <f t="shared" si="426"/>
        <v>3.5789999999999997</v>
      </c>
      <c r="AI64" s="46">
        <f t="shared" si="426"/>
        <v>827.64625000000001</v>
      </c>
      <c r="AJ64" s="46">
        <f t="shared" si="426"/>
        <v>824.76600000000008</v>
      </c>
      <c r="AK64" s="46">
        <f t="shared" si="426"/>
        <v>2.8802499999999998</v>
      </c>
      <c r="AL64" s="48">
        <f t="shared" si="270"/>
        <v>16.876055877345834</v>
      </c>
      <c r="AM64" s="48">
        <f t="shared" si="270"/>
        <v>17.1028737135249</v>
      </c>
      <c r="AN64" s="48">
        <f t="shared" si="270"/>
        <v>-0.22681783617902518</v>
      </c>
      <c r="AO64" s="89">
        <f>SUM(AO9)</f>
        <v>256.18768737421806</v>
      </c>
      <c r="AP64" s="89">
        <f t="shared" ref="AP64:AQ64" si="464">SUM(AP9)</f>
        <v>254.91908142882502</v>
      </c>
      <c r="AQ64" s="89">
        <f t="shared" si="464"/>
        <v>1.2686059453930083</v>
      </c>
      <c r="AR64" s="89">
        <f>SUM(AR9)</f>
        <v>263.32413399999996</v>
      </c>
      <c r="AS64" s="89">
        <f t="shared" ref="AS64:AT64" si="465">SUM(AS9)</f>
        <v>262.86413399999998</v>
      </c>
      <c r="AT64" s="89">
        <f t="shared" si="465"/>
        <v>0.46</v>
      </c>
      <c r="AU64" s="89">
        <f>SUM(AU9)</f>
        <v>297.51749999999998</v>
      </c>
      <c r="AV64" s="89">
        <v>296.94499999999999</v>
      </c>
      <c r="AW64" s="89">
        <v>0.57250000000000001</v>
      </c>
      <c r="AX64" s="89">
        <f>SUM(AX9)</f>
        <v>256.18768737421806</v>
      </c>
      <c r="AY64" s="89">
        <f t="shared" ref="AY64:AZ64" si="466">SUM(AY9)</f>
        <v>254.91908142882502</v>
      </c>
      <c r="AZ64" s="89">
        <f t="shared" si="466"/>
        <v>1.2686059453930083</v>
      </c>
      <c r="BA64" s="89">
        <f>SUM(BA9)</f>
        <v>263.52684599999998</v>
      </c>
      <c r="BB64" s="89">
        <f t="shared" ref="BB64:BC64" si="467">SUM(BB9)</f>
        <v>262.77809600000001</v>
      </c>
      <c r="BC64" s="89">
        <f t="shared" si="467"/>
        <v>0.74875000000000003</v>
      </c>
      <c r="BD64" s="89">
        <f>SUM(BD9)</f>
        <v>265.84300000000002</v>
      </c>
      <c r="BE64" s="89">
        <v>265.28399999999999</v>
      </c>
      <c r="BF64" s="89">
        <v>0.55900000000000005</v>
      </c>
      <c r="BG64" s="89">
        <f>SUM(BG9)</f>
        <v>256.18768737421806</v>
      </c>
      <c r="BH64" s="89">
        <f t="shared" ref="BH64:BI64" si="468">SUM(BH9)</f>
        <v>254.91908142882502</v>
      </c>
      <c r="BI64" s="89">
        <f t="shared" si="468"/>
        <v>1.2686059453930083</v>
      </c>
      <c r="BJ64" s="89">
        <f>SUM(BJ9)</f>
        <v>257.661947</v>
      </c>
      <c r="BK64" s="89">
        <f t="shared" ref="BK64:BL64" si="469">SUM(BK9)</f>
        <v>255.070697</v>
      </c>
      <c r="BL64" s="89">
        <f t="shared" si="469"/>
        <v>2.5912500000000001</v>
      </c>
      <c r="BM64" s="89">
        <f>SUM(BM9)</f>
        <v>261.50725</v>
      </c>
      <c r="BN64" s="89">
        <v>258.62700000000001</v>
      </c>
      <c r="BO64" s="89">
        <v>2.8802500000000002</v>
      </c>
      <c r="BP64" s="46">
        <f t="shared" ref="BP64" si="470">SUM(AO64+AX64+BG64)</f>
        <v>768.56306212265417</v>
      </c>
      <c r="BQ64" s="46">
        <f t="shared" si="427"/>
        <v>764.75724428647504</v>
      </c>
      <c r="BR64" s="46">
        <f t="shared" si="427"/>
        <v>3.8058178361790249</v>
      </c>
      <c r="BS64" s="46">
        <f t="shared" si="427"/>
        <v>784.51292699999999</v>
      </c>
      <c r="BT64" s="46">
        <f t="shared" si="427"/>
        <v>780.71292699999992</v>
      </c>
      <c r="BU64" s="46">
        <f t="shared" si="427"/>
        <v>3.8</v>
      </c>
      <c r="BV64" s="46">
        <f t="shared" si="427"/>
        <v>824.86775</v>
      </c>
      <c r="BW64" s="46">
        <f t="shared" si="427"/>
        <v>820.85599999999999</v>
      </c>
      <c r="BX64" s="46">
        <f t="shared" si="427"/>
        <v>4.0117500000000001</v>
      </c>
      <c r="BY64" s="48">
        <f t="shared" si="272"/>
        <v>15.949864877345817</v>
      </c>
      <c r="BZ64" s="48">
        <f t="shared" si="272"/>
        <v>15.95568271352488</v>
      </c>
      <c r="CA64" s="48">
        <f t="shared" si="272"/>
        <v>-5.8178361790250932E-3</v>
      </c>
      <c r="CB64" s="46">
        <f t="shared" si="428"/>
        <v>1537.1261242453083</v>
      </c>
      <c r="CC64" s="46">
        <f t="shared" si="428"/>
        <v>1529.5144885729501</v>
      </c>
      <c r="CD64" s="46">
        <f t="shared" si="428"/>
        <v>7.6116356723580498</v>
      </c>
      <c r="CE64" s="46">
        <f t="shared" si="428"/>
        <v>1569.952045</v>
      </c>
      <c r="CF64" s="46">
        <f t="shared" si="428"/>
        <v>1562.5730449999999</v>
      </c>
      <c r="CG64" s="46">
        <f t="shared" si="428"/>
        <v>7.3789999999999996</v>
      </c>
      <c r="CH64" s="90">
        <f t="shared" si="428"/>
        <v>1652.5140000000001</v>
      </c>
      <c r="CI64" s="90">
        <f t="shared" si="428"/>
        <v>1645.6220000000001</v>
      </c>
      <c r="CJ64" s="90">
        <f t="shared" si="428"/>
        <v>6.8919999999999995</v>
      </c>
      <c r="CK64" s="48">
        <f t="shared" si="274"/>
        <v>32.825920754691651</v>
      </c>
      <c r="CL64" s="48">
        <f t="shared" si="274"/>
        <v>33.05855642704978</v>
      </c>
      <c r="CM64" s="48">
        <f t="shared" si="274"/>
        <v>-0.23263567235805027</v>
      </c>
      <c r="CN64" s="89">
        <f>SUM(CN9)</f>
        <v>256.18768737421806</v>
      </c>
      <c r="CO64" s="89">
        <f t="shared" ref="CO64:CP64" si="471">SUM(CO9)</f>
        <v>254.91908142882502</v>
      </c>
      <c r="CP64" s="89">
        <f t="shared" si="471"/>
        <v>1.2686059453930083</v>
      </c>
      <c r="CQ64" s="89">
        <f>SUM(CQ9)</f>
        <v>226.11733899999999</v>
      </c>
      <c r="CR64" s="89">
        <f t="shared" ref="CR64:CS64" si="472">SUM(CR9)</f>
        <v>225.574839</v>
      </c>
      <c r="CS64" s="89">
        <f t="shared" si="472"/>
        <v>0.54249999999999998</v>
      </c>
      <c r="CT64" s="89">
        <f>SUM(CT9)</f>
        <v>247.98500000000001</v>
      </c>
      <c r="CU64" s="89">
        <v>247.65100000000001</v>
      </c>
      <c r="CV64" s="89">
        <v>0.33400000000000002</v>
      </c>
      <c r="CW64" s="89">
        <f>SUM(CW9)</f>
        <v>256.18768737421806</v>
      </c>
      <c r="CX64" s="89">
        <f t="shared" ref="CX64:CY64" si="473">SUM(CX9)</f>
        <v>254.91908142882502</v>
      </c>
      <c r="CY64" s="89">
        <f t="shared" si="473"/>
        <v>1.2686059453930083</v>
      </c>
      <c r="CZ64" s="89">
        <f>SUM(CZ9)</f>
        <v>244.49832500000002</v>
      </c>
      <c r="DA64" s="89">
        <f t="shared" ref="DA64:DB64" si="474">SUM(DA9)</f>
        <v>243.85582500000001</v>
      </c>
      <c r="DB64" s="89">
        <f t="shared" si="474"/>
        <v>0.64249999999999996</v>
      </c>
      <c r="DC64" s="89">
        <f>SUM(DC9)</f>
        <v>254.21399999999997</v>
      </c>
      <c r="DD64" s="89">
        <v>253.81799999999998</v>
      </c>
      <c r="DE64" s="89">
        <v>0.39600000000000002</v>
      </c>
      <c r="DF64" s="89">
        <f>SUM(DF9)</f>
        <v>256.18768737421806</v>
      </c>
      <c r="DG64" s="89">
        <f t="shared" ref="DG64:DH64" si="475">SUM(DG9)</f>
        <v>254.91908142882502</v>
      </c>
      <c r="DH64" s="89">
        <f t="shared" si="475"/>
        <v>1.2686059453930083</v>
      </c>
      <c r="DI64" s="89">
        <f>SUM(DI9)</f>
        <v>251.45089299999998</v>
      </c>
      <c r="DJ64" s="89">
        <f t="shared" ref="DJ64:DK64" si="476">SUM(DJ9)</f>
        <v>248.56339299999999</v>
      </c>
      <c r="DK64" s="89">
        <f t="shared" si="476"/>
        <v>2.8875000000000002</v>
      </c>
      <c r="DL64" s="89">
        <f>SUM(DL9)</f>
        <v>267.44142799999997</v>
      </c>
      <c r="DM64" s="89">
        <v>264.58742799999999</v>
      </c>
      <c r="DN64" s="89">
        <v>2.8540000000000001</v>
      </c>
      <c r="DO64" s="46">
        <f t="shared" ref="DO64" si="477">SUM(CN64+CW64+DF64)</f>
        <v>768.56306212265417</v>
      </c>
      <c r="DP64" s="46">
        <f t="shared" si="429"/>
        <v>764.75724428647504</v>
      </c>
      <c r="DQ64" s="46">
        <f t="shared" si="429"/>
        <v>3.8058178361790249</v>
      </c>
      <c r="DR64" s="46">
        <f t="shared" si="429"/>
        <v>722.06655699999999</v>
      </c>
      <c r="DS64" s="46">
        <f t="shared" si="429"/>
        <v>717.994057</v>
      </c>
      <c r="DT64" s="46">
        <f t="shared" si="429"/>
        <v>4.0724999999999998</v>
      </c>
      <c r="DU64" s="46">
        <f t="shared" si="429"/>
        <v>769.64042799999993</v>
      </c>
      <c r="DV64" s="46">
        <f t="shared" si="429"/>
        <v>766.05642799999998</v>
      </c>
      <c r="DW64" s="46">
        <f t="shared" si="429"/>
        <v>3.5840000000000001</v>
      </c>
      <c r="DX64" s="48">
        <f t="shared" si="276"/>
        <v>-46.496505122654185</v>
      </c>
      <c r="DY64" s="48">
        <f t="shared" si="276"/>
        <v>-46.763187286475045</v>
      </c>
      <c r="DZ64" s="48">
        <f t="shared" si="276"/>
        <v>0.26668216382097487</v>
      </c>
      <c r="EA64" s="46">
        <f t="shared" si="430"/>
        <v>2305.6891863679625</v>
      </c>
      <c r="EB64" s="46">
        <f t="shared" si="430"/>
        <v>2294.2717328594254</v>
      </c>
      <c r="EC64" s="46">
        <f t="shared" si="430"/>
        <v>11.417453508537076</v>
      </c>
      <c r="ED64" s="46">
        <f t="shared" si="430"/>
        <v>2292.0186020000001</v>
      </c>
      <c r="EE64" s="46">
        <f t="shared" si="430"/>
        <v>2280.567102</v>
      </c>
      <c r="EF64" s="46">
        <f t="shared" si="430"/>
        <v>11.451499999999999</v>
      </c>
      <c r="EG64" s="46">
        <f t="shared" si="430"/>
        <v>2422.1544279999998</v>
      </c>
      <c r="EH64" s="46">
        <f t="shared" si="430"/>
        <v>2411.6784280000002</v>
      </c>
      <c r="EI64" s="46">
        <f t="shared" si="430"/>
        <v>10.475999999999999</v>
      </c>
      <c r="EJ64" s="48">
        <f t="shared" si="278"/>
        <v>-13.670584367962419</v>
      </c>
      <c r="EK64" s="48">
        <f t="shared" si="278"/>
        <v>-13.704630859425379</v>
      </c>
      <c r="EL64" s="48">
        <f t="shared" si="278"/>
        <v>3.4046491462923711E-2</v>
      </c>
      <c r="EM64" s="89">
        <f>SUM(EM9)</f>
        <v>256.18768737421806</v>
      </c>
      <c r="EN64" s="89">
        <f t="shared" ref="EN64:EO64" si="478">SUM(EN9)</f>
        <v>254.91908142882502</v>
      </c>
      <c r="EO64" s="89">
        <f t="shared" si="478"/>
        <v>1.2686059453930083</v>
      </c>
      <c r="EP64" s="89">
        <f>SUM(EP9)</f>
        <v>255.22729999999999</v>
      </c>
      <c r="EQ64" s="89">
        <f t="shared" ref="EQ64:ER64" si="479">SUM(EQ9)</f>
        <v>253.72229999999999</v>
      </c>
      <c r="ER64" s="91">
        <f t="shared" si="479"/>
        <v>1.5049999999999999</v>
      </c>
      <c r="ES64" s="89">
        <f>SUM(ES9)</f>
        <v>265.94100000000003</v>
      </c>
      <c r="ET64" s="89">
        <v>265.29700000000003</v>
      </c>
      <c r="EU64" s="89">
        <v>0.64400000000000002</v>
      </c>
      <c r="EV64" s="89">
        <f>SUM(EV9)</f>
        <v>256.18768737421806</v>
      </c>
      <c r="EW64" s="89">
        <f t="shared" ref="EW64:EX64" si="480">SUM(EW9)</f>
        <v>254.91908142882502</v>
      </c>
      <c r="EX64" s="89">
        <f t="shared" si="480"/>
        <v>1.2686059453930083</v>
      </c>
      <c r="EY64" s="89">
        <f>SUM(EY9)</f>
        <v>0</v>
      </c>
      <c r="EZ64" s="89">
        <f t="shared" ref="EZ64:FA64" si="481">SUM(EZ9)</f>
        <v>0</v>
      </c>
      <c r="FA64" s="89">
        <f t="shared" si="481"/>
        <v>0</v>
      </c>
      <c r="FB64" s="89">
        <f>SUM(FB9)</f>
        <v>266.04975399999995</v>
      </c>
      <c r="FC64" s="89">
        <v>265.46225399999997</v>
      </c>
      <c r="FD64" s="89">
        <v>0.58750000000000002</v>
      </c>
      <c r="FE64" s="89">
        <f>SUM(FE9)</f>
        <v>256.18768737421806</v>
      </c>
      <c r="FF64" s="89">
        <f t="shared" ref="FF64:FG64" si="482">SUM(FF9)</f>
        <v>254.91908142882502</v>
      </c>
      <c r="FG64" s="89">
        <f t="shared" si="482"/>
        <v>1.2686059453930083</v>
      </c>
      <c r="FH64" s="89">
        <f>SUM(FH9)</f>
        <v>0</v>
      </c>
      <c r="FI64" s="89">
        <f t="shared" ref="FI64:FJ64" si="483">SUM(FI9)</f>
        <v>0</v>
      </c>
      <c r="FJ64" s="89">
        <f t="shared" si="483"/>
        <v>0</v>
      </c>
      <c r="FK64" s="89">
        <f>SUM(FK9)</f>
        <v>271.41572000000002</v>
      </c>
      <c r="FL64" s="89">
        <v>268.29682000000003</v>
      </c>
      <c r="FM64" s="89">
        <v>3.1190000000000002</v>
      </c>
      <c r="FN64" s="46">
        <f t="shared" ref="FN64" si="484">SUM(EM64+EV64+FE64)</f>
        <v>768.56306212265417</v>
      </c>
      <c r="FO64" s="46">
        <f t="shared" si="431"/>
        <v>764.75724428647504</v>
      </c>
      <c r="FP64" s="46">
        <f t="shared" si="431"/>
        <v>3.8058178361790249</v>
      </c>
      <c r="FQ64" s="46">
        <f t="shared" si="431"/>
        <v>255.22729999999999</v>
      </c>
      <c r="FR64" s="46">
        <f t="shared" si="431"/>
        <v>253.72229999999999</v>
      </c>
      <c r="FS64" s="46">
        <f t="shared" si="431"/>
        <v>1.5049999999999999</v>
      </c>
      <c r="FT64" s="46">
        <f t="shared" si="431"/>
        <v>803.40647399999989</v>
      </c>
      <c r="FU64" s="46">
        <f t="shared" si="431"/>
        <v>799.05607400000008</v>
      </c>
      <c r="FV64" s="46">
        <f t="shared" si="431"/>
        <v>4.3505000000000003</v>
      </c>
      <c r="FW64" s="48">
        <f t="shared" si="280"/>
        <v>-513.33576212265416</v>
      </c>
      <c r="FX64" s="48">
        <f t="shared" si="280"/>
        <v>-511.03494428647502</v>
      </c>
      <c r="FY64" s="48">
        <f t="shared" si="280"/>
        <v>-2.300817836179025</v>
      </c>
      <c r="FZ64" s="47">
        <f t="shared" si="432"/>
        <v>3074.2522484906167</v>
      </c>
      <c r="GA64" s="47">
        <f t="shared" si="432"/>
        <v>3059.0289771459002</v>
      </c>
      <c r="GB64" s="47">
        <f t="shared" si="432"/>
        <v>15.2232713447161</v>
      </c>
      <c r="GC64" s="46">
        <f t="shared" si="432"/>
        <v>2547.2459020000001</v>
      </c>
      <c r="GD64" s="46">
        <f t="shared" si="432"/>
        <v>2534.2894019999999</v>
      </c>
      <c r="GE64" s="46">
        <f t="shared" si="432"/>
        <v>12.956499999999998</v>
      </c>
      <c r="GF64" s="46">
        <f t="shared" si="432"/>
        <v>3225.5609019999997</v>
      </c>
      <c r="GG64" s="46">
        <f t="shared" si="432"/>
        <v>3210.7345020000002</v>
      </c>
      <c r="GH64" s="46">
        <f t="shared" si="432"/>
        <v>14.826499999999999</v>
      </c>
      <c r="GI64" s="48">
        <f t="shared" si="282"/>
        <v>-527.00634649061658</v>
      </c>
      <c r="GJ64" s="48">
        <f t="shared" si="282"/>
        <v>-524.73957514590029</v>
      </c>
      <c r="GK64" s="48">
        <f t="shared" si="282"/>
        <v>-2.2667713447161013</v>
      </c>
    </row>
    <row r="65" spans="1:195" ht="18.75" customHeight="1" x14ac:dyDescent="0.3">
      <c r="A65" s="14" t="s">
        <v>79</v>
      </c>
      <c r="B65" s="89">
        <f t="shared" ref="B65:AK65" si="485">SUM(B63/B64)</f>
        <v>40.705420536485427</v>
      </c>
      <c r="C65" s="89">
        <f t="shared" si="485"/>
        <v>40.802435653768278</v>
      </c>
      <c r="D65" s="89">
        <f t="shared" si="485"/>
        <v>21.210789699963804</v>
      </c>
      <c r="E65" s="89">
        <f t="shared" si="485"/>
        <v>45.023232509038849</v>
      </c>
      <c r="F65" s="89">
        <f t="shared" si="485"/>
        <v>45.056952861839477</v>
      </c>
      <c r="G65" s="89">
        <f t="shared" si="485"/>
        <v>32.678901960784316</v>
      </c>
      <c r="H65" s="89">
        <f t="shared" si="485"/>
        <v>27.971099390792187</v>
      </c>
      <c r="I65" s="89">
        <v>27.938503896028799</v>
      </c>
      <c r="J65" s="89">
        <v>68.055155555555558</v>
      </c>
      <c r="K65" s="89">
        <f t="shared" si="485"/>
        <v>40.705420536485427</v>
      </c>
      <c r="L65" s="89">
        <f t="shared" si="485"/>
        <v>40.802435653768278</v>
      </c>
      <c r="M65" s="89">
        <f t="shared" si="485"/>
        <v>21.210789699963804</v>
      </c>
      <c r="N65" s="89">
        <f t="shared" si="485"/>
        <v>38.581538334642723</v>
      </c>
      <c r="O65" s="89">
        <f t="shared" si="485"/>
        <v>38.574012302373056</v>
      </c>
      <c r="P65" s="89">
        <f t="shared" si="485"/>
        <v>42.96523628462792</v>
      </c>
      <c r="Q65" s="89">
        <f t="shared" si="485"/>
        <v>25.185927429098609</v>
      </c>
      <c r="R65" s="89">
        <v>25.160763030976558</v>
      </c>
      <c r="S65" s="89">
        <v>53.034427860696525</v>
      </c>
      <c r="T65" s="89">
        <f t="shared" si="485"/>
        <v>40.705420536485427</v>
      </c>
      <c r="U65" s="89">
        <f t="shared" si="485"/>
        <v>40.802435653768278</v>
      </c>
      <c r="V65" s="89">
        <f t="shared" si="485"/>
        <v>21.210789699963804</v>
      </c>
      <c r="W65" s="89">
        <f t="shared" si="485"/>
        <v>42.881107212359638</v>
      </c>
      <c r="X65" s="89">
        <f t="shared" si="485"/>
        <v>43.176241652724961</v>
      </c>
      <c r="Y65" s="89">
        <f t="shared" si="485"/>
        <v>11.498039296794209</v>
      </c>
      <c r="Z65" s="89">
        <f t="shared" si="485"/>
        <v>43.8392572743724</v>
      </c>
      <c r="AA65" s="89">
        <v>44.133935117118781</v>
      </c>
      <c r="AB65" s="89">
        <v>10.740095673876873</v>
      </c>
      <c r="AC65" s="46">
        <f t="shared" si="485"/>
        <v>40.705420536485427</v>
      </c>
      <c r="AD65" s="46">
        <f t="shared" si="485"/>
        <v>40.802435653768278</v>
      </c>
      <c r="AE65" s="46">
        <f t="shared" si="485"/>
        <v>21.210789699963804</v>
      </c>
      <c r="AF65" s="46">
        <f t="shared" si="485"/>
        <v>42.113124597392414</v>
      </c>
      <c r="AG65" s="46">
        <f t="shared" si="485"/>
        <v>42.21574593730589</v>
      </c>
      <c r="AH65" s="46">
        <f t="shared" si="485"/>
        <v>19.694702430846608</v>
      </c>
      <c r="AI65" s="46">
        <f t="shared" si="485"/>
        <v>32.257752451605988</v>
      </c>
      <c r="AJ65" s="46">
        <f t="shared" si="485"/>
        <v>32.304376453442551</v>
      </c>
      <c r="AK65" s="46">
        <f t="shared" si="485"/>
        <v>18.906865723461507</v>
      </c>
      <c r="AL65" s="48">
        <f t="shared" si="270"/>
        <v>1.4077040609069869</v>
      </c>
      <c r="AM65" s="48">
        <f t="shared" si="270"/>
        <v>1.4133102835376121</v>
      </c>
      <c r="AN65" s="48">
        <f t="shared" si="270"/>
        <v>-1.5160872691171967</v>
      </c>
      <c r="AO65" s="89">
        <f t="shared" ref="AO65:BX65" si="486">SUM(AO63/AO64)</f>
        <v>40.705420536485427</v>
      </c>
      <c r="AP65" s="89">
        <f t="shared" si="486"/>
        <v>40.802435653768278</v>
      </c>
      <c r="AQ65" s="89">
        <f t="shared" si="486"/>
        <v>21.210789699963804</v>
      </c>
      <c r="AR65" s="89">
        <f t="shared" si="486"/>
        <v>45.981933847354853</v>
      </c>
      <c r="AS65" s="89">
        <f t="shared" si="486"/>
        <v>46.00264602853732</v>
      </c>
      <c r="AT65" s="89">
        <f t="shared" si="486"/>
        <v>34.146086956521742</v>
      </c>
      <c r="AU65" s="89">
        <f t="shared" si="486"/>
        <v>29.346838421269339</v>
      </c>
      <c r="AV65" s="89">
        <v>29.344430786846051</v>
      </c>
      <c r="AW65" s="89">
        <v>30.595633187772929</v>
      </c>
      <c r="AX65" s="89">
        <f t="shared" si="486"/>
        <v>40.705420536485427</v>
      </c>
      <c r="AY65" s="89">
        <f t="shared" si="486"/>
        <v>40.802435653768278</v>
      </c>
      <c r="AZ65" s="89">
        <f t="shared" si="486"/>
        <v>21.210789699963804</v>
      </c>
      <c r="BA65" s="89">
        <f t="shared" si="486"/>
        <v>47.124679320147898</v>
      </c>
      <c r="BB65" s="89">
        <f t="shared" si="486"/>
        <v>47.176565279626651</v>
      </c>
      <c r="BC65" s="89">
        <f t="shared" si="486"/>
        <v>28.91500500834724</v>
      </c>
      <c r="BD65" s="89">
        <f t="shared" si="486"/>
        <v>31.236509857321799</v>
      </c>
      <c r="BE65" s="89">
        <v>31.268511632816153</v>
      </c>
      <c r="BF65" s="89">
        <v>16.049463327370304</v>
      </c>
      <c r="BG65" s="89">
        <f t="shared" si="486"/>
        <v>40.705420536485427</v>
      </c>
      <c r="BH65" s="89">
        <f t="shared" si="486"/>
        <v>40.802435653768278</v>
      </c>
      <c r="BI65" s="89">
        <f t="shared" si="486"/>
        <v>21.210789699963804</v>
      </c>
      <c r="BJ65" s="89">
        <f t="shared" si="486"/>
        <v>44.983074702916845</v>
      </c>
      <c r="BK65" s="89">
        <f t="shared" si="486"/>
        <v>45.330207138611449</v>
      </c>
      <c r="BL65" s="89">
        <f t="shared" si="486"/>
        <v>10.812958996623252</v>
      </c>
      <c r="BM65" s="89">
        <f t="shared" si="486"/>
        <v>36.9894544032718</v>
      </c>
      <c r="BN65" s="89">
        <v>37.295501668425956</v>
      </c>
      <c r="BO65" s="89">
        <v>9.5084766947313604</v>
      </c>
      <c r="BP65" s="46">
        <f t="shared" si="486"/>
        <v>40.705420536485427</v>
      </c>
      <c r="BQ65" s="46">
        <f t="shared" si="486"/>
        <v>40.802435653768278</v>
      </c>
      <c r="BR65" s="46">
        <f t="shared" si="486"/>
        <v>21.210789699963804</v>
      </c>
      <c r="BS65" s="46">
        <f t="shared" si="486"/>
        <v>46.037734225888677</v>
      </c>
      <c r="BT65" s="46">
        <f t="shared" si="486"/>
        <v>46.178076464718252</v>
      </c>
      <c r="BU65" s="46">
        <f t="shared" si="486"/>
        <v>17.204313157894738</v>
      </c>
      <c r="BV65" s="46">
        <f t="shared" si="486"/>
        <v>32.378785556836235</v>
      </c>
      <c r="BW65" s="46">
        <f t="shared" si="486"/>
        <v>32.471397602015458</v>
      </c>
      <c r="BX65" s="46">
        <f t="shared" si="486"/>
        <v>13.429161837103509</v>
      </c>
      <c r="BY65" s="48">
        <f t="shared" si="272"/>
        <v>5.3323136894032501</v>
      </c>
      <c r="BZ65" s="48">
        <f t="shared" si="272"/>
        <v>5.3756408109499745</v>
      </c>
      <c r="CA65" s="48">
        <f t="shared" si="272"/>
        <v>-4.0064765420690662</v>
      </c>
      <c r="CB65" s="46">
        <f>SUM(CB63/CB64)</f>
        <v>40.705420536485427</v>
      </c>
      <c r="CC65" s="46">
        <f t="shared" ref="CC65:CD65" si="487">SUM(CC63/CC64)</f>
        <v>40.802435653768278</v>
      </c>
      <c r="CD65" s="46">
        <f t="shared" si="487"/>
        <v>21.210789699963804</v>
      </c>
      <c r="CE65" s="46">
        <f>SUM(CE63/CE64)</f>
        <v>44.074271752676367</v>
      </c>
      <c r="CF65" s="46">
        <f t="shared" ref="CF65:CG65" si="488">SUM(CF63/CF64)</f>
        <v>44.195456693034153</v>
      </c>
      <c r="CG65" s="46">
        <f t="shared" si="488"/>
        <v>18.412214392194066</v>
      </c>
      <c r="CH65" s="46">
        <f>SUM(CH63/CH64)</f>
        <v>32.318167253045964</v>
      </c>
      <c r="CI65" s="46">
        <f t="shared" ref="CI65:CJ65" si="489">SUM(CI63/CI64)</f>
        <v>32.387688606496511</v>
      </c>
      <c r="CJ65" s="46">
        <f t="shared" si="489"/>
        <v>15.718360417875799</v>
      </c>
      <c r="CK65" s="48">
        <f t="shared" si="274"/>
        <v>3.3688512161909401</v>
      </c>
      <c r="CL65" s="48">
        <f t="shared" si="274"/>
        <v>3.3930210392658751</v>
      </c>
      <c r="CM65" s="48">
        <f t="shared" si="274"/>
        <v>-2.7985753077697382</v>
      </c>
      <c r="CN65" s="89">
        <f t="shared" ref="CN65:DW65" si="490">SUM(CN63/CN64)</f>
        <v>40.705420536485427</v>
      </c>
      <c r="CO65" s="89">
        <f t="shared" si="490"/>
        <v>40.802435653768278</v>
      </c>
      <c r="CP65" s="89">
        <f t="shared" si="490"/>
        <v>21.210789699963804</v>
      </c>
      <c r="CQ65" s="89">
        <f t="shared" si="490"/>
        <v>49.103421741576398</v>
      </c>
      <c r="CR65" s="89">
        <f t="shared" si="490"/>
        <v>49.163878113196837</v>
      </c>
      <c r="CS65" s="89">
        <f t="shared" si="490"/>
        <v>23.965290322580646</v>
      </c>
      <c r="CT65" s="89">
        <f t="shared" si="490"/>
        <v>41.252664475673924</v>
      </c>
      <c r="CU65" s="89">
        <v>41.222882201162122</v>
      </c>
      <c r="CV65" s="89">
        <v>63.335329341317362</v>
      </c>
      <c r="CW65" s="89">
        <f t="shared" si="490"/>
        <v>40.705420536485427</v>
      </c>
      <c r="CX65" s="89">
        <f t="shared" si="490"/>
        <v>40.802435653768278</v>
      </c>
      <c r="CY65" s="89">
        <f t="shared" si="490"/>
        <v>21.210789699963804</v>
      </c>
      <c r="CZ65" s="89">
        <f t="shared" si="490"/>
        <v>41.515890793934879</v>
      </c>
      <c r="DA65" s="89">
        <f t="shared" si="490"/>
        <v>41.566245054839271</v>
      </c>
      <c r="DB65" s="89">
        <f t="shared" si="490"/>
        <v>22.404326848249031</v>
      </c>
      <c r="DC65" s="89">
        <f t="shared" si="490"/>
        <v>34.091666115949565</v>
      </c>
      <c r="DD65" s="89">
        <v>34.094109164834656</v>
      </c>
      <c r="DE65" s="89">
        <v>32.525782828282829</v>
      </c>
      <c r="DF65" s="89">
        <f t="shared" si="490"/>
        <v>40.705420536485427</v>
      </c>
      <c r="DG65" s="89">
        <f t="shared" si="490"/>
        <v>40.802435653768278</v>
      </c>
      <c r="DH65" s="89">
        <f t="shared" si="490"/>
        <v>21.210789699963804</v>
      </c>
      <c r="DI65" s="89">
        <f t="shared" si="490"/>
        <v>51.454715692737665</v>
      </c>
      <c r="DJ65" s="89">
        <f t="shared" si="490"/>
        <v>51.975190972710934</v>
      </c>
      <c r="DK65" s="89">
        <f t="shared" si="490"/>
        <v>6.6508709956709957</v>
      </c>
      <c r="DL65" s="89">
        <f t="shared" si="490"/>
        <v>35.000087421010939</v>
      </c>
      <c r="DM65" s="89">
        <v>35.291249741465421</v>
      </c>
      <c r="DN65" s="89">
        <v>8.0071338472319535</v>
      </c>
      <c r="DO65" s="46">
        <f t="shared" si="490"/>
        <v>40.705420536485427</v>
      </c>
      <c r="DP65" s="46">
        <f t="shared" si="490"/>
        <v>40.802435653768278</v>
      </c>
      <c r="DQ65" s="46">
        <f t="shared" si="490"/>
        <v>21.210789699963804</v>
      </c>
      <c r="DR65" s="46">
        <f t="shared" si="490"/>
        <v>47.35302403709025</v>
      </c>
      <c r="DS65" s="46">
        <f t="shared" si="490"/>
        <v>47.556709358668137</v>
      </c>
      <c r="DT65" s="46">
        <f t="shared" si="490"/>
        <v>11.442686310620013</v>
      </c>
      <c r="DU65" s="46">
        <f t="shared" si="490"/>
        <v>36.714669788630189</v>
      </c>
      <c r="DV65" s="46">
        <f t="shared" si="490"/>
        <v>36.812180629597172</v>
      </c>
      <c r="DW65" s="46">
        <f t="shared" si="490"/>
        <v>15.872368861607143</v>
      </c>
      <c r="DX65" s="48">
        <f t="shared" si="276"/>
        <v>6.6476035006048235</v>
      </c>
      <c r="DY65" s="48">
        <f t="shared" si="276"/>
        <v>6.7542737048998589</v>
      </c>
      <c r="DZ65" s="48">
        <f t="shared" si="276"/>
        <v>-9.768103389343791</v>
      </c>
      <c r="EA65" s="46">
        <f>SUM(EA63/EA64)</f>
        <v>40.705420536485427</v>
      </c>
      <c r="EB65" s="46">
        <f t="shared" ref="EB65:EC65" si="491">SUM(EB63/EB64)</f>
        <v>40.802435653768278</v>
      </c>
      <c r="EC65" s="46">
        <f t="shared" si="491"/>
        <v>21.210789699963804</v>
      </c>
      <c r="ED65" s="46">
        <f>SUM(ED63/ED64)</f>
        <v>45.107194160547216</v>
      </c>
      <c r="EE65" s="46">
        <f t="shared" ref="EE65:EF65" si="492">SUM(EE63/EE64)</f>
        <v>45.253684462734135</v>
      </c>
      <c r="EF65" s="46">
        <f t="shared" si="492"/>
        <v>15.933639261232154</v>
      </c>
      <c r="EG65" s="46">
        <f>SUM(EG63/EG64)</f>
        <v>33.715157492014384</v>
      </c>
      <c r="EH65" s="46">
        <f t="shared" ref="EH65:EI65" si="493">SUM(EH63/EH64)</f>
        <v>33.793104235536994</v>
      </c>
      <c r="EI65" s="46">
        <f t="shared" si="493"/>
        <v>15.771049064528448</v>
      </c>
      <c r="EJ65" s="48">
        <f t="shared" si="278"/>
        <v>4.4017736240617893</v>
      </c>
      <c r="EK65" s="48">
        <f t="shared" si="278"/>
        <v>4.4512488089658575</v>
      </c>
      <c r="EL65" s="48">
        <f t="shared" si="278"/>
        <v>-5.2771504387316508</v>
      </c>
      <c r="EM65" s="89">
        <f t="shared" ref="EM65:FV65" si="494">SUM(EM63/EM64)</f>
        <v>40.705420536485427</v>
      </c>
      <c r="EN65" s="89">
        <f t="shared" si="494"/>
        <v>40.802435653768278</v>
      </c>
      <c r="EO65" s="89">
        <f t="shared" si="494"/>
        <v>21.210789699963804</v>
      </c>
      <c r="EP65" s="89">
        <f t="shared" si="494"/>
        <v>40.927392994401465</v>
      </c>
      <c r="EQ65" s="89">
        <f t="shared" si="494"/>
        <v>41.081286272432493</v>
      </c>
      <c r="ER65" s="89">
        <f t="shared" si="494"/>
        <v>14.983102990033224</v>
      </c>
      <c r="ES65" s="89">
        <f t="shared" si="494"/>
        <v>37.209948447211971</v>
      </c>
      <c r="ET65" s="89">
        <v>37.222911303180965</v>
      </c>
      <c r="EU65" s="89">
        <v>31.869875776397514</v>
      </c>
      <c r="EV65" s="89">
        <f t="shared" si="494"/>
        <v>40.705420536485427</v>
      </c>
      <c r="EW65" s="89">
        <f t="shared" si="494"/>
        <v>40.802435653768278</v>
      </c>
      <c r="EX65" s="89">
        <f t="shared" si="494"/>
        <v>21.210789699963804</v>
      </c>
      <c r="EY65" s="89" t="e">
        <f t="shared" si="494"/>
        <v>#DIV/0!</v>
      </c>
      <c r="EZ65" s="89" t="e">
        <f t="shared" si="494"/>
        <v>#DIV/0!</v>
      </c>
      <c r="FA65" s="89" t="e">
        <f t="shared" si="494"/>
        <v>#DIV/0!</v>
      </c>
      <c r="FB65" s="89">
        <f t="shared" si="494"/>
        <v>34.641197525783099</v>
      </c>
      <c r="FC65" s="89">
        <v>34.633361547514028</v>
      </c>
      <c r="FD65" s="89">
        <v>38.181889361702126</v>
      </c>
      <c r="FE65" s="89">
        <f t="shared" si="494"/>
        <v>40.705420536485427</v>
      </c>
      <c r="FF65" s="89">
        <f t="shared" si="494"/>
        <v>40.802435653768278</v>
      </c>
      <c r="FG65" s="89">
        <f t="shared" si="494"/>
        <v>21.210789699963804</v>
      </c>
      <c r="FH65" s="89" t="e">
        <f t="shared" si="494"/>
        <v>#DIV/0!</v>
      </c>
      <c r="FI65" s="89" t="e">
        <f t="shared" si="494"/>
        <v>#DIV/0!</v>
      </c>
      <c r="FJ65" s="89" t="e">
        <f t="shared" si="494"/>
        <v>#DIV/0!</v>
      </c>
      <c r="FK65" s="89">
        <f t="shared" si="494"/>
        <v>41.074704552853454</v>
      </c>
      <c r="FL65" s="89">
        <v>38.968188292354711</v>
      </c>
      <c r="FM65" s="89">
        <v>10.98608528374479</v>
      </c>
      <c r="FN65" s="46">
        <f t="shared" si="494"/>
        <v>40.705420536485427</v>
      </c>
      <c r="FO65" s="46">
        <f t="shared" si="494"/>
        <v>40.802435653768278</v>
      </c>
      <c r="FP65" s="46">
        <f t="shared" si="494"/>
        <v>21.210789699963804</v>
      </c>
      <c r="FQ65" s="46">
        <f t="shared" si="494"/>
        <v>40.927392994401465</v>
      </c>
      <c r="FR65" s="46">
        <f t="shared" si="494"/>
        <v>41.081286272432493</v>
      </c>
      <c r="FS65" s="46">
        <f t="shared" si="494"/>
        <v>14.983102990033224</v>
      </c>
      <c r="FT65" s="46">
        <f t="shared" si="494"/>
        <v>37.66493608066196</v>
      </c>
      <c r="FU65" s="46">
        <f t="shared" si="494"/>
        <v>37.773358856915465</v>
      </c>
      <c r="FV65" s="46">
        <f t="shared" si="494"/>
        <v>17.750065509711529</v>
      </c>
      <c r="FW65" s="48">
        <f t="shared" si="280"/>
        <v>0.22197245791603848</v>
      </c>
      <c r="FX65" s="48">
        <f t="shared" si="280"/>
        <v>0.27885061866421523</v>
      </c>
      <c r="FY65" s="48">
        <f t="shared" si="280"/>
        <v>-6.2276867099305804</v>
      </c>
      <c r="FZ65" s="47">
        <f>SUM(FZ63/FZ64)</f>
        <v>40.705420536485427</v>
      </c>
      <c r="GA65" s="47">
        <f t="shared" ref="GA65:GB65" si="495">SUM(GA63/GA64)</f>
        <v>40.802435653768278</v>
      </c>
      <c r="GB65" s="47">
        <f t="shared" si="495"/>
        <v>21.210789699963804</v>
      </c>
      <c r="GC65" s="46">
        <f>SUM(GC63/GC64)</f>
        <v>44.688389142415822</v>
      </c>
      <c r="GD65" s="46">
        <f t="shared" ref="GD65:GE65" si="496">SUM(GD63/GD64)</f>
        <v>44.835961662597846</v>
      </c>
      <c r="GE65" s="46">
        <f t="shared" si="496"/>
        <v>15.823226951723074</v>
      </c>
      <c r="GF65" s="46">
        <f>SUM(GF63/GF64)</f>
        <v>34.698948462142546</v>
      </c>
      <c r="GG65" s="46">
        <f t="shared" ref="GG65:GH65" si="497">SUM(GG63/GG64)</f>
        <v>34.78367092029336</v>
      </c>
      <c r="GH65" s="46">
        <f t="shared" si="497"/>
        <v>16.351746534920583</v>
      </c>
      <c r="GI65" s="48">
        <f t="shared" si="282"/>
        <v>3.9829686059303953</v>
      </c>
      <c r="GJ65" s="48">
        <f t="shared" si="282"/>
        <v>4.0335260088295684</v>
      </c>
      <c r="GK65" s="48">
        <f t="shared" si="282"/>
        <v>-5.3875627482407307</v>
      </c>
    </row>
    <row r="66" spans="1:195" ht="18.75" customHeight="1" x14ac:dyDescent="0.3">
      <c r="A66" s="92" t="s">
        <v>80</v>
      </c>
      <c r="B66" s="89">
        <f t="shared" ref="B66:B67" si="498">SUM(C66:D66)</f>
        <v>-24.081315996538649</v>
      </c>
      <c r="C66" s="89">
        <f>SUM([20]стоки!EK122)/12</f>
        <v>-26.071001037368333</v>
      </c>
      <c r="D66" s="89">
        <f>SUM([20]стоки!EL122)/12</f>
        <v>1.9896850408296833</v>
      </c>
      <c r="E66" s="89">
        <f t="shared" ref="E66:E67" si="499">SUM(F66:G66)</f>
        <v>0</v>
      </c>
      <c r="F66" s="89">
        <v>0</v>
      </c>
      <c r="G66" s="89">
        <v>0</v>
      </c>
      <c r="H66" s="89">
        <f t="shared" ref="H66:H67" si="500">SUM(I66:J66)</f>
        <v>0</v>
      </c>
      <c r="I66" s="89">
        <v>0</v>
      </c>
      <c r="J66" s="89">
        <v>0</v>
      </c>
      <c r="K66" s="89">
        <f t="shared" ref="K66:K67" si="501">SUM(L66:M66)</f>
        <v>-24.081315996538649</v>
      </c>
      <c r="L66" s="89">
        <f>SUM(C66)</f>
        <v>-26.071001037368333</v>
      </c>
      <c r="M66" s="89">
        <f>SUM(D66)</f>
        <v>1.9896850408296833</v>
      </c>
      <c r="N66" s="89">
        <f t="shared" ref="N66:N67" si="502">SUM(O66:P66)</f>
        <v>0</v>
      </c>
      <c r="O66" s="89">
        <v>0</v>
      </c>
      <c r="P66" s="89">
        <v>0</v>
      </c>
      <c r="Q66" s="89">
        <f t="shared" ref="Q66:Q67" si="503">SUM(R66:S66)</f>
        <v>0</v>
      </c>
      <c r="R66" s="89">
        <v>0</v>
      </c>
      <c r="S66" s="89">
        <v>0</v>
      </c>
      <c r="T66" s="89">
        <f t="shared" ref="T66:T67" si="504">SUM(U66:V66)</f>
        <v>-24.081315996538649</v>
      </c>
      <c r="U66" s="89">
        <f>SUM(L66)</f>
        <v>-26.071001037368333</v>
      </c>
      <c r="V66" s="89">
        <f>SUM(M66)</f>
        <v>1.9896850408296833</v>
      </c>
      <c r="W66" s="89">
        <f t="shared" ref="W66:W67" si="505">SUM(X66:Y66)</f>
        <v>0</v>
      </c>
      <c r="X66" s="89">
        <v>0</v>
      </c>
      <c r="Y66" s="89">
        <v>0</v>
      </c>
      <c r="Z66" s="89">
        <f t="shared" ref="Z66:Z67" si="506">SUM(AA66:AB66)</f>
        <v>0</v>
      </c>
      <c r="AA66" s="89">
        <v>0</v>
      </c>
      <c r="AB66" s="89">
        <v>0</v>
      </c>
      <c r="AC66" s="93">
        <f>SUM(B66+K66+T66)</f>
        <v>-72.243947989615947</v>
      </c>
      <c r="AD66" s="93">
        <f t="shared" ref="AD66:AF70" si="507">SUM(C66+L66+U66)</f>
        <v>-78.213003112105</v>
      </c>
      <c r="AE66" s="93">
        <f t="shared" si="507"/>
        <v>5.96905512248905</v>
      </c>
      <c r="AF66" s="93">
        <f>SUM(E66+N66+W66)</f>
        <v>0</v>
      </c>
      <c r="AG66" s="93">
        <f t="shared" ref="AG66:AK70" si="508">SUM(F66+O66+X66)</f>
        <v>0</v>
      </c>
      <c r="AH66" s="93">
        <f t="shared" si="508"/>
        <v>0</v>
      </c>
      <c r="AI66" s="93">
        <f t="shared" si="508"/>
        <v>0</v>
      </c>
      <c r="AJ66" s="93">
        <f t="shared" si="508"/>
        <v>0</v>
      </c>
      <c r="AK66" s="93">
        <f t="shared" si="508"/>
        <v>0</v>
      </c>
      <c r="AL66" s="94">
        <f t="shared" si="270"/>
        <v>72.243947989615947</v>
      </c>
      <c r="AM66" s="94">
        <f t="shared" si="270"/>
        <v>78.213003112105</v>
      </c>
      <c r="AN66" s="94">
        <f t="shared" si="270"/>
        <v>-5.96905512248905</v>
      </c>
      <c r="AO66" s="89">
        <f t="shared" ref="AO66" si="509">SUM(AP66:AQ66)</f>
        <v>-24.081315996538649</v>
      </c>
      <c r="AP66" s="89">
        <f>SUM(U66)</f>
        <v>-26.071001037368333</v>
      </c>
      <c r="AQ66" s="89">
        <f>SUM(V66)</f>
        <v>1.9896850408296833</v>
      </c>
      <c r="AR66" s="89">
        <f t="shared" ref="AR66:AR67" si="510">SUM(AS66:AT66)</f>
        <v>0</v>
      </c>
      <c r="AS66" s="89">
        <v>0</v>
      </c>
      <c r="AT66" s="89">
        <v>0</v>
      </c>
      <c r="AU66" s="89">
        <f t="shared" ref="AU66:AU67" si="511">SUM(AV66:AW66)</f>
        <v>0</v>
      </c>
      <c r="AV66" s="89">
        <v>0</v>
      </c>
      <c r="AW66" s="89">
        <v>0</v>
      </c>
      <c r="AX66" s="89">
        <f t="shared" ref="AX66:AX67" si="512">SUM(AY66:AZ66)</f>
        <v>-24.081315996538649</v>
      </c>
      <c r="AY66" s="89">
        <f>SUM(AP66)</f>
        <v>-26.071001037368333</v>
      </c>
      <c r="AZ66" s="89">
        <f>SUM(AQ66)</f>
        <v>1.9896850408296833</v>
      </c>
      <c r="BA66" s="89">
        <f t="shared" ref="BA66:BA67" si="513">SUM(BB66:BC66)</f>
        <v>0</v>
      </c>
      <c r="BB66" s="89">
        <v>0</v>
      </c>
      <c r="BC66" s="89">
        <v>0</v>
      </c>
      <c r="BD66" s="89">
        <f t="shared" ref="BD66:BD67" si="514">SUM(BE66:BF66)</f>
        <v>0</v>
      </c>
      <c r="BE66" s="89">
        <v>0</v>
      </c>
      <c r="BF66" s="89">
        <v>0</v>
      </c>
      <c r="BG66" s="89">
        <f t="shared" ref="BG66:BG67" si="515">SUM(BH66:BI66)</f>
        <v>-24.081315996538649</v>
      </c>
      <c r="BH66" s="89">
        <f>SUM(AY66)</f>
        <v>-26.071001037368333</v>
      </c>
      <c r="BI66" s="89">
        <f>SUM(AZ66)</f>
        <v>1.9896850408296833</v>
      </c>
      <c r="BJ66" s="89">
        <f t="shared" ref="BJ66:BJ67" si="516">SUM(BK66:BL66)</f>
        <v>0</v>
      </c>
      <c r="BK66" s="89">
        <v>0</v>
      </c>
      <c r="BL66" s="89">
        <v>0</v>
      </c>
      <c r="BM66" s="89">
        <f t="shared" ref="BM66:BM67" si="517">SUM(BN66:BO66)</f>
        <v>0</v>
      </c>
      <c r="BN66" s="89">
        <v>0</v>
      </c>
      <c r="BO66" s="89">
        <v>0</v>
      </c>
      <c r="BP66" s="93">
        <f t="shared" ref="BP66:BX70" si="518">SUM(AO66+AX66+BG66)</f>
        <v>-72.243947989615947</v>
      </c>
      <c r="BQ66" s="93">
        <f t="shared" si="518"/>
        <v>-78.213003112105</v>
      </c>
      <c r="BR66" s="93">
        <f t="shared" si="518"/>
        <v>5.96905512248905</v>
      </c>
      <c r="BS66" s="93">
        <f t="shared" si="518"/>
        <v>0</v>
      </c>
      <c r="BT66" s="93">
        <f t="shared" si="518"/>
        <v>0</v>
      </c>
      <c r="BU66" s="93">
        <f t="shared" si="518"/>
        <v>0</v>
      </c>
      <c r="BV66" s="93">
        <f t="shared" si="518"/>
        <v>0</v>
      </c>
      <c r="BW66" s="93">
        <f t="shared" si="518"/>
        <v>0</v>
      </c>
      <c r="BX66" s="93">
        <f t="shared" si="518"/>
        <v>0</v>
      </c>
      <c r="BY66" s="95">
        <f t="shared" si="272"/>
        <v>72.243947989615947</v>
      </c>
      <c r="BZ66" s="95">
        <f t="shared" si="272"/>
        <v>78.213003112105</v>
      </c>
      <c r="CA66" s="95">
        <f t="shared" si="272"/>
        <v>-5.96905512248905</v>
      </c>
      <c r="CB66" s="93">
        <f t="shared" ref="CB66:CJ70" si="519">SUM(AC66+BP66)</f>
        <v>-144.48789597923189</v>
      </c>
      <c r="CC66" s="93">
        <f t="shared" si="519"/>
        <v>-156.42600622421</v>
      </c>
      <c r="CD66" s="93">
        <f t="shared" si="519"/>
        <v>11.9381102449781</v>
      </c>
      <c r="CE66" s="93">
        <f t="shared" si="519"/>
        <v>0</v>
      </c>
      <c r="CF66" s="93">
        <f t="shared" si="519"/>
        <v>0</v>
      </c>
      <c r="CG66" s="93">
        <f t="shared" si="519"/>
        <v>0</v>
      </c>
      <c r="CH66" s="93">
        <f t="shared" si="519"/>
        <v>0</v>
      </c>
      <c r="CI66" s="93">
        <f t="shared" si="519"/>
        <v>0</v>
      </c>
      <c r="CJ66" s="93">
        <f t="shared" si="519"/>
        <v>0</v>
      </c>
      <c r="CK66" s="95">
        <f t="shared" si="274"/>
        <v>144.48789597923189</v>
      </c>
      <c r="CL66" s="95">
        <f t="shared" si="274"/>
        <v>156.42600622421</v>
      </c>
      <c r="CM66" s="95">
        <f t="shared" si="274"/>
        <v>-11.9381102449781</v>
      </c>
      <c r="CN66" s="89">
        <f t="shared" ref="CN66:CN67" si="520">SUM(CO66:CP66)</f>
        <v>-24.081315996538649</v>
      </c>
      <c r="CO66" s="89">
        <f>SUM(BH66)</f>
        <v>-26.071001037368333</v>
      </c>
      <c r="CP66" s="89">
        <f>SUM(BI66)</f>
        <v>1.9896850408296833</v>
      </c>
      <c r="CQ66" s="89">
        <f t="shared" ref="CQ66:CQ67" si="521">SUM(CR66:CS66)</f>
        <v>0</v>
      </c>
      <c r="CR66" s="89">
        <v>0</v>
      </c>
      <c r="CS66" s="89">
        <v>0</v>
      </c>
      <c r="CT66" s="89">
        <f t="shared" ref="CT66:CT67" si="522">SUM(CU66:CV66)</f>
        <v>0</v>
      </c>
      <c r="CU66" s="89">
        <v>0</v>
      </c>
      <c r="CV66" s="89">
        <v>0</v>
      </c>
      <c r="CW66" s="89">
        <f t="shared" ref="CW66:CW67" si="523">SUM(CX66:CY66)</f>
        <v>-24.081315996538649</v>
      </c>
      <c r="CX66" s="89">
        <f>SUM(CO66)</f>
        <v>-26.071001037368333</v>
      </c>
      <c r="CY66" s="89">
        <f>SUM(CP66)</f>
        <v>1.9896850408296833</v>
      </c>
      <c r="CZ66" s="89">
        <f t="shared" ref="CZ66:CZ67" si="524">SUM(DA66:DB66)</f>
        <v>0</v>
      </c>
      <c r="DA66" s="89">
        <v>0</v>
      </c>
      <c r="DB66" s="89">
        <v>0</v>
      </c>
      <c r="DC66" s="89">
        <f t="shared" ref="DC66:DC67" si="525">SUM(DD66:DE66)</f>
        <v>0</v>
      </c>
      <c r="DD66" s="89">
        <v>0</v>
      </c>
      <c r="DE66" s="89">
        <v>0</v>
      </c>
      <c r="DF66" s="89">
        <f t="shared" ref="DF66:DF67" si="526">SUM(DG66:DH66)</f>
        <v>-24.081315996538649</v>
      </c>
      <c r="DG66" s="89">
        <f>SUM(CX66)</f>
        <v>-26.071001037368333</v>
      </c>
      <c r="DH66" s="89">
        <f>SUM(CY66)</f>
        <v>1.9896850408296833</v>
      </c>
      <c r="DI66" s="89">
        <f t="shared" ref="DI66:DI67" si="527">SUM(DJ66:DK66)</f>
        <v>0</v>
      </c>
      <c r="DJ66" s="89">
        <v>0</v>
      </c>
      <c r="DK66" s="89">
        <v>0</v>
      </c>
      <c r="DL66" s="89">
        <f t="shared" ref="DL66:DL67" si="528">SUM(DM66:DN66)</f>
        <v>0</v>
      </c>
      <c r="DM66" s="89">
        <v>0</v>
      </c>
      <c r="DN66" s="89">
        <v>0</v>
      </c>
      <c r="DO66" s="93">
        <f t="shared" ref="DO66:DW70" si="529">SUM(CN66+CW66+DF66)</f>
        <v>-72.243947989615947</v>
      </c>
      <c r="DP66" s="93">
        <f t="shared" si="529"/>
        <v>-78.213003112105</v>
      </c>
      <c r="DQ66" s="93">
        <f t="shared" si="529"/>
        <v>5.96905512248905</v>
      </c>
      <c r="DR66" s="93">
        <f t="shared" si="529"/>
        <v>0</v>
      </c>
      <c r="DS66" s="93">
        <f t="shared" si="529"/>
        <v>0</v>
      </c>
      <c r="DT66" s="93">
        <f t="shared" si="529"/>
        <v>0</v>
      </c>
      <c r="DU66" s="93">
        <f t="shared" si="529"/>
        <v>0</v>
      </c>
      <c r="DV66" s="93">
        <f t="shared" si="529"/>
        <v>0</v>
      </c>
      <c r="DW66" s="93">
        <f t="shared" si="529"/>
        <v>0</v>
      </c>
      <c r="DX66" s="95">
        <f t="shared" si="276"/>
        <v>72.243947989615947</v>
      </c>
      <c r="DY66" s="95">
        <f t="shared" si="276"/>
        <v>78.213003112105</v>
      </c>
      <c r="DZ66" s="95">
        <f t="shared" si="276"/>
        <v>-5.96905512248905</v>
      </c>
      <c r="EA66" s="96">
        <f t="shared" ref="EA66:EI70" si="530">SUM(CB66+DO66)</f>
        <v>-216.73184396884784</v>
      </c>
      <c r="EB66" s="96">
        <f t="shared" si="530"/>
        <v>-234.63900933631498</v>
      </c>
      <c r="EC66" s="96">
        <f t="shared" si="530"/>
        <v>17.907165367467151</v>
      </c>
      <c r="ED66" s="93">
        <f t="shared" si="530"/>
        <v>0</v>
      </c>
      <c r="EE66" s="93">
        <f t="shared" si="530"/>
        <v>0</v>
      </c>
      <c r="EF66" s="93">
        <f t="shared" si="530"/>
        <v>0</v>
      </c>
      <c r="EG66" s="96">
        <f t="shared" si="530"/>
        <v>0</v>
      </c>
      <c r="EH66" s="96">
        <f t="shared" si="530"/>
        <v>0</v>
      </c>
      <c r="EI66" s="96">
        <f t="shared" si="530"/>
        <v>0</v>
      </c>
      <c r="EJ66" s="95">
        <f t="shared" si="278"/>
        <v>216.73184396884784</v>
      </c>
      <c r="EK66" s="95">
        <f t="shared" si="278"/>
        <v>234.63900933631498</v>
      </c>
      <c r="EL66" s="95">
        <f t="shared" si="278"/>
        <v>-17.907165367467151</v>
      </c>
      <c r="EM66" s="89">
        <f t="shared" ref="EM66:EM67" si="531">SUM(EN66:EO66)</f>
        <v>-24.081315996538649</v>
      </c>
      <c r="EN66" s="89">
        <f>SUM(DG66)</f>
        <v>-26.071001037368333</v>
      </c>
      <c r="EO66" s="89">
        <f>SUM(DH66)</f>
        <v>1.9896850408296833</v>
      </c>
      <c r="EP66" s="89">
        <f t="shared" ref="EP66:EP67" si="532">SUM(EQ66:ER66)</f>
        <v>0</v>
      </c>
      <c r="EQ66" s="89">
        <v>0</v>
      </c>
      <c r="ER66" s="89">
        <v>0</v>
      </c>
      <c r="ES66" s="89">
        <f t="shared" ref="ES66:ES67" si="533">SUM(ET66:EU66)</f>
        <v>0</v>
      </c>
      <c r="ET66" s="89">
        <v>0</v>
      </c>
      <c r="EU66" s="89">
        <v>0</v>
      </c>
      <c r="EV66" s="89">
        <f t="shared" ref="EV66:EV67" si="534">SUM(EW66:EX66)</f>
        <v>-24.081315996538649</v>
      </c>
      <c r="EW66" s="89">
        <f>SUM(EN66)</f>
        <v>-26.071001037368333</v>
      </c>
      <c r="EX66" s="89">
        <f>SUM(EO66)</f>
        <v>1.9896850408296833</v>
      </c>
      <c r="EY66" s="89">
        <f t="shared" ref="EY66:EY67" si="535">SUM(EZ66:FA66)</f>
        <v>0</v>
      </c>
      <c r="EZ66" s="89">
        <v>0</v>
      </c>
      <c r="FA66" s="89">
        <v>0</v>
      </c>
      <c r="FB66" s="89">
        <f t="shared" ref="FB66:FB67" si="536">SUM(FC66:FD66)</f>
        <v>0</v>
      </c>
      <c r="FC66" s="89">
        <v>0</v>
      </c>
      <c r="FD66" s="89">
        <v>0</v>
      </c>
      <c r="FE66" s="89">
        <f t="shared" ref="FE66:FE67" si="537">SUM(FF66:FG66)</f>
        <v>-24.081315996538649</v>
      </c>
      <c r="FF66" s="89">
        <f>SUM(EW66)</f>
        <v>-26.071001037368333</v>
      </c>
      <c r="FG66" s="89">
        <f>SUM(EX66)</f>
        <v>1.9896850408296833</v>
      </c>
      <c r="FH66" s="89">
        <f t="shared" ref="FH66:FH67" si="538">SUM(FI66:FJ66)</f>
        <v>0</v>
      </c>
      <c r="FI66" s="89">
        <v>0</v>
      </c>
      <c r="FJ66" s="89">
        <v>0</v>
      </c>
      <c r="FK66" s="89">
        <f t="shared" ref="FK66:FK67" si="539">SUM(FL66:FM66)</f>
        <v>0</v>
      </c>
      <c r="FL66" s="89">
        <v>0</v>
      </c>
      <c r="FM66" s="89">
        <v>0</v>
      </c>
      <c r="FN66" s="93">
        <f t="shared" ref="FN66:FV70" si="540">SUM(EM66+EV66+FE66)</f>
        <v>-72.243947989615947</v>
      </c>
      <c r="FO66" s="93">
        <f t="shared" si="540"/>
        <v>-78.213003112105</v>
      </c>
      <c r="FP66" s="93">
        <f t="shared" si="540"/>
        <v>5.96905512248905</v>
      </c>
      <c r="FQ66" s="93">
        <f t="shared" si="540"/>
        <v>0</v>
      </c>
      <c r="FR66" s="93">
        <f t="shared" si="540"/>
        <v>0</v>
      </c>
      <c r="FS66" s="93">
        <f t="shared" si="540"/>
        <v>0</v>
      </c>
      <c r="FT66" s="93">
        <f t="shared" si="540"/>
        <v>0</v>
      </c>
      <c r="FU66" s="93">
        <f t="shared" si="540"/>
        <v>0</v>
      </c>
      <c r="FV66" s="93">
        <f t="shared" si="540"/>
        <v>0</v>
      </c>
      <c r="FW66" s="95">
        <f t="shared" si="280"/>
        <v>72.243947989615947</v>
      </c>
      <c r="FX66" s="95">
        <f t="shared" si="280"/>
        <v>78.213003112105</v>
      </c>
      <c r="FY66" s="95">
        <f t="shared" si="280"/>
        <v>-5.96905512248905</v>
      </c>
      <c r="FZ66" s="11">
        <f t="shared" ref="FZ66:GH70" si="541">SUM(EA66+FN66)</f>
        <v>-288.97579195846379</v>
      </c>
      <c r="GA66" s="11">
        <f t="shared" si="541"/>
        <v>-312.85201244842</v>
      </c>
      <c r="GB66" s="11">
        <f t="shared" si="541"/>
        <v>23.8762204899562</v>
      </c>
      <c r="GC66" s="93">
        <f t="shared" si="541"/>
        <v>0</v>
      </c>
      <c r="GD66" s="93">
        <f t="shared" si="541"/>
        <v>0</v>
      </c>
      <c r="GE66" s="93">
        <f t="shared" si="541"/>
        <v>0</v>
      </c>
      <c r="GF66" s="93">
        <f t="shared" si="541"/>
        <v>0</v>
      </c>
      <c r="GG66" s="93">
        <f t="shared" si="541"/>
        <v>0</v>
      </c>
      <c r="GH66" s="93">
        <f t="shared" si="541"/>
        <v>0</v>
      </c>
      <c r="GI66" s="95">
        <f t="shared" si="282"/>
        <v>288.97579195846379</v>
      </c>
      <c r="GJ66" s="95">
        <f t="shared" si="282"/>
        <v>312.85201244842</v>
      </c>
      <c r="GK66" s="95">
        <f t="shared" si="282"/>
        <v>-23.8762204899562</v>
      </c>
      <c r="GM66" s="13">
        <f t="shared" ref="GM66" si="542">SUM(B66+K66+T66+AO66+AX66+BG66+CN66+CW66+DF66+EM66+EV66+FE66)</f>
        <v>-288.97579195846379</v>
      </c>
    </row>
    <row r="67" spans="1:195" ht="18.75" hidden="1" customHeight="1" x14ac:dyDescent="0.3">
      <c r="A67" s="77" t="s">
        <v>81</v>
      </c>
      <c r="B67" s="78">
        <f t="shared" si="498"/>
        <v>0</v>
      </c>
      <c r="C67" s="78">
        <v>0</v>
      </c>
      <c r="D67" s="78">
        <v>0</v>
      </c>
      <c r="E67" s="78">
        <f t="shared" si="499"/>
        <v>0</v>
      </c>
      <c r="F67" s="78">
        <v>0</v>
      </c>
      <c r="G67" s="78">
        <v>0</v>
      </c>
      <c r="H67" s="78">
        <f t="shared" si="500"/>
        <v>0</v>
      </c>
      <c r="I67" s="78">
        <v>0</v>
      </c>
      <c r="J67" s="78">
        <v>0</v>
      </c>
      <c r="K67" s="78">
        <f t="shared" si="501"/>
        <v>0</v>
      </c>
      <c r="L67" s="78">
        <f>SUM(C67)</f>
        <v>0</v>
      </c>
      <c r="M67" s="78">
        <f>SUM(D67)</f>
        <v>0</v>
      </c>
      <c r="N67" s="78">
        <f t="shared" si="502"/>
        <v>0</v>
      </c>
      <c r="O67" s="78">
        <v>0</v>
      </c>
      <c r="P67" s="78">
        <v>0</v>
      </c>
      <c r="Q67" s="78">
        <f t="shared" si="503"/>
        <v>0</v>
      </c>
      <c r="R67" s="78">
        <v>0</v>
      </c>
      <c r="S67" s="78">
        <v>0</v>
      </c>
      <c r="T67" s="78">
        <f t="shared" si="504"/>
        <v>0</v>
      </c>
      <c r="U67" s="78">
        <f>SUM(L67)</f>
        <v>0</v>
      </c>
      <c r="V67" s="78">
        <f>SUM(M67)</f>
        <v>0</v>
      </c>
      <c r="W67" s="78">
        <f t="shared" si="505"/>
        <v>0</v>
      </c>
      <c r="X67" s="78">
        <v>0</v>
      </c>
      <c r="Y67" s="78">
        <v>0</v>
      </c>
      <c r="Z67" s="78">
        <f t="shared" si="506"/>
        <v>0</v>
      </c>
      <c r="AA67" s="78">
        <v>0</v>
      </c>
      <c r="AB67" s="78">
        <v>0</v>
      </c>
      <c r="AC67" s="84">
        <f>SUM(B67+K67+T67)</f>
        <v>0</v>
      </c>
      <c r="AD67" s="84">
        <f t="shared" si="507"/>
        <v>0</v>
      </c>
      <c r="AE67" s="84">
        <f t="shared" si="507"/>
        <v>0</v>
      </c>
      <c r="AF67" s="84">
        <f>SUM(E67+N67+W67)</f>
        <v>0</v>
      </c>
      <c r="AG67" s="84">
        <f t="shared" si="508"/>
        <v>0</v>
      </c>
      <c r="AH67" s="84">
        <f t="shared" si="508"/>
        <v>0</v>
      </c>
      <c r="AI67" s="84">
        <f t="shared" si="508"/>
        <v>0</v>
      </c>
      <c r="AJ67" s="84">
        <f t="shared" si="508"/>
        <v>0</v>
      </c>
      <c r="AK67" s="84">
        <f t="shared" si="508"/>
        <v>0</v>
      </c>
      <c r="AL67" s="97">
        <f t="shared" si="270"/>
        <v>0</v>
      </c>
      <c r="AM67" s="97">
        <f t="shared" si="270"/>
        <v>0</v>
      </c>
      <c r="AN67" s="97">
        <f t="shared" si="270"/>
        <v>0</v>
      </c>
      <c r="AO67" s="78">
        <f t="shared" ref="AO67" si="543">SUM(AP67:AQ67)</f>
        <v>0</v>
      </c>
      <c r="AP67" s="78">
        <f>SUM(U67)</f>
        <v>0</v>
      </c>
      <c r="AQ67" s="78">
        <f>SUM(V67)</f>
        <v>0</v>
      </c>
      <c r="AR67" s="78">
        <f t="shared" si="510"/>
        <v>0</v>
      </c>
      <c r="AS67" s="78">
        <v>0</v>
      </c>
      <c r="AT67" s="78">
        <v>0</v>
      </c>
      <c r="AU67" s="78">
        <f t="shared" si="511"/>
        <v>0</v>
      </c>
      <c r="AV67" s="78">
        <v>0</v>
      </c>
      <c r="AW67" s="78">
        <v>0</v>
      </c>
      <c r="AX67" s="78">
        <f t="shared" si="512"/>
        <v>0</v>
      </c>
      <c r="AY67" s="78">
        <f>SUM(AP67)</f>
        <v>0</v>
      </c>
      <c r="AZ67" s="78">
        <f>SUM(AQ67)</f>
        <v>0</v>
      </c>
      <c r="BA67" s="78">
        <f t="shared" si="513"/>
        <v>0</v>
      </c>
      <c r="BB67" s="78">
        <v>0</v>
      </c>
      <c r="BC67" s="78">
        <v>0</v>
      </c>
      <c r="BD67" s="78">
        <f t="shared" si="514"/>
        <v>0</v>
      </c>
      <c r="BE67" s="78">
        <v>0</v>
      </c>
      <c r="BF67" s="78">
        <v>0</v>
      </c>
      <c r="BG67" s="78">
        <f t="shared" si="515"/>
        <v>0</v>
      </c>
      <c r="BH67" s="78">
        <f>SUM(AY67)</f>
        <v>0</v>
      </c>
      <c r="BI67" s="78">
        <f>SUM(AZ67)</f>
        <v>0</v>
      </c>
      <c r="BJ67" s="78">
        <f t="shared" si="516"/>
        <v>0</v>
      </c>
      <c r="BK67" s="78">
        <v>0</v>
      </c>
      <c r="BL67" s="78">
        <v>0</v>
      </c>
      <c r="BM67" s="78">
        <f t="shared" si="517"/>
        <v>0</v>
      </c>
      <c r="BN67" s="78">
        <v>0</v>
      </c>
      <c r="BO67" s="78">
        <v>0</v>
      </c>
      <c r="BP67" s="84">
        <f t="shared" si="518"/>
        <v>0</v>
      </c>
      <c r="BQ67" s="84">
        <f t="shared" si="518"/>
        <v>0</v>
      </c>
      <c r="BR67" s="84">
        <f t="shared" si="518"/>
        <v>0</v>
      </c>
      <c r="BS67" s="84">
        <f t="shared" si="518"/>
        <v>0</v>
      </c>
      <c r="BT67" s="84">
        <f t="shared" si="518"/>
        <v>0</v>
      </c>
      <c r="BU67" s="84">
        <f t="shared" si="518"/>
        <v>0</v>
      </c>
      <c r="BV67" s="84">
        <f t="shared" si="518"/>
        <v>0</v>
      </c>
      <c r="BW67" s="84">
        <f t="shared" si="518"/>
        <v>0</v>
      </c>
      <c r="BX67" s="84">
        <f t="shared" si="518"/>
        <v>0</v>
      </c>
      <c r="BY67" s="97">
        <f t="shared" si="272"/>
        <v>0</v>
      </c>
      <c r="BZ67" s="97">
        <f t="shared" si="272"/>
        <v>0</v>
      </c>
      <c r="CA67" s="97">
        <f t="shared" si="272"/>
        <v>0</v>
      </c>
      <c r="CB67" s="84">
        <f t="shared" si="519"/>
        <v>0</v>
      </c>
      <c r="CC67" s="84">
        <f t="shared" si="519"/>
        <v>0</v>
      </c>
      <c r="CD67" s="84">
        <f t="shared" si="519"/>
        <v>0</v>
      </c>
      <c r="CE67" s="84">
        <f t="shared" si="519"/>
        <v>0</v>
      </c>
      <c r="CF67" s="84">
        <f t="shared" si="519"/>
        <v>0</v>
      </c>
      <c r="CG67" s="84">
        <f t="shared" si="519"/>
        <v>0</v>
      </c>
      <c r="CH67" s="84">
        <f t="shared" si="519"/>
        <v>0</v>
      </c>
      <c r="CI67" s="84">
        <f t="shared" si="519"/>
        <v>0</v>
      </c>
      <c r="CJ67" s="84">
        <f t="shared" si="519"/>
        <v>0</v>
      </c>
      <c r="CK67" s="97">
        <f t="shared" si="274"/>
        <v>0</v>
      </c>
      <c r="CL67" s="97">
        <f t="shared" si="274"/>
        <v>0</v>
      </c>
      <c r="CM67" s="97">
        <f t="shared" si="274"/>
        <v>0</v>
      </c>
      <c r="CN67" s="78">
        <f t="shared" si="520"/>
        <v>0</v>
      </c>
      <c r="CO67" s="78">
        <f t="shared" ref="CO67:CP67" si="544">SUM(BH67)</f>
        <v>0</v>
      </c>
      <c r="CP67" s="78">
        <f t="shared" si="544"/>
        <v>0</v>
      </c>
      <c r="CQ67" s="78">
        <f t="shared" si="521"/>
        <v>0</v>
      </c>
      <c r="CR67" s="78">
        <v>0</v>
      </c>
      <c r="CS67" s="78">
        <v>0</v>
      </c>
      <c r="CT67" s="78">
        <f t="shared" si="522"/>
        <v>0</v>
      </c>
      <c r="CU67" s="78">
        <v>0</v>
      </c>
      <c r="CV67" s="78">
        <v>0</v>
      </c>
      <c r="CW67" s="78">
        <f t="shared" si="523"/>
        <v>0</v>
      </c>
      <c r="CX67" s="78">
        <f>SUM(CO67)</f>
        <v>0</v>
      </c>
      <c r="CY67" s="78">
        <f>SUM(CP67)</f>
        <v>0</v>
      </c>
      <c r="CZ67" s="78">
        <f t="shared" si="524"/>
        <v>0</v>
      </c>
      <c r="DA67" s="78">
        <v>0</v>
      </c>
      <c r="DB67" s="78">
        <v>0</v>
      </c>
      <c r="DC67" s="78">
        <f t="shared" si="525"/>
        <v>0</v>
      </c>
      <c r="DD67" s="78">
        <v>0</v>
      </c>
      <c r="DE67" s="78">
        <v>0</v>
      </c>
      <c r="DF67" s="78">
        <f t="shared" si="526"/>
        <v>0</v>
      </c>
      <c r="DG67" s="78">
        <f>SUM(CX67)</f>
        <v>0</v>
      </c>
      <c r="DH67" s="78">
        <f>SUM(CY67)</f>
        <v>0</v>
      </c>
      <c r="DI67" s="78">
        <f t="shared" si="527"/>
        <v>0</v>
      </c>
      <c r="DJ67" s="78">
        <v>0</v>
      </c>
      <c r="DK67" s="78">
        <v>0</v>
      </c>
      <c r="DL67" s="78">
        <f t="shared" si="528"/>
        <v>0</v>
      </c>
      <c r="DM67" s="78">
        <v>0</v>
      </c>
      <c r="DN67" s="78">
        <v>0</v>
      </c>
      <c r="DO67" s="84">
        <f t="shared" si="529"/>
        <v>0</v>
      </c>
      <c r="DP67" s="84">
        <f t="shared" si="529"/>
        <v>0</v>
      </c>
      <c r="DQ67" s="84">
        <f t="shared" si="529"/>
        <v>0</v>
      </c>
      <c r="DR67" s="84">
        <f t="shared" si="529"/>
        <v>0</v>
      </c>
      <c r="DS67" s="84">
        <f t="shared" si="529"/>
        <v>0</v>
      </c>
      <c r="DT67" s="84">
        <f t="shared" si="529"/>
        <v>0</v>
      </c>
      <c r="DU67" s="84">
        <f t="shared" si="529"/>
        <v>0</v>
      </c>
      <c r="DV67" s="84">
        <f t="shared" si="529"/>
        <v>0</v>
      </c>
      <c r="DW67" s="84">
        <f t="shared" si="529"/>
        <v>0</v>
      </c>
      <c r="DX67" s="97">
        <f t="shared" si="276"/>
        <v>0</v>
      </c>
      <c r="DY67" s="97">
        <f t="shared" si="276"/>
        <v>0</v>
      </c>
      <c r="DZ67" s="97">
        <f t="shared" si="276"/>
        <v>0</v>
      </c>
      <c r="EA67" s="84">
        <f t="shared" si="530"/>
        <v>0</v>
      </c>
      <c r="EB67" s="84">
        <f t="shared" si="530"/>
        <v>0</v>
      </c>
      <c r="EC67" s="84">
        <f t="shared" si="530"/>
        <v>0</v>
      </c>
      <c r="ED67" s="84">
        <f t="shared" si="530"/>
        <v>0</v>
      </c>
      <c r="EE67" s="84">
        <f t="shared" si="530"/>
        <v>0</v>
      </c>
      <c r="EF67" s="84">
        <f t="shared" si="530"/>
        <v>0</v>
      </c>
      <c r="EG67" s="84">
        <f t="shared" si="530"/>
        <v>0</v>
      </c>
      <c r="EH67" s="84">
        <f t="shared" si="530"/>
        <v>0</v>
      </c>
      <c r="EI67" s="84">
        <f t="shared" si="530"/>
        <v>0</v>
      </c>
      <c r="EJ67" s="97">
        <f t="shared" si="278"/>
        <v>0</v>
      </c>
      <c r="EK67" s="97">
        <f t="shared" si="278"/>
        <v>0</v>
      </c>
      <c r="EL67" s="97">
        <f t="shared" si="278"/>
        <v>0</v>
      </c>
      <c r="EM67" s="78">
        <f t="shared" si="531"/>
        <v>0</v>
      </c>
      <c r="EN67" s="78">
        <f>SUM(DG67)</f>
        <v>0</v>
      </c>
      <c r="EO67" s="78">
        <f>SUM(DH67)</f>
        <v>0</v>
      </c>
      <c r="EP67" s="78">
        <f t="shared" si="532"/>
        <v>0</v>
      </c>
      <c r="EQ67" s="78">
        <v>0</v>
      </c>
      <c r="ER67" s="78">
        <v>0</v>
      </c>
      <c r="ES67" s="78">
        <f t="shared" si="533"/>
        <v>0</v>
      </c>
      <c r="ET67" s="78">
        <v>0</v>
      </c>
      <c r="EU67" s="78">
        <v>0</v>
      </c>
      <c r="EV67" s="78">
        <f t="shared" si="534"/>
        <v>0</v>
      </c>
      <c r="EW67" s="78">
        <f>SUM(EN67)</f>
        <v>0</v>
      </c>
      <c r="EX67" s="78">
        <f>SUM(EO67)</f>
        <v>0</v>
      </c>
      <c r="EY67" s="78">
        <f t="shared" si="535"/>
        <v>0</v>
      </c>
      <c r="EZ67" s="78">
        <v>0</v>
      </c>
      <c r="FA67" s="78">
        <v>0</v>
      </c>
      <c r="FB67" s="78">
        <f t="shared" si="536"/>
        <v>0</v>
      </c>
      <c r="FC67" s="78">
        <v>0</v>
      </c>
      <c r="FD67" s="78">
        <v>0</v>
      </c>
      <c r="FE67" s="78">
        <f t="shared" si="537"/>
        <v>0</v>
      </c>
      <c r="FF67" s="78">
        <f>SUM(EW67)</f>
        <v>0</v>
      </c>
      <c r="FG67" s="78">
        <f>SUM(EX67)</f>
        <v>0</v>
      </c>
      <c r="FH67" s="78">
        <f t="shared" si="538"/>
        <v>0</v>
      </c>
      <c r="FI67" s="78">
        <v>0</v>
      </c>
      <c r="FJ67" s="78">
        <v>0</v>
      </c>
      <c r="FK67" s="78">
        <f t="shared" si="539"/>
        <v>0</v>
      </c>
      <c r="FL67" s="78">
        <v>0</v>
      </c>
      <c r="FM67" s="78">
        <v>0</v>
      </c>
      <c r="FN67" s="84">
        <f t="shared" si="540"/>
        <v>0</v>
      </c>
      <c r="FO67" s="84">
        <f t="shared" si="540"/>
        <v>0</v>
      </c>
      <c r="FP67" s="84">
        <f t="shared" si="540"/>
        <v>0</v>
      </c>
      <c r="FQ67" s="84">
        <f t="shared" si="540"/>
        <v>0</v>
      </c>
      <c r="FR67" s="84">
        <f t="shared" si="540"/>
        <v>0</v>
      </c>
      <c r="FS67" s="84">
        <f t="shared" si="540"/>
        <v>0</v>
      </c>
      <c r="FT67" s="84">
        <f t="shared" si="540"/>
        <v>0</v>
      </c>
      <c r="FU67" s="84">
        <f t="shared" si="540"/>
        <v>0</v>
      </c>
      <c r="FV67" s="84">
        <f t="shared" si="540"/>
        <v>0</v>
      </c>
      <c r="FW67" s="97">
        <f t="shared" si="280"/>
        <v>0</v>
      </c>
      <c r="FX67" s="97">
        <f t="shared" si="280"/>
        <v>0</v>
      </c>
      <c r="FY67" s="97">
        <f t="shared" si="280"/>
        <v>0</v>
      </c>
      <c r="FZ67" s="30">
        <f t="shared" si="541"/>
        <v>0</v>
      </c>
      <c r="GA67" s="30">
        <f t="shared" si="541"/>
        <v>0</v>
      </c>
      <c r="GB67" s="30">
        <f t="shared" si="541"/>
        <v>0</v>
      </c>
      <c r="GC67" s="84">
        <f t="shared" si="541"/>
        <v>0</v>
      </c>
      <c r="GD67" s="84">
        <f t="shared" si="541"/>
        <v>0</v>
      </c>
      <c r="GE67" s="84">
        <f t="shared" si="541"/>
        <v>0</v>
      </c>
      <c r="GF67" s="84">
        <f t="shared" si="541"/>
        <v>0</v>
      </c>
      <c r="GG67" s="84">
        <f t="shared" si="541"/>
        <v>0</v>
      </c>
      <c r="GH67" s="84">
        <f t="shared" si="541"/>
        <v>0</v>
      </c>
      <c r="GI67" s="97">
        <f t="shared" si="282"/>
        <v>0</v>
      </c>
      <c r="GJ67" s="97">
        <f t="shared" si="282"/>
        <v>0</v>
      </c>
      <c r="GK67" s="97">
        <f t="shared" si="282"/>
        <v>0</v>
      </c>
    </row>
    <row r="68" spans="1:195" ht="18.75" customHeight="1" x14ac:dyDescent="0.3">
      <c r="A68" s="92" t="s">
        <v>82</v>
      </c>
      <c r="B68" s="89">
        <f>SUM(C68:D68)</f>
        <v>10404.146234840666</v>
      </c>
      <c r="C68" s="89">
        <f t="shared" ref="C68:D68" si="545">SUM(C63+C66)</f>
        <v>10375.248415879982</v>
      </c>
      <c r="D68" s="89">
        <f t="shared" si="545"/>
        <v>28.89781896068455</v>
      </c>
      <c r="E68" s="89">
        <f>SUM(F68:G68)</f>
        <v>11589.633470000001</v>
      </c>
      <c r="F68" s="89">
        <f t="shared" ref="F68:G68" si="546">SUM(F63+F66)</f>
        <v>11566.71739</v>
      </c>
      <c r="G68" s="89">
        <f t="shared" si="546"/>
        <v>22.916080000000001</v>
      </c>
      <c r="H68" s="89">
        <f>SUM(I68:J68)</f>
        <v>7745.6729300000006</v>
      </c>
      <c r="I68" s="89">
        <v>7730.3605200000002</v>
      </c>
      <c r="J68" s="89">
        <v>15.31241</v>
      </c>
      <c r="K68" s="89">
        <f>SUM(L68:M68)</f>
        <v>10404.146234840666</v>
      </c>
      <c r="L68" s="89">
        <f t="shared" ref="L68:M68" si="547">SUM(L63+L66)</f>
        <v>10375.248415879982</v>
      </c>
      <c r="M68" s="89">
        <f t="shared" si="547"/>
        <v>28.89781896068455</v>
      </c>
      <c r="N68" s="89">
        <f>SUM(O68:P68)</f>
        <v>10360.789510000002</v>
      </c>
      <c r="O68" s="89">
        <f t="shared" ref="O68:P68" si="548">SUM(O63+O66)</f>
        <v>10341.014760000002</v>
      </c>
      <c r="P68" s="89">
        <f t="shared" si="548"/>
        <v>19.774750000000001</v>
      </c>
      <c r="Q68" s="89">
        <f>SUM(R68:S68)</f>
        <v>7009.2498999999998</v>
      </c>
      <c r="R68" s="89">
        <v>6995.9250000000002</v>
      </c>
      <c r="S68" s="89">
        <v>13.324900000000001</v>
      </c>
      <c r="T68" s="89">
        <f>SUM(U68:V68)</f>
        <v>10404.146234840666</v>
      </c>
      <c r="U68" s="89">
        <f t="shared" ref="U68:V68" si="549">SUM(U63+U66)</f>
        <v>10375.248415879982</v>
      </c>
      <c r="V68" s="89">
        <f t="shared" si="549"/>
        <v>28.89781896068455</v>
      </c>
      <c r="W68" s="89">
        <f>SUM(X68:Y68)</f>
        <v>11126.872460000001</v>
      </c>
      <c r="X68" s="89">
        <f t="shared" ref="X68:Y68" si="550">SUM(X63+X66)</f>
        <v>11099.07595</v>
      </c>
      <c r="Y68" s="89">
        <f t="shared" si="550"/>
        <v>27.796510000000001</v>
      </c>
      <c r="Z68" s="89">
        <f>SUM(AA68:AB68)</f>
        <v>11943.08502</v>
      </c>
      <c r="AA68" s="89">
        <v>11917.26583</v>
      </c>
      <c r="AB68" s="89">
        <v>25.819189999999999</v>
      </c>
      <c r="AC68" s="93">
        <f>SUM(B68+K68+T68)</f>
        <v>31212.438704521999</v>
      </c>
      <c r="AD68" s="93">
        <f t="shared" si="507"/>
        <v>31125.745247639945</v>
      </c>
      <c r="AE68" s="93">
        <f t="shared" si="507"/>
        <v>86.693456882053653</v>
      </c>
      <c r="AF68" s="93">
        <f t="shared" si="507"/>
        <v>33077.295440000002</v>
      </c>
      <c r="AG68" s="93">
        <f t="shared" si="508"/>
        <v>33006.808100000002</v>
      </c>
      <c r="AH68" s="93">
        <f t="shared" si="508"/>
        <v>70.487340000000003</v>
      </c>
      <c r="AI68" s="93">
        <f t="shared" si="508"/>
        <v>26698.007850000002</v>
      </c>
      <c r="AJ68" s="93">
        <f t="shared" si="508"/>
        <v>26643.551350000002</v>
      </c>
      <c r="AK68" s="93">
        <f t="shared" si="508"/>
        <v>54.456499999999998</v>
      </c>
      <c r="AL68" s="95">
        <f t="shared" si="270"/>
        <v>1864.8567354780025</v>
      </c>
      <c r="AM68" s="95">
        <f t="shared" si="270"/>
        <v>1881.0628523600571</v>
      </c>
      <c r="AN68" s="95">
        <f t="shared" si="270"/>
        <v>-16.206116882053649</v>
      </c>
      <c r="AO68" s="89">
        <f>SUM(AP68:AQ68)</f>
        <v>10404.146234840666</v>
      </c>
      <c r="AP68" s="89">
        <f t="shared" ref="AP68:AQ68" si="551">SUM(AP63+AP66)</f>
        <v>10375.248415879982</v>
      </c>
      <c r="AQ68" s="89">
        <f t="shared" si="551"/>
        <v>28.89781896068455</v>
      </c>
      <c r="AR68" s="89">
        <f>SUM(AS68:AT68)</f>
        <v>12108.152910000003</v>
      </c>
      <c r="AS68" s="89">
        <f t="shared" ref="AS68:AT68" si="552">SUM(AS63+AS66)</f>
        <v>12092.445710000002</v>
      </c>
      <c r="AT68" s="89">
        <f t="shared" si="552"/>
        <v>15.707200000000002</v>
      </c>
      <c r="AU68" s="89">
        <f>SUM(AV68:AW68)</f>
        <v>8731.1980000000003</v>
      </c>
      <c r="AV68" s="89">
        <v>8713.6820000000007</v>
      </c>
      <c r="AW68" s="89">
        <v>17.516000000000002</v>
      </c>
      <c r="AX68" s="89">
        <f>SUM(AY68:AZ68)</f>
        <v>10404.146234840666</v>
      </c>
      <c r="AY68" s="89">
        <f t="shared" ref="AY68:AZ68" si="553">SUM(AY63+AY66)</f>
        <v>10375.248415879982</v>
      </c>
      <c r="AZ68" s="89">
        <f t="shared" si="553"/>
        <v>28.89781896068455</v>
      </c>
      <c r="BA68" s="89">
        <f>SUM(BB68:BC68)</f>
        <v>12418.618109999999</v>
      </c>
      <c r="BB68" s="89">
        <f t="shared" ref="BB68:BC68" si="554">SUM(BB63+BB66)</f>
        <v>12396.967999999999</v>
      </c>
      <c r="BC68" s="89">
        <f t="shared" si="554"/>
        <v>21.650109999999998</v>
      </c>
      <c r="BD68" s="89">
        <f>SUM(BE68:BF68)</f>
        <v>8304.00749</v>
      </c>
      <c r="BE68" s="89">
        <v>8295.0358400000005</v>
      </c>
      <c r="BF68" s="89">
        <v>8.9716500000000003</v>
      </c>
      <c r="BG68" s="89">
        <f>SUM(BH68:BI68)</f>
        <v>10404.146234840666</v>
      </c>
      <c r="BH68" s="89">
        <f t="shared" ref="BH68:BI68" si="555">SUM(BH63+BH66)</f>
        <v>10375.248415879982</v>
      </c>
      <c r="BI68" s="89">
        <f t="shared" si="555"/>
        <v>28.89781896068455</v>
      </c>
      <c r="BJ68" s="89">
        <f>SUM(BK68:BL68)</f>
        <v>11590.426609999999</v>
      </c>
      <c r="BK68" s="89">
        <f t="shared" ref="BK68:BL68" si="556">SUM(BK63+BK66)</f>
        <v>11562.407529999999</v>
      </c>
      <c r="BL68" s="89">
        <f t="shared" si="556"/>
        <v>28.019080000000002</v>
      </c>
      <c r="BM68" s="89">
        <f>SUM(BN68:BO68)</f>
        <v>9673.0105000000003</v>
      </c>
      <c r="BN68" s="89">
        <v>9645.6237099999998</v>
      </c>
      <c r="BO68" s="89">
        <v>27.386790000000001</v>
      </c>
      <c r="BP68" s="93">
        <f t="shared" si="518"/>
        <v>31212.438704521999</v>
      </c>
      <c r="BQ68" s="93">
        <f t="shared" si="518"/>
        <v>31125.745247639945</v>
      </c>
      <c r="BR68" s="93">
        <f t="shared" si="518"/>
        <v>86.693456882053653</v>
      </c>
      <c r="BS68" s="93">
        <f t="shared" si="518"/>
        <v>36117.197629999995</v>
      </c>
      <c r="BT68" s="93">
        <f t="shared" si="518"/>
        <v>36051.821239999997</v>
      </c>
      <c r="BU68" s="93">
        <f t="shared" si="518"/>
        <v>65.376390000000001</v>
      </c>
      <c r="BV68" s="93">
        <f t="shared" si="518"/>
        <v>26708.215990000001</v>
      </c>
      <c r="BW68" s="93">
        <f t="shared" si="518"/>
        <v>26654.341550000001</v>
      </c>
      <c r="BX68" s="93">
        <f t="shared" si="518"/>
        <v>53.874440000000007</v>
      </c>
      <c r="BY68" s="95">
        <f t="shared" si="272"/>
        <v>4904.7589254779959</v>
      </c>
      <c r="BZ68" s="95">
        <f t="shared" si="272"/>
        <v>4926.0759923600526</v>
      </c>
      <c r="CA68" s="95">
        <f t="shared" si="272"/>
        <v>-21.317066882053652</v>
      </c>
      <c r="CB68" s="93">
        <f t="shared" si="519"/>
        <v>62424.877409043998</v>
      </c>
      <c r="CC68" s="93">
        <f t="shared" si="519"/>
        <v>62251.49049527989</v>
      </c>
      <c r="CD68" s="93">
        <f t="shared" si="519"/>
        <v>173.38691376410731</v>
      </c>
      <c r="CE68" s="93">
        <f t="shared" si="519"/>
        <v>69194.493069999997</v>
      </c>
      <c r="CF68" s="93">
        <f t="shared" si="519"/>
        <v>69058.62934</v>
      </c>
      <c r="CG68" s="93">
        <f t="shared" si="519"/>
        <v>135.86373</v>
      </c>
      <c r="CH68" s="93">
        <f t="shared" si="519"/>
        <v>53406.223840000006</v>
      </c>
      <c r="CI68" s="93">
        <f t="shared" si="519"/>
        <v>53297.892900000006</v>
      </c>
      <c r="CJ68" s="93">
        <f t="shared" si="519"/>
        <v>108.33094</v>
      </c>
      <c r="CK68" s="95">
        <f t="shared" si="274"/>
        <v>6769.6156609559985</v>
      </c>
      <c r="CL68" s="95">
        <f t="shared" si="274"/>
        <v>6807.1388447201098</v>
      </c>
      <c r="CM68" s="95">
        <f t="shared" si="274"/>
        <v>-37.523183764107301</v>
      </c>
      <c r="CN68" s="89">
        <f>SUM(CO68:CP68)</f>
        <v>10404.146234840666</v>
      </c>
      <c r="CO68" s="89">
        <f t="shared" ref="CO68:CP68" si="557">SUM(CO63+CO66)</f>
        <v>10375.248415879982</v>
      </c>
      <c r="CP68" s="89">
        <f t="shared" si="557"/>
        <v>28.89781896068455</v>
      </c>
      <c r="CQ68" s="89">
        <f>SUM(CR68:CS68)</f>
        <v>11103.135060000001</v>
      </c>
      <c r="CR68" s="89">
        <f t="shared" ref="CR68:CS68" si="558">SUM(CR63+CR66)</f>
        <v>11090.133890000001</v>
      </c>
      <c r="CS68" s="89">
        <f t="shared" si="558"/>
        <v>13.00117</v>
      </c>
      <c r="CT68" s="89">
        <f>SUM(CU68:CV68)</f>
        <v>10230.042000000001</v>
      </c>
      <c r="CU68" s="89">
        <v>10208.888000000001</v>
      </c>
      <c r="CV68" s="89">
        <v>21.154</v>
      </c>
      <c r="CW68" s="89">
        <f>SUM(CX68:CY68)</f>
        <v>10404.146234840666</v>
      </c>
      <c r="CX68" s="89">
        <f t="shared" ref="CX68:CY68" si="559">SUM(CX63+CX66)</f>
        <v>10375.248415879982</v>
      </c>
      <c r="CY68" s="89">
        <f t="shared" si="559"/>
        <v>28.89781896068455</v>
      </c>
      <c r="CZ68" s="89">
        <f>SUM(DA68:DB68)</f>
        <v>10150.565760000001</v>
      </c>
      <c r="DA68" s="89">
        <f t="shared" ref="DA68:DB68" si="560">SUM(DA63+DA66)</f>
        <v>10136.170980000001</v>
      </c>
      <c r="DB68" s="89">
        <f t="shared" si="560"/>
        <v>14.394780000000001</v>
      </c>
      <c r="DC68" s="89">
        <f>SUM(DD68:DE68)</f>
        <v>8666.5788100000009</v>
      </c>
      <c r="DD68" s="89">
        <v>8653.6986000000015</v>
      </c>
      <c r="DE68" s="89">
        <v>12.88021</v>
      </c>
      <c r="DF68" s="89">
        <f>SUM(DG68:DH68)</f>
        <v>10404.146234840666</v>
      </c>
      <c r="DG68" s="89">
        <f t="shared" ref="DG68:DH68" si="561">SUM(DG63+DG66)</f>
        <v>10375.248415879982</v>
      </c>
      <c r="DH68" s="89">
        <f t="shared" si="561"/>
        <v>28.89781896068455</v>
      </c>
      <c r="DI68" s="89">
        <f>SUM(DJ68:DK68)</f>
        <v>12938.334210000001</v>
      </c>
      <c r="DJ68" s="89">
        <f t="shared" ref="DJ68:DK68" si="562">SUM(DJ63+DJ66)</f>
        <v>12919.12982</v>
      </c>
      <c r="DK68" s="89">
        <f t="shared" si="562"/>
        <v>19.20439</v>
      </c>
      <c r="DL68" s="89">
        <f>SUM(DM68:DN68)</f>
        <v>9360.4733600000018</v>
      </c>
      <c r="DM68" s="89">
        <v>9337.621000000001</v>
      </c>
      <c r="DN68" s="89">
        <v>22.852359999999997</v>
      </c>
      <c r="DO68" s="93">
        <f t="shared" si="529"/>
        <v>31212.438704521999</v>
      </c>
      <c r="DP68" s="93">
        <f t="shared" si="529"/>
        <v>31125.745247639945</v>
      </c>
      <c r="DQ68" s="93">
        <f t="shared" si="529"/>
        <v>86.693456882053653</v>
      </c>
      <c r="DR68" s="93">
        <f t="shared" si="529"/>
        <v>34192.035029999999</v>
      </c>
      <c r="DS68" s="93">
        <f t="shared" si="529"/>
        <v>34145.434690000002</v>
      </c>
      <c r="DT68" s="93">
        <f t="shared" si="529"/>
        <v>46.600340000000003</v>
      </c>
      <c r="DU68" s="93">
        <f t="shared" si="529"/>
        <v>28257.094170000004</v>
      </c>
      <c r="DV68" s="93">
        <f t="shared" si="529"/>
        <v>28200.207600000002</v>
      </c>
      <c r="DW68" s="93">
        <f t="shared" si="529"/>
        <v>56.886569999999999</v>
      </c>
      <c r="DX68" s="95">
        <f t="shared" si="276"/>
        <v>2979.5963254779999</v>
      </c>
      <c r="DY68" s="95">
        <f t="shared" si="276"/>
        <v>3019.689442360057</v>
      </c>
      <c r="DZ68" s="95">
        <f t="shared" si="276"/>
        <v>-40.09311688205365</v>
      </c>
      <c r="EA68" s="96">
        <f t="shared" si="530"/>
        <v>93637.31611356599</v>
      </c>
      <c r="EB68" s="96">
        <f t="shared" si="530"/>
        <v>93377.235742919831</v>
      </c>
      <c r="EC68" s="96">
        <f t="shared" si="530"/>
        <v>260.08037064616099</v>
      </c>
      <c r="ED68" s="93">
        <f t="shared" si="530"/>
        <v>103386.5281</v>
      </c>
      <c r="EE68" s="93">
        <f t="shared" si="530"/>
        <v>103204.06403000001</v>
      </c>
      <c r="EF68" s="93">
        <f t="shared" si="530"/>
        <v>182.46406999999999</v>
      </c>
      <c r="EG68" s="96">
        <f t="shared" si="530"/>
        <v>81663.318010000017</v>
      </c>
      <c r="EH68" s="96">
        <f t="shared" si="530"/>
        <v>81498.1005</v>
      </c>
      <c r="EI68" s="96">
        <f t="shared" si="530"/>
        <v>165.21751</v>
      </c>
      <c r="EJ68" s="95">
        <f t="shared" si="278"/>
        <v>9749.2119864340057</v>
      </c>
      <c r="EK68" s="95">
        <f t="shared" si="278"/>
        <v>9826.8282870801777</v>
      </c>
      <c r="EL68" s="95">
        <f t="shared" si="278"/>
        <v>-77.616300646160994</v>
      </c>
      <c r="EM68" s="89">
        <f>SUM(EN68:EO68)</f>
        <v>10404.146234840666</v>
      </c>
      <c r="EN68" s="89">
        <f t="shared" ref="EN68:EO68" si="563">SUM(EN63+EN66)</f>
        <v>10375.248415879982</v>
      </c>
      <c r="EO68" s="89">
        <f t="shared" si="563"/>
        <v>28.89781896068455</v>
      </c>
      <c r="EP68" s="89">
        <f>SUM(EQ68:ER68)</f>
        <v>10445.788009999998</v>
      </c>
      <c r="EQ68" s="89">
        <f t="shared" ref="EQ68:ER68" si="564">SUM(EQ63+EQ66)</f>
        <v>10423.238439999999</v>
      </c>
      <c r="ER68" s="91">
        <f t="shared" si="564"/>
        <v>22.549569999999999</v>
      </c>
      <c r="ES68" s="89">
        <f>SUM(ET68:EU68)</f>
        <v>9895.6509000000005</v>
      </c>
      <c r="ET68" s="89">
        <v>9875.1267000000007</v>
      </c>
      <c r="EU68" s="89">
        <v>20.5242</v>
      </c>
      <c r="EV68" s="89">
        <f>SUM(EW68:EX68)</f>
        <v>10404.146234840666</v>
      </c>
      <c r="EW68" s="89">
        <f t="shared" ref="EW68:EX68" si="565">SUM(EW63+EW66)</f>
        <v>10375.248415879982</v>
      </c>
      <c r="EX68" s="89">
        <f t="shared" si="565"/>
        <v>28.89781896068455</v>
      </c>
      <c r="EY68" s="89">
        <f>SUM(EZ68:FA68)</f>
        <v>0</v>
      </c>
      <c r="EZ68" s="89">
        <f t="shared" ref="EZ68:FA68" si="566">SUM(EZ63+EZ66)</f>
        <v>0</v>
      </c>
      <c r="FA68" s="89">
        <f t="shared" si="566"/>
        <v>0</v>
      </c>
      <c r="FB68" s="89">
        <f>SUM(FC68:FD68)</f>
        <v>9216.2820800000009</v>
      </c>
      <c r="FC68" s="89">
        <v>9193.8502200000003</v>
      </c>
      <c r="FD68" s="89">
        <v>22.43186</v>
      </c>
      <c r="FE68" s="89">
        <f>SUM(FF68:FG68)</f>
        <v>10404.146234840666</v>
      </c>
      <c r="FF68" s="89">
        <f t="shared" ref="FF68:FG68" si="567">SUM(FF63+FF66)</f>
        <v>10375.248415879982</v>
      </c>
      <c r="FG68" s="89">
        <f t="shared" si="567"/>
        <v>28.89781896068455</v>
      </c>
      <c r="FH68" s="89">
        <f>SUM(FI68:FJ68)</f>
        <v>0</v>
      </c>
      <c r="FI68" s="89">
        <f t="shared" ref="FI68:FJ68" si="568">SUM(FI63+FI66)</f>
        <v>0</v>
      </c>
      <c r="FJ68" s="89">
        <f t="shared" si="568"/>
        <v>0</v>
      </c>
      <c r="FK68" s="89">
        <f>SUM(FL68:FM68)</f>
        <v>10489.3066</v>
      </c>
      <c r="FL68" s="89">
        <v>10455.040999999999</v>
      </c>
      <c r="FM68" s="89">
        <v>34.265600000000006</v>
      </c>
      <c r="FN68" s="93">
        <f t="shared" si="540"/>
        <v>31212.438704521999</v>
      </c>
      <c r="FO68" s="93">
        <f t="shared" si="540"/>
        <v>31125.745247639945</v>
      </c>
      <c r="FP68" s="93">
        <f t="shared" si="540"/>
        <v>86.693456882053653</v>
      </c>
      <c r="FQ68" s="93">
        <f t="shared" si="540"/>
        <v>10445.788009999998</v>
      </c>
      <c r="FR68" s="93">
        <f t="shared" si="540"/>
        <v>10423.238439999999</v>
      </c>
      <c r="FS68" s="93">
        <f t="shared" si="540"/>
        <v>22.549569999999999</v>
      </c>
      <c r="FT68" s="93">
        <f t="shared" si="540"/>
        <v>29601.239580000001</v>
      </c>
      <c r="FU68" s="93">
        <f t="shared" si="540"/>
        <v>29524.017919999998</v>
      </c>
      <c r="FV68" s="93">
        <f t="shared" si="540"/>
        <v>77.221660000000014</v>
      </c>
      <c r="FW68" s="95">
        <f t="shared" si="280"/>
        <v>-20766.650694522003</v>
      </c>
      <c r="FX68" s="95">
        <f t="shared" si="280"/>
        <v>-20702.506807639948</v>
      </c>
      <c r="FY68" s="95">
        <f t="shared" si="280"/>
        <v>-64.14388688205365</v>
      </c>
      <c r="FZ68" s="11">
        <f t="shared" si="541"/>
        <v>124849.754818088</v>
      </c>
      <c r="GA68" s="11">
        <f t="shared" si="541"/>
        <v>124502.98099055978</v>
      </c>
      <c r="GB68" s="11">
        <f t="shared" si="541"/>
        <v>346.77382752821461</v>
      </c>
      <c r="GC68" s="93">
        <f t="shared" si="541"/>
        <v>113832.31611</v>
      </c>
      <c r="GD68" s="93">
        <f t="shared" si="541"/>
        <v>113627.30247000001</v>
      </c>
      <c r="GE68" s="93">
        <f t="shared" si="541"/>
        <v>205.01363999999998</v>
      </c>
      <c r="GF68" s="93">
        <f t="shared" si="541"/>
        <v>111264.55759000001</v>
      </c>
      <c r="GG68" s="93">
        <f t="shared" si="541"/>
        <v>111022.11842</v>
      </c>
      <c r="GH68" s="93">
        <f t="shared" si="541"/>
        <v>242.43917000000002</v>
      </c>
      <c r="GI68" s="95">
        <f t="shared" si="282"/>
        <v>-11017.438708087997</v>
      </c>
      <c r="GJ68" s="95">
        <f t="shared" si="282"/>
        <v>-10875.67852055977</v>
      </c>
      <c r="GK68" s="95">
        <f t="shared" si="282"/>
        <v>-141.76018752821463</v>
      </c>
    </row>
    <row r="69" spans="1:195" ht="18.75" customHeight="1" x14ac:dyDescent="0.3">
      <c r="A69" s="92" t="s">
        <v>83</v>
      </c>
      <c r="B69" s="89">
        <f>SUM(C69:D69)</f>
        <v>-3.681607839496337E-4</v>
      </c>
      <c r="C69" s="89">
        <f>SUM(C25-C68)</f>
        <v>-4.0642779458721634E-4</v>
      </c>
      <c r="D69" s="89">
        <f>SUM(D25-D68)</f>
        <v>3.8267010637582644E-5</v>
      </c>
      <c r="E69" s="89">
        <f>SUM(F69:G69)</f>
        <v>-1126.6892589999998</v>
      </c>
      <c r="F69" s="89">
        <f>SUM(F25-F68)</f>
        <v>-1119.7476619999998</v>
      </c>
      <c r="G69" s="89">
        <f>SUM(G25-G68)</f>
        <v>-6.9415970000000016</v>
      </c>
      <c r="H69" s="89">
        <f>SUM(I69:J69)</f>
        <v>1782.5375120000001</v>
      </c>
      <c r="I69" s="89">
        <v>1793.3634050000001</v>
      </c>
      <c r="J69" s="89">
        <v>-10.825893000000001</v>
      </c>
      <c r="K69" s="89">
        <f>SUM(L69:M69)</f>
        <v>-3.681607839496337E-4</v>
      </c>
      <c r="L69" s="89">
        <f>SUM(L25-L68)</f>
        <v>-4.0642779458721634E-4</v>
      </c>
      <c r="M69" s="89">
        <f>SUM(M25-M68)</f>
        <v>3.8267010637582644E-5</v>
      </c>
      <c r="N69" s="89">
        <f>SUM(O69:P69)</f>
        <v>561.21743499999684</v>
      </c>
      <c r="O69" s="89">
        <f>SUM(O25-O68)</f>
        <v>570.50768499999685</v>
      </c>
      <c r="P69" s="89">
        <f>SUM(P25-P68)</f>
        <v>-9.2902500000000003</v>
      </c>
      <c r="Q69" s="89">
        <f>SUM(R69:S69)</f>
        <v>2566.2370999999989</v>
      </c>
      <c r="R69" s="89">
        <v>2574.5519999999988</v>
      </c>
      <c r="S69" s="89">
        <v>-8.3149000000000015</v>
      </c>
      <c r="T69" s="89">
        <f>SUM(U69:V69)</f>
        <v>-3.681607839496337E-4</v>
      </c>
      <c r="U69" s="89">
        <f>SUM(U25-U68)</f>
        <v>-4.0642779458721634E-4</v>
      </c>
      <c r="V69" s="89">
        <f>SUM(V25-V68)</f>
        <v>3.8267010637582644E-5</v>
      </c>
      <c r="W69" s="89">
        <f>SUM(X69:Y69)</f>
        <v>-609.61417800000152</v>
      </c>
      <c r="X69" s="89">
        <f>SUM(X25-X68)</f>
        <v>-636.88833500000146</v>
      </c>
      <c r="Y69" s="89">
        <f>SUM(Y25-Y68)</f>
        <v>27.274156999999999</v>
      </c>
      <c r="Z69" s="89">
        <f>SUM(AA69:AB69)</f>
        <v>-2600.8820200000005</v>
      </c>
      <c r="AA69" s="89">
        <v>-2622.9988300000005</v>
      </c>
      <c r="AB69" s="89">
        <v>22.116810000000001</v>
      </c>
      <c r="AC69" s="93">
        <f>SUM(B69+K69+T69)</f>
        <v>-1.1044823518489011E-3</v>
      </c>
      <c r="AD69" s="93">
        <f t="shared" si="507"/>
        <v>-1.219283383761649E-3</v>
      </c>
      <c r="AE69" s="93">
        <f t="shared" si="507"/>
        <v>1.1480103191274793E-4</v>
      </c>
      <c r="AF69" s="93">
        <f t="shared" si="507"/>
        <v>-1175.0860020000046</v>
      </c>
      <c r="AG69" s="93">
        <f t="shared" si="508"/>
        <v>-1186.1283120000044</v>
      </c>
      <c r="AH69" s="93">
        <f t="shared" si="508"/>
        <v>11.042309999999997</v>
      </c>
      <c r="AI69" s="93">
        <f t="shared" si="508"/>
        <v>1747.8925919999988</v>
      </c>
      <c r="AJ69" s="93">
        <f t="shared" si="508"/>
        <v>1744.9165749999984</v>
      </c>
      <c r="AK69" s="93">
        <f t="shared" si="508"/>
        <v>2.9760169999999988</v>
      </c>
      <c r="AL69" s="95">
        <f t="shared" si="270"/>
        <v>-1175.0848975176527</v>
      </c>
      <c r="AM69" s="95">
        <f t="shared" si="270"/>
        <v>-1186.1270927166206</v>
      </c>
      <c r="AN69" s="95">
        <f t="shared" si="270"/>
        <v>11.042195198968084</v>
      </c>
      <c r="AO69" s="89">
        <f>SUM(AP69:AQ69)</f>
        <v>-3.681607839496337E-4</v>
      </c>
      <c r="AP69" s="89">
        <f>SUM(AP25-AP68)</f>
        <v>-4.0642779458721634E-4</v>
      </c>
      <c r="AQ69" s="89">
        <f>SUM(AQ25-AQ68)</f>
        <v>3.8267010637582644E-5</v>
      </c>
      <c r="AR69" s="89">
        <f>SUM(AS69:AT69)</f>
        <v>-1399.4461270000029</v>
      </c>
      <c r="AS69" s="89">
        <f>SUM(AS25-AS68)</f>
        <v>-1394.2177270000029</v>
      </c>
      <c r="AT69" s="89">
        <f>SUM(AT25-AT68)</f>
        <v>-5.2284000000000024</v>
      </c>
      <c r="AU69" s="89">
        <f>SUM(AV69:AW69)</f>
        <v>1501.0499999999997</v>
      </c>
      <c r="AV69" s="89">
        <v>1507.1499999999996</v>
      </c>
      <c r="AW69" s="89">
        <v>-6.1000000000000014</v>
      </c>
      <c r="AX69" s="89">
        <f>SUM(AY69:AZ69)</f>
        <v>-3.681607839496337E-4</v>
      </c>
      <c r="AY69" s="89">
        <f>SUM(AY25-AY68)</f>
        <v>-4.0642779458721634E-4</v>
      </c>
      <c r="AZ69" s="89">
        <f>SUM(AZ25-AZ68)</f>
        <v>3.8267010637582644E-5</v>
      </c>
      <c r="BA69" s="89">
        <f>SUM(BB69:BC69)</f>
        <v>-1706.8463489999981</v>
      </c>
      <c r="BB69" s="89">
        <f>SUM(BB25-BB68)</f>
        <v>-1702.252771999998</v>
      </c>
      <c r="BC69" s="89">
        <f>SUM(BC25-BC68)</f>
        <v>-4.5935769999999962</v>
      </c>
      <c r="BD69" s="89">
        <f>SUM(BE69:BF69)</f>
        <v>838.21450999999968</v>
      </c>
      <c r="BE69" s="89">
        <v>836.04515999999967</v>
      </c>
      <c r="BF69" s="89">
        <v>2.1693499999999997</v>
      </c>
      <c r="BG69" s="89">
        <f>SUM(BH69:BI69)</f>
        <v>-3.681607839496337E-4</v>
      </c>
      <c r="BH69" s="89">
        <f>SUM(BH25-BH68)</f>
        <v>-4.0642779458721634E-4</v>
      </c>
      <c r="BI69" s="89">
        <f>SUM(BI25-BI68)</f>
        <v>3.8267010637582644E-5</v>
      </c>
      <c r="BJ69" s="89">
        <f>SUM(BK69:BL69)</f>
        <v>-1149.9799379999993</v>
      </c>
      <c r="BK69" s="89">
        <f>SUM(BK25-BK68)</f>
        <v>-1180.9895579999993</v>
      </c>
      <c r="BL69" s="89">
        <f>SUM(BL25-BL68)</f>
        <v>31.009619999999998</v>
      </c>
      <c r="BM69" s="89">
        <f>SUM(BN69:BO69)</f>
        <v>-713.64449999999874</v>
      </c>
      <c r="BN69" s="89">
        <v>-743.68970999999874</v>
      </c>
      <c r="BO69" s="89">
        <v>30.045210000000001</v>
      </c>
      <c r="BP69" s="93">
        <f t="shared" si="518"/>
        <v>-1.1044823518489011E-3</v>
      </c>
      <c r="BQ69" s="93">
        <f t="shared" si="518"/>
        <v>-1.219283383761649E-3</v>
      </c>
      <c r="BR69" s="93">
        <f t="shared" si="518"/>
        <v>1.1480103191274793E-4</v>
      </c>
      <c r="BS69" s="93">
        <f t="shared" si="518"/>
        <v>-4256.272414</v>
      </c>
      <c r="BT69" s="93">
        <f t="shared" si="518"/>
        <v>-4277.4600570000002</v>
      </c>
      <c r="BU69" s="93">
        <f t="shared" si="518"/>
        <v>21.187643000000001</v>
      </c>
      <c r="BV69" s="93">
        <f t="shared" si="518"/>
        <v>1625.6200100000008</v>
      </c>
      <c r="BW69" s="93">
        <f t="shared" si="518"/>
        <v>1599.5054500000006</v>
      </c>
      <c r="BX69" s="93">
        <f t="shared" si="518"/>
        <v>26.114559999999997</v>
      </c>
      <c r="BY69" s="95">
        <f t="shared" si="272"/>
        <v>-4256.2713095176478</v>
      </c>
      <c r="BZ69" s="95">
        <f t="shared" si="272"/>
        <v>-4277.4588377166165</v>
      </c>
      <c r="CA69" s="95">
        <f t="shared" si="272"/>
        <v>21.187528198968089</v>
      </c>
      <c r="CB69" s="93">
        <f t="shared" si="519"/>
        <v>-2.2089647036978022E-3</v>
      </c>
      <c r="CC69" s="93">
        <f t="shared" si="519"/>
        <v>-2.438566767523298E-3</v>
      </c>
      <c r="CD69" s="93">
        <f t="shared" si="519"/>
        <v>2.2960206382549586E-4</v>
      </c>
      <c r="CE69" s="93">
        <f t="shared" si="519"/>
        <v>-5431.3584160000046</v>
      </c>
      <c r="CF69" s="93">
        <f t="shared" si="519"/>
        <v>-5463.5883690000046</v>
      </c>
      <c r="CG69" s="93">
        <f t="shared" si="519"/>
        <v>32.229952999999995</v>
      </c>
      <c r="CH69" s="93">
        <f t="shared" si="519"/>
        <v>3373.5126019999998</v>
      </c>
      <c r="CI69" s="93">
        <f t="shared" si="519"/>
        <v>3344.4220249999989</v>
      </c>
      <c r="CJ69" s="93">
        <f t="shared" si="519"/>
        <v>29.090576999999996</v>
      </c>
      <c r="CK69" s="95">
        <f t="shared" si="274"/>
        <v>-5431.3562070353009</v>
      </c>
      <c r="CL69" s="95">
        <f t="shared" si="274"/>
        <v>-5463.5859304332371</v>
      </c>
      <c r="CM69" s="95">
        <f t="shared" si="274"/>
        <v>32.229723397936169</v>
      </c>
      <c r="CN69" s="89">
        <f>SUM(CO69:CP69)</f>
        <v>-3.681607839496337E-4</v>
      </c>
      <c r="CO69" s="89">
        <f>SUM(CO25-CO68)</f>
        <v>-4.0642779458721634E-4</v>
      </c>
      <c r="CP69" s="89">
        <f>SUM(CP25-CP68)</f>
        <v>3.8267010637582644E-5</v>
      </c>
      <c r="CQ69" s="89">
        <f>SUM(CR69:CS69)</f>
        <v>-1910.2416510000007</v>
      </c>
      <c r="CR69" s="89">
        <f>SUM(CR25-CR68)</f>
        <v>-1909.5986310000008</v>
      </c>
      <c r="CS69" s="89">
        <f>SUM(CS25-CS68)</f>
        <v>-0.64301999999999992</v>
      </c>
      <c r="CT69" s="89">
        <f>SUM(CU69:CV69)</f>
        <v>-1671.9490000000014</v>
      </c>
      <c r="CU69" s="89">
        <v>-1657.4800000000014</v>
      </c>
      <c r="CV69" s="89">
        <v>-14.469000000000001</v>
      </c>
      <c r="CW69" s="89">
        <f>SUM(CX69:CY69)</f>
        <v>-3.681607839496337E-4</v>
      </c>
      <c r="CX69" s="89">
        <f>SUM(CX25-CX68)</f>
        <v>-4.0642779458721634E-4</v>
      </c>
      <c r="CY69" s="89">
        <f>SUM(CY25-CY68)</f>
        <v>3.8267010637582644E-5</v>
      </c>
      <c r="CZ69" s="89">
        <f>SUM(DA69:DB69)</f>
        <v>-211.57487500000028</v>
      </c>
      <c r="DA69" s="89">
        <f>SUM(DA25-DA68)</f>
        <v>-211.81626200000028</v>
      </c>
      <c r="DB69" s="89">
        <f>SUM(DB25-DB68)</f>
        <v>0.24138699999999957</v>
      </c>
      <c r="DC69" s="89">
        <f>SUM(DD69:DE69)</f>
        <v>105.72418999999846</v>
      </c>
      <c r="DD69" s="89">
        <v>110.66739999999845</v>
      </c>
      <c r="DE69" s="89">
        <v>-4.9432099999999997</v>
      </c>
      <c r="DF69" s="89">
        <f>SUM(DG69:DH69)</f>
        <v>-3.681607839496337E-4</v>
      </c>
      <c r="DG69" s="89">
        <f>SUM(DG25-DG68)</f>
        <v>-4.0642779458721634E-4</v>
      </c>
      <c r="DH69" s="89">
        <f>SUM(DH25-DH68)</f>
        <v>3.8267010637582644E-5</v>
      </c>
      <c r="DI69" s="89">
        <f>SUM(DJ69:DK69)</f>
        <v>-2756.7983250000002</v>
      </c>
      <c r="DJ69" s="89">
        <f>SUM(DJ25-DJ68)</f>
        <v>-2803.3712020000003</v>
      </c>
      <c r="DK69" s="89">
        <f>SUM(DK25-DK68)</f>
        <v>46.572876999999991</v>
      </c>
      <c r="DL69" s="89">
        <f>SUM(DM69:DN69)</f>
        <v>-166.98374300000049</v>
      </c>
      <c r="DM69" s="89">
        <v>-201.29700000000048</v>
      </c>
      <c r="DN69" s="89">
        <v>34.313257</v>
      </c>
      <c r="DO69" s="93">
        <f t="shared" si="529"/>
        <v>-1.1044823518489011E-3</v>
      </c>
      <c r="DP69" s="93">
        <f t="shared" si="529"/>
        <v>-1.219283383761649E-3</v>
      </c>
      <c r="DQ69" s="93">
        <f t="shared" si="529"/>
        <v>1.1480103191274793E-4</v>
      </c>
      <c r="DR69" s="93">
        <f t="shared" si="529"/>
        <v>-4878.6148510000012</v>
      </c>
      <c r="DS69" s="93">
        <f t="shared" si="529"/>
        <v>-4924.7860950000013</v>
      </c>
      <c r="DT69" s="93">
        <f t="shared" si="529"/>
        <v>46.171243999999987</v>
      </c>
      <c r="DU69" s="93">
        <f t="shared" si="529"/>
        <v>-1733.2085530000033</v>
      </c>
      <c r="DV69" s="93">
        <f t="shared" si="529"/>
        <v>-1748.1096000000034</v>
      </c>
      <c r="DW69" s="93">
        <f t="shared" si="529"/>
        <v>14.901046999999998</v>
      </c>
      <c r="DX69" s="95">
        <f t="shared" si="276"/>
        <v>-4878.6137465176489</v>
      </c>
      <c r="DY69" s="95">
        <f t="shared" si="276"/>
        <v>-4924.7848757166175</v>
      </c>
      <c r="DZ69" s="95">
        <f t="shared" si="276"/>
        <v>46.171129198968075</v>
      </c>
      <c r="EA69" s="96">
        <f t="shared" si="530"/>
        <v>-3.3134470555467033E-3</v>
      </c>
      <c r="EB69" s="96">
        <f t="shared" si="530"/>
        <v>-3.6578501512849471E-3</v>
      </c>
      <c r="EC69" s="96">
        <f t="shared" si="530"/>
        <v>3.4440309573824379E-4</v>
      </c>
      <c r="ED69" s="93">
        <f t="shared" si="530"/>
        <v>-10309.973267000005</v>
      </c>
      <c r="EE69" s="93">
        <f t="shared" si="530"/>
        <v>-10388.374464000006</v>
      </c>
      <c r="EF69" s="93">
        <f t="shared" si="530"/>
        <v>78.401196999999982</v>
      </c>
      <c r="EG69" s="96">
        <f t="shared" si="530"/>
        <v>1640.3040489999964</v>
      </c>
      <c r="EH69" s="96">
        <f t="shared" si="530"/>
        <v>1596.3124249999955</v>
      </c>
      <c r="EI69" s="96">
        <f t="shared" si="530"/>
        <v>43.991623999999995</v>
      </c>
      <c r="EJ69" s="95">
        <f t="shared" si="278"/>
        <v>-10309.969953552949</v>
      </c>
      <c r="EK69" s="95">
        <f t="shared" si="278"/>
        <v>-10388.370806149855</v>
      </c>
      <c r="EL69" s="95">
        <f t="shared" si="278"/>
        <v>78.400852596904244</v>
      </c>
      <c r="EM69" s="89">
        <f>SUM(EN69:EO69)</f>
        <v>-3.681607839496337E-4</v>
      </c>
      <c r="EN69" s="89">
        <f>SUM(EN25-EN68)</f>
        <v>-4.0642779458721634E-4</v>
      </c>
      <c r="EO69" s="89">
        <f>SUM(EO25-EO68)</f>
        <v>3.8267010637582644E-5</v>
      </c>
      <c r="EP69" s="89">
        <f>SUM(EQ69:ER69)</f>
        <v>-86.226226000000295</v>
      </c>
      <c r="EQ69" s="89">
        <f>SUM(EQ25-EQ68)</f>
        <v>-97.960573000000295</v>
      </c>
      <c r="ER69" s="91">
        <f>SUM(ER25-ER68)</f>
        <v>11.734347000000003</v>
      </c>
      <c r="ES69" s="89">
        <f>SUM(ET69:EU69)</f>
        <v>-722.03090000000009</v>
      </c>
      <c r="ET69" s="89">
        <v>-714.40070000000014</v>
      </c>
      <c r="EU69" s="89">
        <v>-7.6302000000000003</v>
      </c>
      <c r="EV69" s="89">
        <f>SUM(EW69:EX69)</f>
        <v>-3.681607839496337E-4</v>
      </c>
      <c r="EW69" s="89">
        <f>SUM(EW25-EW68)</f>
        <v>-4.0642779458721634E-4</v>
      </c>
      <c r="EX69" s="89">
        <f>SUM(EX25-EX68)</f>
        <v>3.8267010637582644E-5</v>
      </c>
      <c r="EY69" s="89">
        <f>SUM(EZ69:FA69)</f>
        <v>0</v>
      </c>
      <c r="EZ69" s="89">
        <f>SUM(EZ25-EZ68)</f>
        <v>0</v>
      </c>
      <c r="FA69" s="89">
        <f>SUM(FA25-FA68)</f>
        <v>0</v>
      </c>
      <c r="FB69" s="89">
        <f>SUM(FC69:FD69)</f>
        <v>-38.070402000000072</v>
      </c>
      <c r="FC69" s="89">
        <v>-27.406175000000076</v>
      </c>
      <c r="FD69" s="89">
        <v>-10.664227</v>
      </c>
      <c r="FE69" s="89">
        <f>SUM(FF69:FG69)</f>
        <v>-3.681607839496337E-4</v>
      </c>
      <c r="FF69" s="89">
        <f>SUM(FF25-FF68)</f>
        <v>-4.0642779458721634E-4</v>
      </c>
      <c r="FG69" s="89">
        <f>SUM(FG25-FG68)</f>
        <v>3.8267010637582644E-5</v>
      </c>
      <c r="FH69" s="89">
        <f>SUM(FI69:FJ69)</f>
        <v>0</v>
      </c>
      <c r="FI69" s="89">
        <f>SUM(FI25-FI68)</f>
        <v>0</v>
      </c>
      <c r="FJ69" s="89">
        <f>SUM(FJ25-FJ68)</f>
        <v>0</v>
      </c>
      <c r="FK69" s="89">
        <f>SUM(FL69:FM69)</f>
        <v>500.9079043000005</v>
      </c>
      <c r="FL69" s="89">
        <v>464.17424600000049</v>
      </c>
      <c r="FM69" s="89">
        <v>36.733658299999988</v>
      </c>
      <c r="FN69" s="93">
        <f t="shared" si="540"/>
        <v>-1.1044823518489011E-3</v>
      </c>
      <c r="FO69" s="93">
        <f t="shared" si="540"/>
        <v>-1.219283383761649E-3</v>
      </c>
      <c r="FP69" s="93">
        <f t="shared" si="540"/>
        <v>1.1480103191274793E-4</v>
      </c>
      <c r="FQ69" s="93">
        <f t="shared" si="540"/>
        <v>-86.226226000000295</v>
      </c>
      <c r="FR69" s="93">
        <f t="shared" si="540"/>
        <v>-97.960573000000295</v>
      </c>
      <c r="FS69" s="93">
        <f t="shared" si="540"/>
        <v>11.734347000000003</v>
      </c>
      <c r="FT69" s="93">
        <f t="shared" si="540"/>
        <v>-259.19339769999965</v>
      </c>
      <c r="FU69" s="93">
        <f t="shared" si="540"/>
        <v>-277.63262899999972</v>
      </c>
      <c r="FV69" s="93">
        <f t="shared" si="540"/>
        <v>18.439231299999989</v>
      </c>
      <c r="FW69" s="95">
        <f t="shared" si="280"/>
        <v>-86.225121517648446</v>
      </c>
      <c r="FX69" s="95">
        <f t="shared" si="280"/>
        <v>-97.959353716616533</v>
      </c>
      <c r="FY69" s="95">
        <f t="shared" si="280"/>
        <v>11.73423219896809</v>
      </c>
      <c r="FZ69" s="11">
        <f t="shared" si="541"/>
        <v>-4.4179294073956044E-3</v>
      </c>
      <c r="GA69" s="11">
        <f t="shared" si="541"/>
        <v>-4.8771335350465961E-3</v>
      </c>
      <c r="GB69" s="11">
        <f t="shared" si="541"/>
        <v>4.5920412765099172E-4</v>
      </c>
      <c r="GC69" s="93">
        <f t="shared" si="541"/>
        <v>-10396.199493000006</v>
      </c>
      <c r="GD69" s="93">
        <f t="shared" si="541"/>
        <v>-10486.335037000006</v>
      </c>
      <c r="GE69" s="93">
        <f t="shared" si="541"/>
        <v>90.135543999999982</v>
      </c>
      <c r="GF69" s="93">
        <f t="shared" si="541"/>
        <v>1381.1106512999968</v>
      </c>
      <c r="GG69" s="93">
        <f t="shared" si="541"/>
        <v>1318.6797959999958</v>
      </c>
      <c r="GH69" s="93">
        <f t="shared" si="541"/>
        <v>62.430855299999983</v>
      </c>
      <c r="GI69" s="95">
        <f t="shared" si="282"/>
        <v>-10396.195075070598</v>
      </c>
      <c r="GJ69" s="95">
        <f t="shared" si="282"/>
        <v>-10486.330159866471</v>
      </c>
      <c r="GK69" s="95">
        <f t="shared" si="282"/>
        <v>90.135084795872331</v>
      </c>
    </row>
    <row r="70" spans="1:195" ht="18.75" customHeight="1" x14ac:dyDescent="0.3">
      <c r="A70" s="14" t="s">
        <v>84</v>
      </c>
      <c r="B70" s="89">
        <f>SUM(C70:D70)</f>
        <v>10404.145866679883</v>
      </c>
      <c r="C70" s="89">
        <f t="shared" ref="C70:D70" si="569">SUM(C68:C69)</f>
        <v>10375.248009452187</v>
      </c>
      <c r="D70" s="89">
        <f t="shared" si="569"/>
        <v>28.897857227695187</v>
      </c>
      <c r="E70" s="89">
        <f>SUM(F70:G70)</f>
        <v>10462.944211</v>
      </c>
      <c r="F70" s="89">
        <f t="shared" ref="F70:G70" si="570">SUM(F68:F69)</f>
        <v>10446.969728</v>
      </c>
      <c r="G70" s="89">
        <f t="shared" si="570"/>
        <v>15.974482999999999</v>
      </c>
      <c r="H70" s="89">
        <f>SUM(I70:J70)</f>
        <v>9528.2104419999996</v>
      </c>
      <c r="I70" s="89">
        <v>9523.7239250000002</v>
      </c>
      <c r="J70" s="89">
        <v>4.4865169999999992</v>
      </c>
      <c r="K70" s="89">
        <f>SUM(L70:M70)</f>
        <v>10404.145866679883</v>
      </c>
      <c r="L70" s="89">
        <f t="shared" ref="L70:M70" si="571">SUM(L68:L69)</f>
        <v>10375.248009452187</v>
      </c>
      <c r="M70" s="89">
        <f t="shared" si="571"/>
        <v>28.897857227695187</v>
      </c>
      <c r="N70" s="89">
        <f>SUM(O70:P70)</f>
        <v>10922.006944999999</v>
      </c>
      <c r="O70" s="89">
        <f t="shared" ref="O70:P70" si="572">SUM(O68:O69)</f>
        <v>10911.522444999999</v>
      </c>
      <c r="P70" s="89">
        <f t="shared" si="572"/>
        <v>10.484500000000001</v>
      </c>
      <c r="Q70" s="89">
        <f>SUM(R70:S70)</f>
        <v>9575.4869999999992</v>
      </c>
      <c r="R70" s="89">
        <v>9570.476999999999</v>
      </c>
      <c r="S70" s="89">
        <v>5.01</v>
      </c>
      <c r="T70" s="89">
        <f>SUM(U70:V70)</f>
        <v>10404.145866679883</v>
      </c>
      <c r="U70" s="89">
        <f t="shared" ref="U70:V70" si="573">SUM(U68:U69)</f>
        <v>10375.248009452187</v>
      </c>
      <c r="V70" s="89">
        <f t="shared" si="573"/>
        <v>28.897857227695187</v>
      </c>
      <c r="W70" s="89">
        <f>SUM(X70:Y70)</f>
        <v>10517.258281999999</v>
      </c>
      <c r="X70" s="89">
        <f t="shared" ref="X70:Y70" si="574">SUM(X68:X69)</f>
        <v>10462.187614999999</v>
      </c>
      <c r="Y70" s="89">
        <f t="shared" si="574"/>
        <v>55.070667</v>
      </c>
      <c r="Z70" s="89">
        <f>SUM(AA70:AB70)</f>
        <v>9342.2029999999995</v>
      </c>
      <c r="AA70" s="89">
        <v>9294.2669999999998</v>
      </c>
      <c r="AB70" s="89">
        <v>47.936</v>
      </c>
      <c r="AC70" s="93">
        <f>SUM(B70+K70+T70)</f>
        <v>31212.437600039648</v>
      </c>
      <c r="AD70" s="93">
        <f t="shared" si="507"/>
        <v>31125.744028356559</v>
      </c>
      <c r="AE70" s="93">
        <f t="shared" si="507"/>
        <v>86.693571683085565</v>
      </c>
      <c r="AF70" s="93">
        <f t="shared" si="507"/>
        <v>31902.209437999998</v>
      </c>
      <c r="AG70" s="93">
        <f t="shared" si="508"/>
        <v>31820.679787999998</v>
      </c>
      <c r="AH70" s="93">
        <f t="shared" si="508"/>
        <v>81.529650000000004</v>
      </c>
      <c r="AI70" s="93">
        <f t="shared" si="508"/>
        <v>28445.900441999998</v>
      </c>
      <c r="AJ70" s="93">
        <f t="shared" si="508"/>
        <v>28388.467924999997</v>
      </c>
      <c r="AK70" s="93">
        <f t="shared" si="508"/>
        <v>57.432516999999997</v>
      </c>
      <c r="AL70" s="95">
        <f t="shared" si="270"/>
        <v>689.77183796035024</v>
      </c>
      <c r="AM70" s="95">
        <f t="shared" si="270"/>
        <v>694.93575964343836</v>
      </c>
      <c r="AN70" s="95">
        <f t="shared" si="270"/>
        <v>-5.1639216830855617</v>
      </c>
      <c r="AO70" s="89">
        <f>SUM(AP70:AQ70)</f>
        <v>10404.145866679883</v>
      </c>
      <c r="AP70" s="89">
        <f t="shared" ref="AP70:AQ70" si="575">SUM(AP68:AP69)</f>
        <v>10375.248009452187</v>
      </c>
      <c r="AQ70" s="89">
        <f t="shared" si="575"/>
        <v>28.897857227695187</v>
      </c>
      <c r="AR70" s="89">
        <f>SUM(AS70:AT70)</f>
        <v>10708.706783</v>
      </c>
      <c r="AS70" s="89">
        <f t="shared" ref="AS70:AT70" si="576">SUM(AS68:AS69)</f>
        <v>10698.227982999999</v>
      </c>
      <c r="AT70" s="89">
        <f t="shared" si="576"/>
        <v>10.4788</v>
      </c>
      <c r="AU70" s="89">
        <f>SUM(AV70:AW70)</f>
        <v>10232.248</v>
      </c>
      <c r="AV70" s="89">
        <v>10220.832</v>
      </c>
      <c r="AW70" s="89">
        <v>11.416</v>
      </c>
      <c r="AX70" s="89">
        <f>SUM(AY70:AZ70)</f>
        <v>10404.145866679883</v>
      </c>
      <c r="AY70" s="89">
        <f t="shared" ref="AY70:AZ70" si="577">SUM(AY68:AY69)</f>
        <v>10375.248009452187</v>
      </c>
      <c r="AZ70" s="89">
        <f t="shared" si="577"/>
        <v>28.897857227695187</v>
      </c>
      <c r="BA70" s="89">
        <f>SUM(BB70:BC70)</f>
        <v>10711.771761000002</v>
      </c>
      <c r="BB70" s="89">
        <f t="shared" ref="BB70:BC70" si="578">SUM(BB68:BB69)</f>
        <v>10694.715228000001</v>
      </c>
      <c r="BC70" s="89">
        <f t="shared" si="578"/>
        <v>17.056533000000002</v>
      </c>
      <c r="BD70" s="89">
        <f>SUM(BE70:BF70)</f>
        <v>9142.2219999999998</v>
      </c>
      <c r="BE70" s="89">
        <v>9131.0810000000001</v>
      </c>
      <c r="BF70" s="89">
        <v>11.141</v>
      </c>
      <c r="BG70" s="89">
        <f>SUM(BH70:BI70)</f>
        <v>10404.145866679883</v>
      </c>
      <c r="BH70" s="89">
        <f t="shared" ref="BH70:BI70" si="579">SUM(BH68:BH69)</f>
        <v>10375.248009452187</v>
      </c>
      <c r="BI70" s="89">
        <f t="shared" si="579"/>
        <v>28.897857227695187</v>
      </c>
      <c r="BJ70" s="89">
        <f>SUM(BK70:BL70)</f>
        <v>10440.446672</v>
      </c>
      <c r="BK70" s="89">
        <f t="shared" ref="BK70:BL70" si="580">SUM(BK68:BK69)</f>
        <v>10381.417971999999</v>
      </c>
      <c r="BL70" s="89">
        <f t="shared" si="580"/>
        <v>59.028700000000001</v>
      </c>
      <c r="BM70" s="89">
        <f>SUM(BN70:BO70)</f>
        <v>8959.3660000000018</v>
      </c>
      <c r="BN70" s="89">
        <v>8901.9340000000011</v>
      </c>
      <c r="BO70" s="89">
        <v>57.432000000000002</v>
      </c>
      <c r="BP70" s="93">
        <f t="shared" si="518"/>
        <v>31212.437600039648</v>
      </c>
      <c r="BQ70" s="93">
        <f t="shared" si="518"/>
        <v>31125.744028356559</v>
      </c>
      <c r="BR70" s="93">
        <f t="shared" si="518"/>
        <v>86.693571683085565</v>
      </c>
      <c r="BS70" s="93">
        <f t="shared" si="518"/>
        <v>31860.925216000003</v>
      </c>
      <c r="BT70" s="93">
        <f t="shared" si="518"/>
        <v>31774.361182999997</v>
      </c>
      <c r="BU70" s="93">
        <f t="shared" si="518"/>
        <v>86.564032999999995</v>
      </c>
      <c r="BV70" s="93">
        <f t="shared" si="518"/>
        <v>28333.836000000003</v>
      </c>
      <c r="BW70" s="93">
        <f t="shared" si="518"/>
        <v>28253.847000000002</v>
      </c>
      <c r="BX70" s="93">
        <f t="shared" si="518"/>
        <v>79.989000000000004</v>
      </c>
      <c r="BY70" s="95">
        <f t="shared" si="272"/>
        <v>648.48761596035547</v>
      </c>
      <c r="BZ70" s="95">
        <f t="shared" si="272"/>
        <v>648.61715464343797</v>
      </c>
      <c r="CA70" s="95">
        <f t="shared" si="272"/>
        <v>-0.12953868308557048</v>
      </c>
      <c r="CB70" s="93">
        <f t="shared" si="519"/>
        <v>62424.875200079296</v>
      </c>
      <c r="CC70" s="93">
        <f t="shared" si="519"/>
        <v>62251.488056713119</v>
      </c>
      <c r="CD70" s="93">
        <f t="shared" si="519"/>
        <v>173.38714336617113</v>
      </c>
      <c r="CE70" s="93">
        <f t="shared" si="519"/>
        <v>63763.134654000001</v>
      </c>
      <c r="CF70" s="93">
        <f t="shared" si="519"/>
        <v>63595.040970999995</v>
      </c>
      <c r="CG70" s="93">
        <f t="shared" si="519"/>
        <v>168.093683</v>
      </c>
      <c r="CH70" s="93">
        <f t="shared" si="519"/>
        <v>56779.736442000001</v>
      </c>
      <c r="CI70" s="93">
        <f t="shared" si="519"/>
        <v>56642.314924999999</v>
      </c>
      <c r="CJ70" s="93">
        <f t="shared" si="519"/>
        <v>137.42151699999999</v>
      </c>
      <c r="CK70" s="95">
        <f t="shared" si="274"/>
        <v>1338.2594539207057</v>
      </c>
      <c r="CL70" s="95">
        <f t="shared" si="274"/>
        <v>1343.5529142868763</v>
      </c>
      <c r="CM70" s="95">
        <f t="shared" si="274"/>
        <v>-5.2934603661711321</v>
      </c>
      <c r="CN70" s="89">
        <f>SUM(CO70:CP70)</f>
        <v>10404.145866679883</v>
      </c>
      <c r="CO70" s="89">
        <f t="shared" ref="CO70:CP70" si="581">SUM(CO68:CO69)</f>
        <v>10375.248009452187</v>
      </c>
      <c r="CP70" s="89">
        <f t="shared" si="581"/>
        <v>28.897857227695187</v>
      </c>
      <c r="CQ70" s="89">
        <f>SUM(CR70:CS70)</f>
        <v>9192.8934090000002</v>
      </c>
      <c r="CR70" s="89">
        <f t="shared" ref="CR70:CS70" si="582">SUM(CR68:CR69)</f>
        <v>9180.5352590000002</v>
      </c>
      <c r="CS70" s="89">
        <f t="shared" si="582"/>
        <v>12.35815</v>
      </c>
      <c r="CT70" s="89">
        <f>SUM(CU70:CV70)</f>
        <v>8558.0929999999989</v>
      </c>
      <c r="CU70" s="89">
        <v>8551.4079999999994</v>
      </c>
      <c r="CV70" s="89">
        <v>6.6849999999999987</v>
      </c>
      <c r="CW70" s="89">
        <f>SUM(CX70:CY70)</f>
        <v>10404.145866679883</v>
      </c>
      <c r="CX70" s="89">
        <f t="shared" ref="CX70:CY70" si="583">SUM(CX68:CX69)</f>
        <v>10375.248009452187</v>
      </c>
      <c r="CY70" s="89">
        <f t="shared" si="583"/>
        <v>28.897857227695187</v>
      </c>
      <c r="CZ70" s="89">
        <f>SUM(DA70:DB70)</f>
        <v>9938.9908850000011</v>
      </c>
      <c r="DA70" s="89">
        <f t="shared" ref="DA70:DB70" si="584">SUM(DA68:DA69)</f>
        <v>9924.3547180000005</v>
      </c>
      <c r="DB70" s="89">
        <f t="shared" si="584"/>
        <v>14.636167</v>
      </c>
      <c r="DC70" s="89">
        <f>SUM(DD70:DE70)</f>
        <v>8772.3029999999999</v>
      </c>
      <c r="DD70" s="89">
        <v>8764.366</v>
      </c>
      <c r="DE70" s="89">
        <v>7.9370000000000003</v>
      </c>
      <c r="DF70" s="89">
        <f>SUM(DG70:DH70)</f>
        <v>10404.145866679883</v>
      </c>
      <c r="DG70" s="89">
        <f t="shared" ref="DG70:DH70" si="585">SUM(DG68:DG69)</f>
        <v>10375.248009452187</v>
      </c>
      <c r="DH70" s="89">
        <f t="shared" si="585"/>
        <v>28.897857227695187</v>
      </c>
      <c r="DI70" s="89">
        <f>SUM(DJ70:DK70)</f>
        <v>10181.535884999999</v>
      </c>
      <c r="DJ70" s="89">
        <f t="shared" ref="DJ70:DK70" si="586">SUM(DJ68:DJ69)</f>
        <v>10115.758618</v>
      </c>
      <c r="DK70" s="89">
        <f t="shared" si="586"/>
        <v>65.777266999999995</v>
      </c>
      <c r="DL70" s="89">
        <f>SUM(DM70:DN70)</f>
        <v>9193.4896170000011</v>
      </c>
      <c r="DM70" s="89">
        <v>9136.3240000000005</v>
      </c>
      <c r="DN70" s="89">
        <v>57.165616999999997</v>
      </c>
      <c r="DO70" s="93">
        <f t="shared" si="529"/>
        <v>31212.437600039648</v>
      </c>
      <c r="DP70" s="93">
        <f t="shared" si="529"/>
        <v>31125.744028356559</v>
      </c>
      <c r="DQ70" s="93">
        <f t="shared" si="529"/>
        <v>86.693571683085565</v>
      </c>
      <c r="DR70" s="93">
        <f t="shared" si="529"/>
        <v>29313.420179000001</v>
      </c>
      <c r="DS70" s="93">
        <f t="shared" si="529"/>
        <v>29220.648594999999</v>
      </c>
      <c r="DT70" s="93">
        <f t="shared" si="529"/>
        <v>92.77158399999999</v>
      </c>
      <c r="DU70" s="93">
        <f t="shared" si="529"/>
        <v>26523.885617</v>
      </c>
      <c r="DV70" s="93">
        <f t="shared" si="529"/>
        <v>26452.097999999998</v>
      </c>
      <c r="DW70" s="93">
        <f t="shared" si="529"/>
        <v>71.787616999999997</v>
      </c>
      <c r="DX70" s="95">
        <f t="shared" si="276"/>
        <v>-1899.0174210396472</v>
      </c>
      <c r="DY70" s="95">
        <f t="shared" si="276"/>
        <v>-1905.0954333565605</v>
      </c>
      <c r="DZ70" s="95">
        <f t="shared" si="276"/>
        <v>6.0780123169144247</v>
      </c>
      <c r="EA70" s="96">
        <f t="shared" si="530"/>
        <v>93637.312800118947</v>
      </c>
      <c r="EB70" s="96">
        <f t="shared" si="530"/>
        <v>93377.232085069671</v>
      </c>
      <c r="EC70" s="96">
        <f t="shared" si="530"/>
        <v>260.0807150492567</v>
      </c>
      <c r="ED70" s="93">
        <f t="shared" si="530"/>
        <v>93076.554833000002</v>
      </c>
      <c r="EE70" s="93">
        <f t="shared" si="530"/>
        <v>92815.689565999986</v>
      </c>
      <c r="EF70" s="93">
        <f t="shared" si="530"/>
        <v>260.86526700000002</v>
      </c>
      <c r="EG70" s="96">
        <f t="shared" si="530"/>
        <v>83303.622059000001</v>
      </c>
      <c r="EH70" s="96">
        <f t="shared" si="530"/>
        <v>83094.412924999997</v>
      </c>
      <c r="EI70" s="96">
        <f t="shared" si="530"/>
        <v>209.20913400000001</v>
      </c>
      <c r="EJ70" s="95">
        <f t="shared" si="278"/>
        <v>-560.75796711894509</v>
      </c>
      <c r="EK70" s="95">
        <f t="shared" si="278"/>
        <v>-561.5425190696842</v>
      </c>
      <c r="EL70" s="95">
        <f t="shared" si="278"/>
        <v>0.78455195074332096</v>
      </c>
      <c r="EM70" s="89">
        <f>SUM(EN70:EO70)</f>
        <v>10404.145866679883</v>
      </c>
      <c r="EN70" s="89">
        <f t="shared" ref="EN70:EO70" si="587">SUM(EN68:EN69)</f>
        <v>10375.248009452187</v>
      </c>
      <c r="EO70" s="89">
        <f t="shared" si="587"/>
        <v>28.897857227695187</v>
      </c>
      <c r="EP70" s="89">
        <f>SUM(EQ70:ER70)</f>
        <v>10359.561784</v>
      </c>
      <c r="EQ70" s="89">
        <f t="shared" ref="EQ70:ER70" si="588">SUM(EQ68:EQ69)</f>
        <v>10325.277866999999</v>
      </c>
      <c r="ER70" s="89">
        <f t="shared" si="588"/>
        <v>34.283917000000002</v>
      </c>
      <c r="ES70" s="89">
        <f>SUM(ET70:EU70)</f>
        <v>9173.6200000000008</v>
      </c>
      <c r="ET70" s="89">
        <v>9160.7260000000006</v>
      </c>
      <c r="EU70" s="89">
        <v>12.894</v>
      </c>
      <c r="EV70" s="89">
        <f>SUM(EW70:EX70)</f>
        <v>10404.145866679883</v>
      </c>
      <c r="EW70" s="89">
        <f t="shared" ref="EW70:EX70" si="589">SUM(EW68:EW69)</f>
        <v>10375.248009452187</v>
      </c>
      <c r="EX70" s="89">
        <f t="shared" si="589"/>
        <v>28.897857227695187</v>
      </c>
      <c r="EY70" s="89">
        <f>SUM(EZ70:FA70)</f>
        <v>0</v>
      </c>
      <c r="EZ70" s="89">
        <f t="shared" ref="EZ70:FA70" si="590">SUM(EZ68:EZ69)</f>
        <v>0</v>
      </c>
      <c r="FA70" s="89">
        <f t="shared" si="590"/>
        <v>0</v>
      </c>
      <c r="FB70" s="89">
        <f>SUM(FC70:FD70)</f>
        <v>9178.2116779999997</v>
      </c>
      <c r="FC70" s="89">
        <v>9166.4440450000002</v>
      </c>
      <c r="FD70" s="89">
        <v>11.767633</v>
      </c>
      <c r="FE70" s="89">
        <f>SUM(FF70:FG70)</f>
        <v>10404.145866679883</v>
      </c>
      <c r="FF70" s="89">
        <f t="shared" ref="FF70:FG70" si="591">SUM(FF68:FF69)</f>
        <v>10375.248009452187</v>
      </c>
      <c r="FG70" s="89">
        <f t="shared" si="591"/>
        <v>28.897857227695187</v>
      </c>
      <c r="FH70" s="89">
        <f>SUM(FI70:FJ70)</f>
        <v>0</v>
      </c>
      <c r="FI70" s="89">
        <f t="shared" ref="FI70:FJ70" si="592">SUM(FI68:FI69)</f>
        <v>0</v>
      </c>
      <c r="FJ70" s="89">
        <f t="shared" si="592"/>
        <v>0</v>
      </c>
      <c r="FK70" s="89">
        <f>SUM(FL70:FM70)</f>
        <v>10990.2145043</v>
      </c>
      <c r="FL70" s="89">
        <v>10919.215246</v>
      </c>
      <c r="FM70" s="89">
        <v>70.999258299999994</v>
      </c>
      <c r="FN70" s="93">
        <f t="shared" si="540"/>
        <v>31212.437600039648</v>
      </c>
      <c r="FO70" s="93">
        <f t="shared" si="540"/>
        <v>31125.744028356559</v>
      </c>
      <c r="FP70" s="93">
        <f t="shared" si="540"/>
        <v>86.693571683085565</v>
      </c>
      <c r="FQ70" s="93">
        <f t="shared" si="540"/>
        <v>10359.561784</v>
      </c>
      <c r="FR70" s="93">
        <f t="shared" si="540"/>
        <v>10325.277866999999</v>
      </c>
      <c r="FS70" s="93">
        <f t="shared" si="540"/>
        <v>34.283917000000002</v>
      </c>
      <c r="FT70" s="93">
        <f t="shared" si="540"/>
        <v>29342.046182300001</v>
      </c>
      <c r="FU70" s="93">
        <f t="shared" si="540"/>
        <v>29246.385290999999</v>
      </c>
      <c r="FV70" s="93">
        <f t="shared" si="540"/>
        <v>95.660891300000003</v>
      </c>
      <c r="FW70" s="95">
        <f t="shared" si="280"/>
        <v>-20852.875816039646</v>
      </c>
      <c r="FX70" s="95">
        <f t="shared" si="280"/>
        <v>-20800.466161356562</v>
      </c>
      <c r="FY70" s="95">
        <f t="shared" si="280"/>
        <v>-52.409654683085563</v>
      </c>
      <c r="FZ70" s="11">
        <f t="shared" si="541"/>
        <v>124849.75040015859</v>
      </c>
      <c r="GA70" s="11">
        <f t="shared" si="541"/>
        <v>124502.97611342624</v>
      </c>
      <c r="GB70" s="11">
        <f t="shared" si="541"/>
        <v>346.77428673234226</v>
      </c>
      <c r="GC70" s="93">
        <f t="shared" si="541"/>
        <v>103436.11661700001</v>
      </c>
      <c r="GD70" s="93">
        <f t="shared" si="541"/>
        <v>103140.96743299998</v>
      </c>
      <c r="GE70" s="93">
        <f t="shared" si="541"/>
        <v>295.14918399999999</v>
      </c>
      <c r="GF70" s="93">
        <f t="shared" si="541"/>
        <v>112645.66824130001</v>
      </c>
      <c r="GG70" s="93">
        <f t="shared" si="541"/>
        <v>112340.798216</v>
      </c>
      <c r="GH70" s="93">
        <f t="shared" si="541"/>
        <v>304.87002530000001</v>
      </c>
      <c r="GI70" s="95">
        <f t="shared" si="282"/>
        <v>-21413.633783158584</v>
      </c>
      <c r="GJ70" s="95">
        <f t="shared" si="282"/>
        <v>-21362.008680426254</v>
      </c>
      <c r="GK70" s="95">
        <f t="shared" si="282"/>
        <v>-51.62510273234227</v>
      </c>
    </row>
    <row r="71" spans="1:195" ht="18.75" customHeight="1" x14ac:dyDescent="0.3">
      <c r="A71" s="92" t="s">
        <v>85</v>
      </c>
      <c r="B71" s="89">
        <f>SUM(B70/B64)</f>
        <v>40.611420374322499</v>
      </c>
      <c r="C71" s="89">
        <f t="shared" ref="C71:D71" si="593">SUM(C70/C64)</f>
        <v>40.700162386035508</v>
      </c>
      <c r="D71" s="89">
        <f t="shared" si="593"/>
        <v>22.779222604654247</v>
      </c>
      <c r="E71" s="89">
        <f>SUM(E70/E64)</f>
        <v>40.646287146210753</v>
      </c>
      <c r="F71" s="89">
        <f t="shared" ref="F71:G71" si="594">SUM(F70/F64)</f>
        <v>40.695091503706223</v>
      </c>
      <c r="G71" s="89">
        <f t="shared" si="594"/>
        <v>22.780011408199641</v>
      </c>
      <c r="H71" s="89">
        <f>SUM(H70/H64)</f>
        <v>34.408181664542077</v>
      </c>
      <c r="I71" s="89">
        <v>34.419946818122675</v>
      </c>
      <c r="J71" s="89">
        <v>19.940075555555552</v>
      </c>
      <c r="K71" s="89">
        <f>SUM(K70/K64)</f>
        <v>40.611420374322499</v>
      </c>
      <c r="L71" s="89">
        <f t="shared" ref="L71:M71" si="595">SUM(L70/L64)</f>
        <v>40.700162386035508</v>
      </c>
      <c r="M71" s="89">
        <f t="shared" si="595"/>
        <v>22.779222604654247</v>
      </c>
      <c r="N71" s="89">
        <f>SUM(N70/N64)</f>
        <v>40.671401463473174</v>
      </c>
      <c r="O71" s="89">
        <f t="shared" ref="O71:P71" si="596">SUM(O70/O64)</f>
        <v>40.702117809475943</v>
      </c>
      <c r="P71" s="89">
        <f t="shared" si="596"/>
        <v>22.780010863661055</v>
      </c>
      <c r="Q71" s="89">
        <f>SUM(Q70/Q64)</f>
        <v>34.407037004098989</v>
      </c>
      <c r="R71" s="89">
        <v>34.420109405176781</v>
      </c>
      <c r="S71" s="89">
        <v>19.940298507462689</v>
      </c>
      <c r="T71" s="89">
        <f>SUM(T70/T64)</f>
        <v>40.611420374322499</v>
      </c>
      <c r="U71" s="89">
        <f t="shared" ref="U71:V71" si="597">SUM(U70/U64)</f>
        <v>40.700162386035508</v>
      </c>
      <c r="V71" s="89">
        <f t="shared" si="597"/>
        <v>22.779222604654247</v>
      </c>
      <c r="W71" s="89">
        <f>SUM(W70/W64)</f>
        <v>40.531756034032881</v>
      </c>
      <c r="X71" s="89">
        <f t="shared" ref="X71:Y71" si="598">SUM(X70/X64)</f>
        <v>40.698698046244665</v>
      </c>
      <c r="Y71" s="89">
        <f t="shared" si="598"/>
        <v>22.780007032057913</v>
      </c>
      <c r="Z71" s="89">
        <f>SUM(Z70/Z64)</f>
        <v>34.292248622576885</v>
      </c>
      <c r="AA71" s="89">
        <v>34.420024071845198</v>
      </c>
      <c r="AB71" s="89">
        <v>19.940099833610649</v>
      </c>
      <c r="AC71" s="46">
        <f>SUM(AC70/AC64)</f>
        <v>40.611420374322499</v>
      </c>
      <c r="AD71" s="46">
        <f t="shared" ref="AD71:AE71" si="599">SUM(AD70/AD64)</f>
        <v>40.700162386035508</v>
      </c>
      <c r="AE71" s="46">
        <f t="shared" si="599"/>
        <v>22.779222604654247</v>
      </c>
      <c r="AF71" s="46">
        <f>SUM(AF70/AF64)</f>
        <v>40.617036644716741</v>
      </c>
      <c r="AG71" s="46">
        <f t="shared" ref="AG71:AH71" si="600">SUM(AG70/AG64)</f>
        <v>40.698686447132481</v>
      </c>
      <c r="AH71" s="46">
        <f t="shared" si="600"/>
        <v>22.780008382229674</v>
      </c>
      <c r="AI71" s="46">
        <f>SUM(AI70/AI64)</f>
        <v>34.369636112046663</v>
      </c>
      <c r="AJ71" s="46">
        <f t="shared" ref="AJ71:AK71" si="601">SUM(AJ70/AJ64)</f>
        <v>34.420026922787791</v>
      </c>
      <c r="AK71" s="46">
        <f t="shared" si="601"/>
        <v>19.940115267771894</v>
      </c>
      <c r="AL71" s="95">
        <f t="shared" si="270"/>
        <v>5.6162703942419512E-3</v>
      </c>
      <c r="AM71" s="95">
        <f t="shared" si="270"/>
        <v>-1.4759389030274406E-3</v>
      </c>
      <c r="AN71" s="95">
        <f t="shared" si="270"/>
        <v>7.8577757542674931E-4</v>
      </c>
      <c r="AO71" s="89">
        <f>SUM(AO70/AO64)</f>
        <v>40.611420374322499</v>
      </c>
      <c r="AP71" s="89">
        <f t="shared" ref="AP71:AQ71" si="602">SUM(AP70/AP64)</f>
        <v>40.700162386035508</v>
      </c>
      <c r="AQ71" s="89">
        <f t="shared" si="602"/>
        <v>22.779222604654247</v>
      </c>
      <c r="AR71" s="89">
        <f>SUM(AR70/AR64)</f>
        <v>40.667395807328475</v>
      </c>
      <c r="AS71" s="89">
        <f t="shared" ref="AS71:AT71" si="603">SUM(AS70/AS64)</f>
        <v>40.698697917457238</v>
      </c>
      <c r="AT71" s="89">
        <f t="shared" si="603"/>
        <v>22.779999999999998</v>
      </c>
      <c r="AU71" s="89">
        <f>SUM(AU70/AU64)</f>
        <v>34.392087860377963</v>
      </c>
      <c r="AV71" s="89">
        <v>34.41994982235768</v>
      </c>
      <c r="AW71" s="89">
        <v>19.940611353711791</v>
      </c>
      <c r="AX71" s="89">
        <f>SUM(AX70/AX64)</f>
        <v>40.611420374322499</v>
      </c>
      <c r="AY71" s="89">
        <f t="shared" ref="AY71:AZ71" si="604">SUM(AY70/AY64)</f>
        <v>40.700162386035508</v>
      </c>
      <c r="AZ71" s="89">
        <f t="shared" si="604"/>
        <v>22.779222604654247</v>
      </c>
      <c r="BA71" s="89">
        <f>SUM(BA70/BA64)</f>
        <v>40.647743953191025</v>
      </c>
      <c r="BB71" s="89">
        <f t="shared" ref="BB71:BC71" si="605">SUM(BB70/BB64)</f>
        <v>40.698655598752801</v>
      </c>
      <c r="BC71" s="89">
        <f t="shared" si="605"/>
        <v>22.780010684474124</v>
      </c>
      <c r="BD71" s="89">
        <f>SUM(BD70/BD64)</f>
        <v>34.38955323254703</v>
      </c>
      <c r="BE71" s="89">
        <v>34.420021561797924</v>
      </c>
      <c r="BF71" s="89">
        <v>19.930232558139533</v>
      </c>
      <c r="BG71" s="89">
        <f>SUM(BG70/BG64)</f>
        <v>40.611420374322499</v>
      </c>
      <c r="BH71" s="89">
        <f t="shared" ref="BH71:BI71" si="606">SUM(BH70/BH64)</f>
        <v>40.700162386035508</v>
      </c>
      <c r="BI71" s="89">
        <f t="shared" si="606"/>
        <v>22.779222604654247</v>
      </c>
      <c r="BJ71" s="89">
        <f>SUM(BJ70/BJ64)</f>
        <v>40.519940152435467</v>
      </c>
      <c r="BK71" s="89">
        <f t="shared" ref="BK71:BL71" si="607">SUM(BK70/BK64)</f>
        <v>40.700159187631023</v>
      </c>
      <c r="BL71" s="89">
        <f t="shared" si="607"/>
        <v>22.780009647853351</v>
      </c>
      <c r="BM71" s="89">
        <f>SUM(BM70/BM64)</f>
        <v>34.260487997942704</v>
      </c>
      <c r="BN71" s="89">
        <v>34.41997161935916</v>
      </c>
      <c r="BO71" s="89">
        <v>19.939935769464455</v>
      </c>
      <c r="BP71" s="46">
        <f t="shared" ref="BP71:CJ71" si="608">SUM(BP70/BP64)</f>
        <v>40.611420374322499</v>
      </c>
      <c r="BQ71" s="46">
        <f t="shared" si="608"/>
        <v>40.700162386035508</v>
      </c>
      <c r="BR71" s="46">
        <f t="shared" si="608"/>
        <v>22.779222604654247</v>
      </c>
      <c r="BS71" s="46">
        <f t="shared" si="608"/>
        <v>40.612364843798176</v>
      </c>
      <c r="BT71" s="46">
        <f t="shared" si="608"/>
        <v>40.699161092538183</v>
      </c>
      <c r="BU71" s="46">
        <f t="shared" si="608"/>
        <v>22.780008684210525</v>
      </c>
      <c r="BV71" s="46">
        <f t="shared" si="608"/>
        <v>34.349549973313906</v>
      </c>
      <c r="BW71" s="46">
        <f t="shared" si="608"/>
        <v>34.419979874667419</v>
      </c>
      <c r="BX71" s="46">
        <f t="shared" si="608"/>
        <v>19.938680127126567</v>
      </c>
      <c r="BY71" s="95">
        <f t="shared" si="272"/>
        <v>9.4446947567661255E-4</v>
      </c>
      <c r="BZ71" s="95">
        <f t="shared" si="272"/>
        <v>-1.0012934973246956E-3</v>
      </c>
      <c r="CA71" s="95">
        <f t="shared" si="272"/>
        <v>7.8607955627774118E-4</v>
      </c>
      <c r="CB71" s="46">
        <f t="shared" si="608"/>
        <v>40.611420374322499</v>
      </c>
      <c r="CC71" s="46">
        <f t="shared" si="608"/>
        <v>40.700162386035508</v>
      </c>
      <c r="CD71" s="46">
        <f t="shared" si="608"/>
        <v>22.779222604654247</v>
      </c>
      <c r="CE71" s="46">
        <f t="shared" si="608"/>
        <v>40.614702122318647</v>
      </c>
      <c r="CF71" s="46">
        <f t="shared" si="608"/>
        <v>40.698923595600611</v>
      </c>
      <c r="CG71" s="46">
        <f t="shared" si="608"/>
        <v>22.780008537742244</v>
      </c>
      <c r="CH71" s="46">
        <f t="shared" si="608"/>
        <v>34.359609928872011</v>
      </c>
      <c r="CI71" s="46">
        <f t="shared" si="608"/>
        <v>34.420003454620804</v>
      </c>
      <c r="CJ71" s="46">
        <f t="shared" si="608"/>
        <v>19.939279889727221</v>
      </c>
      <c r="CK71" s="95">
        <f t="shared" si="274"/>
        <v>3.2817479961479989E-3</v>
      </c>
      <c r="CL71" s="95">
        <f t="shared" si="274"/>
        <v>-1.2387904348969414E-3</v>
      </c>
      <c r="CM71" s="95">
        <f t="shared" si="274"/>
        <v>7.8593308799668193E-4</v>
      </c>
      <c r="CN71" s="89">
        <f>SUM(CN70/CN64)</f>
        <v>40.611420374322499</v>
      </c>
      <c r="CO71" s="89">
        <f t="shared" ref="CO71:CP71" si="609">SUM(CO70/CO64)</f>
        <v>40.700162386035508</v>
      </c>
      <c r="CP71" s="89">
        <f t="shared" si="609"/>
        <v>22.779222604654247</v>
      </c>
      <c r="CQ71" s="89">
        <f>SUM(CQ70/CQ64)</f>
        <v>40.655411255304045</v>
      </c>
      <c r="CR71" s="89">
        <f t="shared" ref="CR71:CS71" si="610">SUM(CR70/CR64)</f>
        <v>40.698401026011595</v>
      </c>
      <c r="CS71" s="89">
        <f t="shared" si="610"/>
        <v>22.78</v>
      </c>
      <c r="CT71" s="89">
        <f>SUM(CT70/CT64)</f>
        <v>34.510526846381829</v>
      </c>
      <c r="CU71" s="89">
        <v>34.530076599731068</v>
      </c>
      <c r="CV71" s="89">
        <v>20.014970059880234</v>
      </c>
      <c r="CW71" s="89">
        <f>SUM(CW70/CW64)</f>
        <v>40.611420374322499</v>
      </c>
      <c r="CX71" s="89">
        <f t="shared" ref="CX71:CY71" si="611">SUM(CX70/CX64)</f>
        <v>40.700162386035508</v>
      </c>
      <c r="CY71" s="89">
        <f t="shared" si="611"/>
        <v>22.779222604654247</v>
      </c>
      <c r="CZ71" s="89">
        <f>SUM(CZ70/CZ64)</f>
        <v>40.650547953651625</v>
      </c>
      <c r="DA71" s="89">
        <f t="shared" ref="DA71:DB71" si="612">SUM(DA70/DA64)</f>
        <v>40.697632373555152</v>
      </c>
      <c r="DB71" s="89">
        <f t="shared" si="612"/>
        <v>22.780026459143972</v>
      </c>
      <c r="DC71" s="89">
        <f>SUM(DC70/DC64)</f>
        <v>34.507552691826575</v>
      </c>
      <c r="DD71" s="89">
        <v>34.530120007249288</v>
      </c>
      <c r="DE71" s="89">
        <v>20.042929292929294</v>
      </c>
      <c r="DF71" s="89">
        <f>SUM(DF70/DF64)</f>
        <v>40.611420374322499</v>
      </c>
      <c r="DG71" s="89">
        <f t="shared" ref="DG71:DH71" si="613">SUM(DG70/DG64)</f>
        <v>40.700162386035508</v>
      </c>
      <c r="DH71" s="89">
        <f t="shared" si="613"/>
        <v>22.779222604654247</v>
      </c>
      <c r="DI71" s="89">
        <f>SUM(DI70/DI64)</f>
        <v>40.4911502342527</v>
      </c>
      <c r="DJ71" s="89">
        <f t="shared" ref="DJ71:DK71" si="614">SUM(DJ70/DJ64)</f>
        <v>40.696896256159491</v>
      </c>
      <c r="DK71" s="89">
        <f t="shared" si="614"/>
        <v>22.780005887445885</v>
      </c>
      <c r="DL71" s="89">
        <f>SUM(DL70/DL64)</f>
        <v>34.375712415804188</v>
      </c>
      <c r="DM71" s="89">
        <v>34.530453956413986</v>
      </c>
      <c r="DN71" s="89">
        <v>20.029998948843726</v>
      </c>
      <c r="DO71" s="46">
        <f>SUM(DO70/DO64)</f>
        <v>40.611420374322499</v>
      </c>
      <c r="DP71" s="46">
        <f t="shared" ref="DP71:DW71" si="615">SUM(DP70/DP64)</f>
        <v>40.700162386035508</v>
      </c>
      <c r="DQ71" s="46">
        <f t="shared" si="615"/>
        <v>22.779222604654247</v>
      </c>
      <c r="DR71" s="46">
        <f>SUM(DR70/DR64)</f>
        <v>40.596562594990814</v>
      </c>
      <c r="DS71" s="46">
        <f t="shared" si="615"/>
        <v>40.69761902639258</v>
      </c>
      <c r="DT71" s="46">
        <f t="shared" si="615"/>
        <v>22.78000834868017</v>
      </c>
      <c r="DU71" s="46">
        <f>SUM(DU70/DU64)</f>
        <v>34.462697971733888</v>
      </c>
      <c r="DV71" s="46">
        <f t="shared" si="615"/>
        <v>34.530221316803569</v>
      </c>
      <c r="DW71" s="46">
        <f t="shared" si="615"/>
        <v>20.030027064732142</v>
      </c>
      <c r="DX71" s="95">
        <f t="shared" si="276"/>
        <v>-1.485777933168464E-2</v>
      </c>
      <c r="DY71" s="95">
        <f t="shared" si="276"/>
        <v>-2.5433596429280669E-3</v>
      </c>
      <c r="DZ71" s="95">
        <f t="shared" si="276"/>
        <v>7.8574402592224146E-4</v>
      </c>
      <c r="EA71" s="46">
        <f>SUM(EA70/EA64)</f>
        <v>40.611420374322506</v>
      </c>
      <c r="EB71" s="46">
        <f t="shared" ref="EB71:EI71" si="616">SUM(EB70/EB64)</f>
        <v>40.700162386035501</v>
      </c>
      <c r="EC71" s="46">
        <f t="shared" si="616"/>
        <v>22.779222604654247</v>
      </c>
      <c r="ED71" s="46">
        <f>SUM(ED70/ED64)</f>
        <v>40.608987532554067</v>
      </c>
      <c r="EE71" s="46">
        <f t="shared" si="616"/>
        <v>40.698512876294217</v>
      </c>
      <c r="EF71" s="46">
        <f t="shared" si="616"/>
        <v>22.780008470506051</v>
      </c>
      <c r="EG71" s="46">
        <f>SUM(EG70/EG64)</f>
        <v>34.392366191029666</v>
      </c>
      <c r="EH71" s="46">
        <f t="shared" si="616"/>
        <v>34.455013554153659</v>
      </c>
      <c r="EI71" s="46">
        <f t="shared" si="616"/>
        <v>19.970325887743417</v>
      </c>
      <c r="EJ71" s="95">
        <f t="shared" si="278"/>
        <v>-2.4328417684387205E-3</v>
      </c>
      <c r="EK71" s="95">
        <f t="shared" si="278"/>
        <v>-1.6495097412843052E-3</v>
      </c>
      <c r="EL71" s="95">
        <f t="shared" si="278"/>
        <v>7.8586585180318025E-4</v>
      </c>
      <c r="EM71" s="89">
        <f>SUM(EM70/EM64)</f>
        <v>40.611420374322499</v>
      </c>
      <c r="EN71" s="89">
        <f t="shared" ref="EN71:EO71" si="617">SUM(EN70/EN64)</f>
        <v>40.700162386035508</v>
      </c>
      <c r="EO71" s="89">
        <f t="shared" si="617"/>
        <v>22.779222604654247</v>
      </c>
      <c r="EP71" s="89">
        <f>SUM(EP70/EP64)</f>
        <v>40.58955207377894</v>
      </c>
      <c r="EQ71" s="89">
        <f t="shared" ref="EQ71:ER71" si="618">SUM(EQ70/EQ64)</f>
        <v>40.695192606247062</v>
      </c>
      <c r="ER71" s="89">
        <f t="shared" si="618"/>
        <v>22.780011295681067</v>
      </c>
      <c r="ES71" s="89">
        <f>SUM(ES70/ES64)</f>
        <v>34.494944367359679</v>
      </c>
      <c r="ET71" s="89">
        <v>34.530077611130167</v>
      </c>
      <c r="EU71" s="89">
        <v>20.021739130434781</v>
      </c>
      <c r="EV71" s="89">
        <f>SUM(EV70/EV64)</f>
        <v>40.611420374322499</v>
      </c>
      <c r="EW71" s="89">
        <f t="shared" ref="EW71:EX71" si="619">SUM(EW70/EW64)</f>
        <v>40.700162386035508</v>
      </c>
      <c r="EX71" s="89">
        <f t="shared" si="619"/>
        <v>22.779222604654247</v>
      </c>
      <c r="EY71" s="89" t="e">
        <f>SUM(EY70/EY64)</f>
        <v>#DIV/0!</v>
      </c>
      <c r="EZ71" s="89" t="e">
        <f t="shared" ref="EZ71:FA71" si="620">SUM(EZ70/EZ64)</f>
        <v>#DIV/0!</v>
      </c>
      <c r="FA71" s="89" t="e">
        <f t="shared" si="620"/>
        <v>#DIV/0!</v>
      </c>
      <c r="FB71" s="89">
        <f>SUM(FB70/FB64)</f>
        <v>34.49810247898219</v>
      </c>
      <c r="FC71" s="89">
        <v>34.530122105419935</v>
      </c>
      <c r="FD71" s="89">
        <v>20.030013617021275</v>
      </c>
      <c r="FE71" s="89">
        <f>SUM(FE70/FE64)</f>
        <v>40.611420374322499</v>
      </c>
      <c r="FF71" s="89">
        <f t="shared" ref="FF71:FG71" si="621">SUM(FF70/FF64)</f>
        <v>40.700162386035508</v>
      </c>
      <c r="FG71" s="89">
        <f t="shared" si="621"/>
        <v>22.779222604654247</v>
      </c>
      <c r="FH71" s="89" t="e">
        <f>SUM(FH70/FH64)</f>
        <v>#DIV/0!</v>
      </c>
      <c r="FI71" s="89" t="e">
        <f t="shared" ref="FI71:FJ71" si="622">SUM(FI70/FI64)</f>
        <v>#DIV/0!</v>
      </c>
      <c r="FJ71" s="89" t="e">
        <f t="shared" si="622"/>
        <v>#DIV/0!</v>
      </c>
      <c r="FK71" s="89">
        <f>SUM(FK70/FK64)</f>
        <v>40.492181161430146</v>
      </c>
      <c r="FL71" s="89">
        <v>40.698265622380461</v>
      </c>
      <c r="FM71" s="89">
        <v>22.763468515549853</v>
      </c>
      <c r="FN71" s="46">
        <f>SUM(FN70/FN64)</f>
        <v>40.611420374322499</v>
      </c>
      <c r="FO71" s="46">
        <f t="shared" ref="FO71:FV71" si="623">SUM(FO70/FO64)</f>
        <v>40.700162386035508</v>
      </c>
      <c r="FP71" s="46">
        <f t="shared" si="623"/>
        <v>22.779222604654247</v>
      </c>
      <c r="FQ71" s="46">
        <f>SUM(FQ70/FQ64)</f>
        <v>40.58955207377894</v>
      </c>
      <c r="FR71" s="46">
        <f t="shared" si="623"/>
        <v>40.695192606247062</v>
      </c>
      <c r="FS71" s="46">
        <f t="shared" si="623"/>
        <v>22.780011295681067</v>
      </c>
      <c r="FT71" s="46">
        <f>SUM(FT70/FT64)</f>
        <v>36.522043488412322</v>
      </c>
      <c r="FU71" s="46">
        <f t="shared" si="623"/>
        <v>36.60116760591697</v>
      </c>
      <c r="FV71" s="46">
        <f t="shared" si="623"/>
        <v>21.988482082519251</v>
      </c>
      <c r="FW71" s="95">
        <f t="shared" si="280"/>
        <v>-2.1868300543559371E-2</v>
      </c>
      <c r="FX71" s="95">
        <f t="shared" si="280"/>
        <v>-4.9697797884462602E-3</v>
      </c>
      <c r="FY71" s="95">
        <f t="shared" si="280"/>
        <v>7.8869102681977665E-4</v>
      </c>
      <c r="FZ71" s="47">
        <f>SUM(FZ70/FZ64)</f>
        <v>40.611420374322499</v>
      </c>
      <c r="GA71" s="47">
        <f t="shared" ref="GA71:GH71" si="624">SUM(GA70/GA64)</f>
        <v>40.700162386035508</v>
      </c>
      <c r="GB71" s="47">
        <f t="shared" si="624"/>
        <v>22.779222604654247</v>
      </c>
      <c r="GC71" s="46">
        <f>SUM(GC70/GC64)</f>
        <v>40.607040151006203</v>
      </c>
      <c r="GD71" s="46">
        <f t="shared" si="624"/>
        <v>40.698180464947541</v>
      </c>
      <c r="GE71" s="46">
        <f t="shared" si="624"/>
        <v>22.780008798672483</v>
      </c>
      <c r="GF71" s="46">
        <f>SUM(GF70/GF64)</f>
        <v>34.922815492788985</v>
      </c>
      <c r="GG71" s="46">
        <f t="shared" si="624"/>
        <v>34.989127299694736</v>
      </c>
      <c r="GH71" s="46">
        <f t="shared" si="624"/>
        <v>20.5625080295417</v>
      </c>
      <c r="GI71" s="95">
        <f t="shared" si="282"/>
        <v>-4.3802233162963944E-3</v>
      </c>
      <c r="GJ71" s="95">
        <f t="shared" si="282"/>
        <v>-1.9819210879674642E-3</v>
      </c>
      <c r="GK71" s="95">
        <f t="shared" si="282"/>
        <v>7.8619401823587509E-4</v>
      </c>
    </row>
    <row r="72" spans="1:195" ht="18.75" customHeight="1" x14ac:dyDescent="0.3">
      <c r="A72" s="98" t="s">
        <v>86</v>
      </c>
      <c r="B72" s="171">
        <f>SUM(B73:B75)</f>
        <v>588.90183333333334</v>
      </c>
      <c r="C72" s="172"/>
      <c r="D72" s="173"/>
      <c r="E72" s="171">
        <f>SUM(E73:E75)</f>
        <v>1000.71801</v>
      </c>
      <c r="F72" s="172"/>
      <c r="G72" s="173"/>
      <c r="H72" s="171">
        <f>SUM(H73:H75)</f>
        <v>667.51386000000002</v>
      </c>
      <c r="I72" s="172"/>
      <c r="J72" s="173"/>
      <c r="K72" s="171">
        <f>SUM(K73:K75)</f>
        <v>588.90183333333334</v>
      </c>
      <c r="L72" s="172"/>
      <c r="M72" s="173"/>
      <c r="N72" s="171">
        <f>SUM(N73:N75)</f>
        <v>654.16490999999996</v>
      </c>
      <c r="O72" s="172"/>
      <c r="P72" s="173"/>
      <c r="Q72" s="171">
        <f>SUM(Q73:Q75)</f>
        <v>570.76900000000001</v>
      </c>
      <c r="R72" s="172"/>
      <c r="S72" s="173"/>
      <c r="T72" s="171">
        <f>SUM(T73:T75)</f>
        <v>588.90183333333334</v>
      </c>
      <c r="U72" s="172"/>
      <c r="V72" s="173"/>
      <c r="W72" s="171">
        <f>SUM(W73:W75)</f>
        <v>692.85199</v>
      </c>
      <c r="X72" s="172"/>
      <c r="Y72" s="173"/>
      <c r="Z72" s="171">
        <f>SUM(Z73:Z75)</f>
        <v>705.56840999999997</v>
      </c>
      <c r="AA72" s="172"/>
      <c r="AB72" s="173"/>
      <c r="AC72" s="165">
        <f>SUM(AC73:AC75)</f>
        <v>1766.7055</v>
      </c>
      <c r="AD72" s="166"/>
      <c r="AE72" s="167"/>
      <c r="AF72" s="165">
        <f>SUM(AF73:AF75)</f>
        <v>2347.7349100000001</v>
      </c>
      <c r="AG72" s="166"/>
      <c r="AH72" s="167"/>
      <c r="AI72" s="165">
        <f>SUM(AI73:AI75)</f>
        <v>1943.8512699999999</v>
      </c>
      <c r="AJ72" s="166"/>
      <c r="AK72" s="167"/>
      <c r="AL72" s="165">
        <f>SUM(AF72-AC72)</f>
        <v>581.0294100000001</v>
      </c>
      <c r="AM72" s="166"/>
      <c r="AN72" s="167"/>
      <c r="AO72" s="171">
        <f>SUM(AO73:AO75)</f>
        <v>588.90183333333334</v>
      </c>
      <c r="AP72" s="172"/>
      <c r="AQ72" s="173"/>
      <c r="AR72" s="171">
        <f>SUM(AR73:AR75)</f>
        <v>821.60599000000002</v>
      </c>
      <c r="AS72" s="172"/>
      <c r="AT72" s="173"/>
      <c r="AU72" s="171">
        <f>SUM(AU73:AU75)</f>
        <v>644.07999999999993</v>
      </c>
      <c r="AV72" s="172"/>
      <c r="AW72" s="173"/>
      <c r="AX72" s="171">
        <f>SUM(AX73:AX75)</f>
        <v>588.90183333333334</v>
      </c>
      <c r="AY72" s="172"/>
      <c r="AZ72" s="173"/>
      <c r="BA72" s="171">
        <f>SUM(BA73:BA75)</f>
        <v>602.53557999999998</v>
      </c>
      <c r="BB72" s="172"/>
      <c r="BC72" s="173"/>
      <c r="BD72" s="171">
        <f>SUM(BD73:BD75)</f>
        <v>609.94335000000001</v>
      </c>
      <c r="BE72" s="172"/>
      <c r="BF72" s="173"/>
      <c r="BG72" s="171">
        <f>SUM(BG73:BG75)</f>
        <v>588.90183333333334</v>
      </c>
      <c r="BH72" s="172"/>
      <c r="BI72" s="173"/>
      <c r="BJ72" s="171">
        <f>SUM(BJ73:BJ75)</f>
        <v>807.19454999999994</v>
      </c>
      <c r="BK72" s="172"/>
      <c r="BL72" s="173"/>
      <c r="BM72" s="171">
        <f>SUM(BM73:BM75)</f>
        <v>737.26429999999993</v>
      </c>
      <c r="BN72" s="172"/>
      <c r="BO72" s="173"/>
      <c r="BP72" s="165">
        <f>SUM(BP73:BP75)</f>
        <v>1766.7055</v>
      </c>
      <c r="BQ72" s="166"/>
      <c r="BR72" s="167"/>
      <c r="BS72" s="165">
        <f>SUM(BS73:BS75)</f>
        <v>2231.3361199999999</v>
      </c>
      <c r="BT72" s="166"/>
      <c r="BU72" s="167"/>
      <c r="BV72" s="165">
        <f>SUM(BV73:BV75)</f>
        <v>1991.28765</v>
      </c>
      <c r="BW72" s="166"/>
      <c r="BX72" s="167"/>
      <c r="BY72" s="165">
        <f>SUM(BS72-BP72)</f>
        <v>464.63061999999991</v>
      </c>
      <c r="BZ72" s="166"/>
      <c r="CA72" s="167"/>
      <c r="CB72" s="165">
        <f>SUM(CB73:CB75)</f>
        <v>3533.4110000000001</v>
      </c>
      <c r="CC72" s="166"/>
      <c r="CD72" s="167"/>
      <c r="CE72" s="165">
        <f>SUM(CE73:CE75)</f>
        <v>4579.0710299999992</v>
      </c>
      <c r="CF72" s="166"/>
      <c r="CG72" s="167"/>
      <c r="CH72" s="165">
        <f>SUM(CH73:CH75)</f>
        <v>3935.1389199999999</v>
      </c>
      <c r="CI72" s="166"/>
      <c r="CJ72" s="167"/>
      <c r="CK72" s="165">
        <f>SUM(CE72-CB72)</f>
        <v>1045.6600299999991</v>
      </c>
      <c r="CL72" s="166"/>
      <c r="CM72" s="167"/>
      <c r="CN72" s="171">
        <f>SUM(CN73:CN75)</f>
        <v>588.90183333333334</v>
      </c>
      <c r="CO72" s="172"/>
      <c r="CP72" s="173"/>
      <c r="CQ72" s="171">
        <f>SUM(CQ73:CQ75)</f>
        <v>683.30016999999998</v>
      </c>
      <c r="CR72" s="172"/>
      <c r="CS72" s="173"/>
      <c r="CT72" s="171">
        <f>SUM(CT73:CT75)</f>
        <v>810.97900000000004</v>
      </c>
      <c r="CU72" s="172"/>
      <c r="CV72" s="173"/>
      <c r="CW72" s="171">
        <f>SUM(CW73:CW75)</f>
        <v>588.90183333333334</v>
      </c>
      <c r="CX72" s="172"/>
      <c r="CY72" s="173"/>
      <c r="CZ72" s="171">
        <f>SUM(CZ73:CZ75)</f>
        <v>667.33160999999996</v>
      </c>
      <c r="DA72" s="172"/>
      <c r="DB72" s="173"/>
      <c r="DC72" s="171">
        <f>SUM(DC73:DC75)</f>
        <v>647.88700000000006</v>
      </c>
      <c r="DD72" s="172"/>
      <c r="DE72" s="173"/>
      <c r="DF72" s="171">
        <f>SUM(DF73:DF75)</f>
        <v>588.90183333333334</v>
      </c>
      <c r="DG72" s="172"/>
      <c r="DH72" s="173"/>
      <c r="DI72" s="171">
        <f>SUM(DI73:DI75)</f>
        <v>687.71368999999993</v>
      </c>
      <c r="DJ72" s="172"/>
      <c r="DK72" s="173"/>
      <c r="DL72" s="171">
        <f>SUM(DL73:DL75)</f>
        <v>849.70186999999999</v>
      </c>
      <c r="DM72" s="172"/>
      <c r="DN72" s="173"/>
      <c r="DO72" s="165">
        <f>SUM(DO73:DO75)</f>
        <v>1766.7055</v>
      </c>
      <c r="DP72" s="166"/>
      <c r="DQ72" s="167"/>
      <c r="DR72" s="165">
        <f>SUM(DR73:DR75)</f>
        <v>2038.3454699999998</v>
      </c>
      <c r="DS72" s="166"/>
      <c r="DT72" s="167"/>
      <c r="DU72" s="165">
        <f>SUM(DU73:DU75)</f>
        <v>2308.5678699999999</v>
      </c>
      <c r="DV72" s="166"/>
      <c r="DW72" s="167"/>
      <c r="DX72" s="165">
        <f>SUM(DR72-DO72)</f>
        <v>271.63996999999972</v>
      </c>
      <c r="DY72" s="166"/>
      <c r="DZ72" s="167"/>
      <c r="EA72" s="165">
        <f>SUM(EA73:EA75)</f>
        <v>5300.1165000000001</v>
      </c>
      <c r="EB72" s="166"/>
      <c r="EC72" s="167"/>
      <c r="ED72" s="165">
        <f>SUM(ED73:ED75)</f>
        <v>6617.4164999999994</v>
      </c>
      <c r="EE72" s="166"/>
      <c r="EF72" s="167"/>
      <c r="EG72" s="165">
        <f>SUM(EG73:EG75)</f>
        <v>6243.7067900000002</v>
      </c>
      <c r="EH72" s="166"/>
      <c r="EI72" s="167"/>
      <c r="EJ72" s="165">
        <f>SUM(ED72-EA72)</f>
        <v>1317.2999999999993</v>
      </c>
      <c r="EK72" s="166"/>
      <c r="EL72" s="167"/>
      <c r="EM72" s="171">
        <f>SUM(EM73:EM75)</f>
        <v>588.90183333333334</v>
      </c>
      <c r="EN72" s="172"/>
      <c r="EO72" s="173"/>
      <c r="EP72" s="171">
        <f>SUM(EP73:EP75)</f>
        <v>830.71010999999999</v>
      </c>
      <c r="EQ72" s="172"/>
      <c r="ER72" s="173"/>
      <c r="ES72" s="171">
        <f>SUM(ES73:ES75)</f>
        <v>662.28499999999997</v>
      </c>
      <c r="ET72" s="172"/>
      <c r="EU72" s="173"/>
      <c r="EV72" s="171">
        <f>SUM(EV73:EV75)</f>
        <v>588.90183333333334</v>
      </c>
      <c r="EW72" s="172"/>
      <c r="EX72" s="173"/>
      <c r="EY72" s="171">
        <f>SUM(EY73:EY75)</f>
        <v>0</v>
      </c>
      <c r="EZ72" s="172"/>
      <c r="FA72" s="173"/>
      <c r="FB72" s="171">
        <f>SUM(FB73:FB75)</f>
        <v>910.79845</v>
      </c>
      <c r="FC72" s="172"/>
      <c r="FD72" s="173"/>
      <c r="FE72" s="171">
        <f>SUM(FE73:FE75)</f>
        <v>588.90183333333334</v>
      </c>
      <c r="FF72" s="172"/>
      <c r="FG72" s="173"/>
      <c r="FH72" s="171">
        <f>SUM(FH73:FH75)</f>
        <v>0</v>
      </c>
      <c r="FI72" s="172"/>
      <c r="FJ72" s="173"/>
      <c r="FK72" s="171">
        <f>SUM(FK73:FK75)</f>
        <v>742.74321999999995</v>
      </c>
      <c r="FL72" s="172"/>
      <c r="FM72" s="173"/>
      <c r="FN72" s="165">
        <f>SUM(FN73:FN75)</f>
        <v>1766.7055</v>
      </c>
      <c r="FO72" s="166"/>
      <c r="FP72" s="167"/>
      <c r="FQ72" s="165">
        <f>SUM(FQ73:FQ75)</f>
        <v>830.71010999999999</v>
      </c>
      <c r="FR72" s="166"/>
      <c r="FS72" s="167"/>
      <c r="FT72" s="165">
        <f>SUM(FT73:FT75)</f>
        <v>2315.8266700000004</v>
      </c>
      <c r="FU72" s="166"/>
      <c r="FV72" s="167"/>
      <c r="FW72" s="165">
        <f>SUM(FQ72-FN72)</f>
        <v>-935.99539000000004</v>
      </c>
      <c r="FX72" s="166"/>
      <c r="FY72" s="167"/>
      <c r="FZ72" s="162">
        <f>SUM(FZ73:FZ75)</f>
        <v>7066.8220000000001</v>
      </c>
      <c r="GA72" s="163"/>
      <c r="GB72" s="164"/>
      <c r="GC72" s="165">
        <f>SUM(GC73:GC75)</f>
        <v>7448.1266100000003</v>
      </c>
      <c r="GD72" s="166"/>
      <c r="GE72" s="167"/>
      <c r="GF72" s="165">
        <f>SUM(GF73:GF75)</f>
        <v>8559.5334600000006</v>
      </c>
      <c r="GG72" s="166"/>
      <c r="GH72" s="167"/>
      <c r="GI72" s="165">
        <f>SUM(GC72-FZ72)</f>
        <v>381.30461000000014</v>
      </c>
      <c r="GJ72" s="166"/>
      <c r="GK72" s="167"/>
    </row>
    <row r="73" spans="1:195" ht="36" customHeight="1" x14ac:dyDescent="0.2">
      <c r="A73" s="99" t="s">
        <v>87</v>
      </c>
      <c r="B73" s="183">
        <f>SUM('[20]ПОЛНАЯ СЕБЕСТОИМОСТЬ СТОКИ 2023'!B185:D185)/3</f>
        <v>481.06850000000003</v>
      </c>
      <c r="C73" s="184"/>
      <c r="D73" s="185"/>
      <c r="E73" s="183">
        <f>SUM('[20]ПОЛНАЯ СЕБЕСТОИМОСТЬ СТОКИ 2023'!E185:G185)</f>
        <v>975.32843000000003</v>
      </c>
      <c r="F73" s="184"/>
      <c r="G73" s="185"/>
      <c r="H73" s="186">
        <v>618.49180999999999</v>
      </c>
      <c r="I73" s="187"/>
      <c r="J73" s="188"/>
      <c r="K73" s="183">
        <f>SUM(B73)</f>
        <v>481.06850000000003</v>
      </c>
      <c r="L73" s="184"/>
      <c r="M73" s="185"/>
      <c r="N73" s="183">
        <f>SUM('[20]ПОЛНАЯ СЕБЕСТОИМОСТЬ СТОКИ 2023'!H185:J185)</f>
        <v>616.23424999999997</v>
      </c>
      <c r="O73" s="184"/>
      <c r="P73" s="185"/>
      <c r="Q73" s="186">
        <v>541.65800000000002</v>
      </c>
      <c r="R73" s="187"/>
      <c r="S73" s="188"/>
      <c r="T73" s="183">
        <f>SUM(K73)</f>
        <v>481.06850000000003</v>
      </c>
      <c r="U73" s="184"/>
      <c r="V73" s="185"/>
      <c r="W73" s="183">
        <f>SUM('[20]ПОЛНАЯ СЕБЕСТОИМОСТЬ СТОКИ 2023'!K185:M185)</f>
        <v>688.89152000000001</v>
      </c>
      <c r="X73" s="184"/>
      <c r="Y73" s="185"/>
      <c r="Z73" s="186">
        <v>674.82881999999995</v>
      </c>
      <c r="AA73" s="187"/>
      <c r="AB73" s="188"/>
      <c r="AC73" s="216">
        <f>SUM(B73+K73+T73)</f>
        <v>1443.2055</v>
      </c>
      <c r="AD73" s="217"/>
      <c r="AE73" s="218"/>
      <c r="AF73" s="216">
        <f>SUM(E73+N73+W73)</f>
        <v>2280.4542000000001</v>
      </c>
      <c r="AG73" s="217"/>
      <c r="AH73" s="218"/>
      <c r="AI73" s="216">
        <f>SUM(H73+Q73+Z73)</f>
        <v>1834.9786299999998</v>
      </c>
      <c r="AJ73" s="217"/>
      <c r="AK73" s="218"/>
      <c r="AL73" s="216">
        <f>SUM(AF73-AC73)</f>
        <v>837.2487000000001</v>
      </c>
      <c r="AM73" s="217"/>
      <c r="AN73" s="218"/>
      <c r="AO73" s="183">
        <f>SUM(T73)</f>
        <v>481.06850000000003</v>
      </c>
      <c r="AP73" s="184"/>
      <c r="AQ73" s="185"/>
      <c r="AR73" s="183">
        <f>SUM('[20]ПОЛНАЯ СЕБЕСТОИМОСТЬ СТОКИ 2023'!T185:V185)</f>
        <v>801.24153999999999</v>
      </c>
      <c r="AS73" s="184"/>
      <c r="AT73" s="185"/>
      <c r="AU73" s="186">
        <v>553.50099999999998</v>
      </c>
      <c r="AV73" s="187"/>
      <c r="AW73" s="188"/>
      <c r="AX73" s="183">
        <f>SUM(AO73)</f>
        <v>481.06850000000003</v>
      </c>
      <c r="AY73" s="184"/>
      <c r="AZ73" s="185"/>
      <c r="BA73" s="183">
        <f>SUM('[20]ПОЛНАЯ СЕБЕСТОИМОСТЬ СТОКИ 2023'!W185:Y185)</f>
        <v>599.63535999999999</v>
      </c>
      <c r="BB73" s="184"/>
      <c r="BC73" s="185"/>
      <c r="BD73" s="186">
        <v>513.69200000000001</v>
      </c>
      <c r="BE73" s="187"/>
      <c r="BF73" s="188"/>
      <c r="BG73" s="183">
        <f>SUM(AX73)</f>
        <v>481.06850000000003</v>
      </c>
      <c r="BH73" s="184"/>
      <c r="BI73" s="185"/>
      <c r="BJ73" s="183">
        <f>SUM('[20]ПОЛНАЯ СЕБЕСТОИМОСТЬ СТОКИ 2023'!Z185:AB185)</f>
        <v>801.12261999999998</v>
      </c>
      <c r="BK73" s="184"/>
      <c r="BL73" s="185"/>
      <c r="BM73" s="186">
        <v>673.03099999999995</v>
      </c>
      <c r="BN73" s="187"/>
      <c r="BO73" s="188"/>
      <c r="BP73" s="216">
        <f>SUM(AO73+AX73+BG73)</f>
        <v>1443.2055</v>
      </c>
      <c r="BQ73" s="217"/>
      <c r="BR73" s="218"/>
      <c r="BS73" s="216">
        <f>SUM(AR73+BA73+BJ73)</f>
        <v>2201.9995199999998</v>
      </c>
      <c r="BT73" s="217"/>
      <c r="BU73" s="218"/>
      <c r="BV73" s="216">
        <f>SUM(AU73+BD73+BM73)</f>
        <v>1740.2239999999999</v>
      </c>
      <c r="BW73" s="217"/>
      <c r="BX73" s="218"/>
      <c r="BY73" s="216">
        <f>SUM(BS73-BP73)</f>
        <v>758.79401999999982</v>
      </c>
      <c r="BZ73" s="217"/>
      <c r="CA73" s="218"/>
      <c r="CB73" s="216">
        <f>SUM(AC73+BP73)</f>
        <v>2886.4110000000001</v>
      </c>
      <c r="CC73" s="217"/>
      <c r="CD73" s="218"/>
      <c r="CE73" s="216">
        <f>SUM(AF73+BS73)</f>
        <v>4482.4537199999995</v>
      </c>
      <c r="CF73" s="217"/>
      <c r="CG73" s="218"/>
      <c r="CH73" s="216">
        <f>SUM(AI73+BV73)</f>
        <v>3575.2026299999998</v>
      </c>
      <c r="CI73" s="217"/>
      <c r="CJ73" s="218"/>
      <c r="CK73" s="216">
        <f>SUM(CE73-CB73)</f>
        <v>1596.0427199999995</v>
      </c>
      <c r="CL73" s="217"/>
      <c r="CM73" s="218"/>
      <c r="CN73" s="183">
        <f>SUM('[20]ПОЛНАЯ СЕБЕСТОИМОСТЬ СТОКИ 2023'!AO185:AQ185)/3</f>
        <v>481.06850000000003</v>
      </c>
      <c r="CO73" s="184"/>
      <c r="CP73" s="185"/>
      <c r="CQ73" s="183">
        <f>SUM('[20]ПОЛНАЯ СЕБЕСТОИМОСТЬ СТОКИ 2023'!AR185:AT185)</f>
        <v>663.92764999999997</v>
      </c>
      <c r="CR73" s="184"/>
      <c r="CS73" s="185"/>
      <c r="CT73" s="186">
        <v>544.51300000000003</v>
      </c>
      <c r="CU73" s="187"/>
      <c r="CV73" s="188"/>
      <c r="CW73" s="183">
        <f>SUM(CN73)</f>
        <v>481.06850000000003</v>
      </c>
      <c r="CX73" s="184"/>
      <c r="CY73" s="185"/>
      <c r="CZ73" s="183">
        <f>SUM('[20]ПОЛНАЯ СЕБЕСТОИМОСТЬ СТОКИ 2023'!AU185:AW185)</f>
        <v>610.02864999999997</v>
      </c>
      <c r="DA73" s="184"/>
      <c r="DB73" s="185"/>
      <c r="DC73" s="186">
        <v>592.48</v>
      </c>
      <c r="DD73" s="187"/>
      <c r="DE73" s="188"/>
      <c r="DF73" s="183">
        <f>SUM(CW73)</f>
        <v>481.06850000000003</v>
      </c>
      <c r="DG73" s="184"/>
      <c r="DH73" s="185"/>
      <c r="DI73" s="183">
        <f>SUM('[20]ПОЛНАЯ СЕБЕСТОИМОСТЬ СТОКИ 2023'!AX185:AZ185)</f>
        <v>619.06701999999996</v>
      </c>
      <c r="DJ73" s="184"/>
      <c r="DK73" s="185"/>
      <c r="DL73" s="186">
        <v>759.75</v>
      </c>
      <c r="DM73" s="187"/>
      <c r="DN73" s="188"/>
      <c r="DO73" s="216">
        <f>SUM(CN73+CW73+DF73)</f>
        <v>1443.2055</v>
      </c>
      <c r="DP73" s="217"/>
      <c r="DQ73" s="218"/>
      <c r="DR73" s="216">
        <f>SUM(CQ73+CZ73+DI73)</f>
        <v>1893.0233199999998</v>
      </c>
      <c r="DS73" s="217"/>
      <c r="DT73" s="218"/>
      <c r="DU73" s="216">
        <f>SUM(CT73+DC73+DL73)</f>
        <v>1896.7429999999999</v>
      </c>
      <c r="DV73" s="217"/>
      <c r="DW73" s="218"/>
      <c r="DX73" s="216">
        <f>SUM(DR73-DO73)</f>
        <v>449.81781999999976</v>
      </c>
      <c r="DY73" s="217"/>
      <c r="DZ73" s="218"/>
      <c r="EA73" s="216">
        <f>SUM(CB73+DO73)</f>
        <v>4329.6165000000001</v>
      </c>
      <c r="EB73" s="217"/>
      <c r="EC73" s="218"/>
      <c r="ED73" s="216">
        <f>SUM(CE73+DR73)</f>
        <v>6375.4770399999998</v>
      </c>
      <c r="EE73" s="217"/>
      <c r="EF73" s="218"/>
      <c r="EG73" s="216">
        <f>SUM(CH73+DU73)</f>
        <v>5471.9456300000002</v>
      </c>
      <c r="EH73" s="217"/>
      <c r="EI73" s="218"/>
      <c r="EJ73" s="216">
        <f>SUM(ED73-EA73)</f>
        <v>2045.8605399999997</v>
      </c>
      <c r="EK73" s="217"/>
      <c r="EL73" s="218"/>
      <c r="EM73" s="183">
        <f>SUM('[20]ПОЛНАЯ СЕБЕСТОИМОСТЬ СТОКИ 2023'!BM185:BO185)/3</f>
        <v>481.06850000000003</v>
      </c>
      <c r="EN73" s="184"/>
      <c r="EO73" s="185"/>
      <c r="EP73" s="183">
        <f>SUM('[20]ПОЛНАЯ СЕБЕСТОИМОСТЬ СТОКИ 2023'!BP185:BR185)</f>
        <v>722.81879000000004</v>
      </c>
      <c r="EQ73" s="184"/>
      <c r="ER73" s="185"/>
      <c r="ES73" s="186">
        <v>570.58600000000001</v>
      </c>
      <c r="ET73" s="187"/>
      <c r="EU73" s="188"/>
      <c r="EV73" s="183">
        <f>SUM(EM73)</f>
        <v>481.06850000000003</v>
      </c>
      <c r="EW73" s="184"/>
      <c r="EX73" s="185"/>
      <c r="EY73" s="183">
        <f>SUM('[20]ПОЛНАЯ СЕБЕСТОИМОСТЬ СТОКИ 2023'!BS185:BU185)</f>
        <v>0</v>
      </c>
      <c r="EZ73" s="184"/>
      <c r="FA73" s="185"/>
      <c r="FB73" s="186">
        <v>679.08808999999997</v>
      </c>
      <c r="FC73" s="187"/>
      <c r="FD73" s="188"/>
      <c r="FE73" s="183">
        <f>SUM(EV73)</f>
        <v>481.06850000000003</v>
      </c>
      <c r="FF73" s="184"/>
      <c r="FG73" s="185"/>
      <c r="FH73" s="183">
        <f>SUM('[20]ПОЛНАЯ СЕБЕСТОИМОСТЬ СТОКИ 2023'!BV185:BX185)</f>
        <v>0</v>
      </c>
      <c r="FI73" s="184"/>
      <c r="FJ73" s="185"/>
      <c r="FK73" s="186">
        <v>590.93700999999999</v>
      </c>
      <c r="FL73" s="187"/>
      <c r="FM73" s="188"/>
      <c r="FN73" s="216">
        <f>SUM(EM73+EV73+FE73)</f>
        <v>1443.2055</v>
      </c>
      <c r="FO73" s="217"/>
      <c r="FP73" s="218"/>
      <c r="FQ73" s="216">
        <f>SUM(EP73+EY73+FH73)</f>
        <v>722.81879000000004</v>
      </c>
      <c r="FR73" s="217"/>
      <c r="FS73" s="218"/>
      <c r="FT73" s="216">
        <f>SUM(ES73+FB73+FK73)</f>
        <v>1840.6111000000001</v>
      </c>
      <c r="FU73" s="217"/>
      <c r="FV73" s="218"/>
      <c r="FW73" s="216">
        <f>SUM(FQ73-FN73)</f>
        <v>-720.38670999999999</v>
      </c>
      <c r="FX73" s="217"/>
      <c r="FY73" s="218"/>
      <c r="FZ73" s="177">
        <f>SUM(EA73+FN73)</f>
        <v>5772.8220000000001</v>
      </c>
      <c r="GA73" s="178"/>
      <c r="GB73" s="179"/>
      <c r="GC73" s="216">
        <f>SUM(ED73+FQ73)</f>
        <v>7098.29583</v>
      </c>
      <c r="GD73" s="217"/>
      <c r="GE73" s="218"/>
      <c r="GF73" s="216">
        <f>SUM(EG73+FT73)</f>
        <v>7312.5567300000002</v>
      </c>
      <c r="GG73" s="217"/>
      <c r="GH73" s="218"/>
      <c r="GI73" s="216">
        <f>SUM(GC73-FZ73)</f>
        <v>1325.4738299999999</v>
      </c>
      <c r="GJ73" s="217"/>
      <c r="GK73" s="218"/>
    </row>
    <row r="74" spans="1:195" ht="35.25" customHeight="1" x14ac:dyDescent="0.2">
      <c r="A74" s="24" t="s">
        <v>88</v>
      </c>
      <c r="B74" s="183">
        <f>SUM('[20]ПОЛНАЯ СЕБЕСТОИМОСТЬ СТОКИ 2023'!B186:D186)/3</f>
        <v>22.5</v>
      </c>
      <c r="C74" s="184"/>
      <c r="D74" s="185"/>
      <c r="E74" s="183">
        <f>SUM('[20]ПОЛНАЯ СЕБЕСТОИМОСТЬ СТОКИ 2023'!E186:G186)</f>
        <v>0</v>
      </c>
      <c r="F74" s="184"/>
      <c r="G74" s="185"/>
      <c r="H74" s="186">
        <v>0</v>
      </c>
      <c r="I74" s="187"/>
      <c r="J74" s="188"/>
      <c r="K74" s="183">
        <f>SUM(B74)</f>
        <v>22.5</v>
      </c>
      <c r="L74" s="184"/>
      <c r="M74" s="185"/>
      <c r="N74" s="183">
        <f>SUM('[20]ПОЛНАЯ СЕБЕСТОИМОСТЬ СТОКИ 2023'!H186:J186)</f>
        <v>0</v>
      </c>
      <c r="O74" s="184"/>
      <c r="P74" s="185"/>
      <c r="Q74" s="186">
        <v>0</v>
      </c>
      <c r="R74" s="187"/>
      <c r="S74" s="188"/>
      <c r="T74" s="183">
        <f>SUM(K74)</f>
        <v>22.5</v>
      </c>
      <c r="U74" s="184"/>
      <c r="V74" s="185"/>
      <c r="W74" s="183">
        <f>SUM('[20]ПОЛНАЯ СЕБЕСТОИМОСТЬ СТОКИ 2023'!K186:M186)</f>
        <v>0</v>
      </c>
      <c r="X74" s="184"/>
      <c r="Y74" s="185"/>
      <c r="Z74" s="186">
        <v>0</v>
      </c>
      <c r="AA74" s="187"/>
      <c r="AB74" s="188"/>
      <c r="AC74" s="216">
        <f>SUM(B74+K74+T74)</f>
        <v>67.5</v>
      </c>
      <c r="AD74" s="217"/>
      <c r="AE74" s="218"/>
      <c r="AF74" s="216">
        <f>SUM(E74+N74+W74)</f>
        <v>0</v>
      </c>
      <c r="AG74" s="217"/>
      <c r="AH74" s="218"/>
      <c r="AI74" s="216">
        <f>SUM(H74+Q74+Z74)</f>
        <v>0</v>
      </c>
      <c r="AJ74" s="217"/>
      <c r="AK74" s="218"/>
      <c r="AL74" s="216">
        <f>SUM(AF74-AC74)</f>
        <v>-67.5</v>
      </c>
      <c r="AM74" s="217"/>
      <c r="AN74" s="218"/>
      <c r="AO74" s="183">
        <f>SUM(T74)</f>
        <v>22.5</v>
      </c>
      <c r="AP74" s="184"/>
      <c r="AQ74" s="185"/>
      <c r="AR74" s="183">
        <f>SUM('[20]ПОЛНАЯ СЕБЕСТОИМОСТЬ СТОКИ 2023'!T186:V186)</f>
        <v>0</v>
      </c>
      <c r="AS74" s="184"/>
      <c r="AT74" s="185"/>
      <c r="AU74" s="186">
        <v>0</v>
      </c>
      <c r="AV74" s="187"/>
      <c r="AW74" s="188"/>
      <c r="AX74" s="183">
        <f>SUM(AO74)</f>
        <v>22.5</v>
      </c>
      <c r="AY74" s="184"/>
      <c r="AZ74" s="185"/>
      <c r="BA74" s="183">
        <f>SUM('[20]ПОЛНАЯ СЕБЕСТОИМОСТЬ СТОКИ 2023'!W186:Y186)</f>
        <v>0</v>
      </c>
      <c r="BB74" s="184"/>
      <c r="BC74" s="185"/>
      <c r="BD74" s="186">
        <v>0</v>
      </c>
      <c r="BE74" s="187"/>
      <c r="BF74" s="188"/>
      <c r="BG74" s="183">
        <f>SUM(AX74)</f>
        <v>22.5</v>
      </c>
      <c r="BH74" s="184"/>
      <c r="BI74" s="185"/>
      <c r="BJ74" s="183">
        <f>SUM('[20]ПОЛНАЯ СЕБЕСТОИМОСТЬ СТОКИ 2023'!Z186:AB186)</f>
        <v>0</v>
      </c>
      <c r="BK74" s="184"/>
      <c r="BL74" s="185"/>
      <c r="BM74" s="186">
        <v>0</v>
      </c>
      <c r="BN74" s="187"/>
      <c r="BO74" s="188"/>
      <c r="BP74" s="216">
        <f>SUM(AO74+AX74+BG74)</f>
        <v>67.5</v>
      </c>
      <c r="BQ74" s="217"/>
      <c r="BR74" s="218"/>
      <c r="BS74" s="216">
        <f>SUM(AR74+BA74+BJ74)</f>
        <v>0</v>
      </c>
      <c r="BT74" s="217"/>
      <c r="BU74" s="218"/>
      <c r="BV74" s="216">
        <f>SUM(AU74+BD74+BM74)</f>
        <v>0</v>
      </c>
      <c r="BW74" s="217"/>
      <c r="BX74" s="218"/>
      <c r="BY74" s="216">
        <f>SUM(BS74-BP74)</f>
        <v>-67.5</v>
      </c>
      <c r="BZ74" s="217"/>
      <c r="CA74" s="218"/>
      <c r="CB74" s="216">
        <f>SUM(AC74+BP74)</f>
        <v>135</v>
      </c>
      <c r="CC74" s="217"/>
      <c r="CD74" s="218"/>
      <c r="CE74" s="216">
        <f>SUM(AF74+BS74)</f>
        <v>0</v>
      </c>
      <c r="CF74" s="217"/>
      <c r="CG74" s="218"/>
      <c r="CH74" s="216">
        <f>SUM(AI74+BV74)</f>
        <v>0</v>
      </c>
      <c r="CI74" s="217"/>
      <c r="CJ74" s="218"/>
      <c r="CK74" s="216">
        <f>SUM(CE74-CB74)</f>
        <v>-135</v>
      </c>
      <c r="CL74" s="217"/>
      <c r="CM74" s="218"/>
      <c r="CN74" s="183">
        <f>SUM('[20]ПОЛНАЯ СЕБЕСТОИМОСТЬ СТОКИ 2023'!AO186:AQ186)/3</f>
        <v>22.5</v>
      </c>
      <c r="CO74" s="184"/>
      <c r="CP74" s="185"/>
      <c r="CQ74" s="183">
        <f>SUM('[20]ПОЛНАЯ СЕБЕСТОИМОСТЬ СТОКИ 2023'!AR186:AT186)</f>
        <v>0</v>
      </c>
      <c r="CR74" s="184"/>
      <c r="CS74" s="185"/>
      <c r="CT74" s="186">
        <v>0</v>
      </c>
      <c r="CU74" s="187"/>
      <c r="CV74" s="188"/>
      <c r="CW74" s="183">
        <f>SUM(CN74)</f>
        <v>22.5</v>
      </c>
      <c r="CX74" s="184"/>
      <c r="CY74" s="185"/>
      <c r="CZ74" s="183">
        <f>SUM('[20]ПОЛНАЯ СЕБЕСТОИМОСТЬ СТОКИ 2023'!AU186:AW186)</f>
        <v>0</v>
      </c>
      <c r="DA74" s="184"/>
      <c r="DB74" s="185"/>
      <c r="DC74" s="186">
        <v>0</v>
      </c>
      <c r="DD74" s="187"/>
      <c r="DE74" s="188"/>
      <c r="DF74" s="183">
        <f>SUM(CW74)</f>
        <v>22.5</v>
      </c>
      <c r="DG74" s="184"/>
      <c r="DH74" s="185"/>
      <c r="DI74" s="183">
        <f>SUM('[20]ПОЛНАЯ СЕБЕСТОИМОСТЬ СТОКИ 2023'!AX186:AZ186)</f>
        <v>0</v>
      </c>
      <c r="DJ74" s="184"/>
      <c r="DK74" s="185"/>
      <c r="DL74" s="186">
        <v>0</v>
      </c>
      <c r="DM74" s="187"/>
      <c r="DN74" s="188"/>
      <c r="DO74" s="216">
        <f>SUM(CN74+CW74+DF74)</f>
        <v>67.5</v>
      </c>
      <c r="DP74" s="217"/>
      <c r="DQ74" s="218"/>
      <c r="DR74" s="216">
        <f>SUM(CQ74+CZ74+DI74)</f>
        <v>0</v>
      </c>
      <c r="DS74" s="217"/>
      <c r="DT74" s="218"/>
      <c r="DU74" s="216">
        <f>SUM(CT74+DC74+DL74)</f>
        <v>0</v>
      </c>
      <c r="DV74" s="217"/>
      <c r="DW74" s="218"/>
      <c r="DX74" s="216">
        <f>SUM(DR74-DO74)</f>
        <v>-67.5</v>
      </c>
      <c r="DY74" s="217"/>
      <c r="DZ74" s="218"/>
      <c r="EA74" s="216">
        <f>SUM(CB74+DO74)</f>
        <v>202.5</v>
      </c>
      <c r="EB74" s="217"/>
      <c r="EC74" s="218"/>
      <c r="ED74" s="216">
        <f>SUM(CE74+DR74)</f>
        <v>0</v>
      </c>
      <c r="EE74" s="217"/>
      <c r="EF74" s="218"/>
      <c r="EG74" s="216">
        <f>SUM(CH74+DU74)</f>
        <v>0</v>
      </c>
      <c r="EH74" s="217"/>
      <c r="EI74" s="218"/>
      <c r="EJ74" s="216">
        <f>SUM(ED74-EA74)</f>
        <v>-202.5</v>
      </c>
      <c r="EK74" s="217"/>
      <c r="EL74" s="218"/>
      <c r="EM74" s="183">
        <f>SUM('[20]ПОЛНАЯ СЕБЕСТОИМОСТЬ СТОКИ 2023'!BM186:BO186)/3</f>
        <v>22.5</v>
      </c>
      <c r="EN74" s="184"/>
      <c r="EO74" s="185"/>
      <c r="EP74" s="183">
        <f>SUM('[20]ПОЛНАЯ СЕБЕСТОИМОСТЬ СТОКИ 2023'!BP186:BR186)</f>
        <v>0</v>
      </c>
      <c r="EQ74" s="184"/>
      <c r="ER74" s="185"/>
      <c r="ES74" s="186">
        <v>0</v>
      </c>
      <c r="ET74" s="187"/>
      <c r="EU74" s="188"/>
      <c r="EV74" s="183">
        <f>SUM(EM74)</f>
        <v>22.5</v>
      </c>
      <c r="EW74" s="184"/>
      <c r="EX74" s="185"/>
      <c r="EY74" s="183">
        <f>SUM('[20]ПОЛНАЯ СЕБЕСТОИМОСТЬ СТОКИ 2023'!BS186:BU186)</f>
        <v>0</v>
      </c>
      <c r="EZ74" s="184"/>
      <c r="FA74" s="185"/>
      <c r="FB74" s="186">
        <v>161.26</v>
      </c>
      <c r="FC74" s="187"/>
      <c r="FD74" s="188"/>
      <c r="FE74" s="183">
        <f>SUM(EV74)</f>
        <v>22.5</v>
      </c>
      <c r="FF74" s="184"/>
      <c r="FG74" s="185"/>
      <c r="FH74" s="183">
        <f>SUM('[20]ПОЛНАЯ СЕБЕСТОИМОСТЬ СТОКИ 2023'!BV186:BX186)</f>
        <v>0</v>
      </c>
      <c r="FI74" s="184"/>
      <c r="FJ74" s="185"/>
      <c r="FK74" s="186">
        <v>88</v>
      </c>
      <c r="FL74" s="187"/>
      <c r="FM74" s="188"/>
      <c r="FN74" s="216">
        <f>SUM(EM74+EV74+FE74)</f>
        <v>67.5</v>
      </c>
      <c r="FO74" s="217"/>
      <c r="FP74" s="218"/>
      <c r="FQ74" s="216">
        <f>SUM(EP74+EY74+FH74)</f>
        <v>0</v>
      </c>
      <c r="FR74" s="217"/>
      <c r="FS74" s="218"/>
      <c r="FT74" s="216">
        <f>SUM(ES74+FB74+FK74)</f>
        <v>249.26</v>
      </c>
      <c r="FU74" s="217"/>
      <c r="FV74" s="218"/>
      <c r="FW74" s="216">
        <f>SUM(FQ74-FN74)</f>
        <v>-67.5</v>
      </c>
      <c r="FX74" s="217"/>
      <c r="FY74" s="218"/>
      <c r="FZ74" s="177">
        <f>SUM(EA74+FN74)</f>
        <v>270</v>
      </c>
      <c r="GA74" s="178"/>
      <c r="GB74" s="179"/>
      <c r="GC74" s="216">
        <f>SUM(ED74+FQ74)</f>
        <v>0</v>
      </c>
      <c r="GD74" s="217"/>
      <c r="GE74" s="218"/>
      <c r="GF74" s="216">
        <f>SUM(EG74+FT74)</f>
        <v>249.26</v>
      </c>
      <c r="GG74" s="217"/>
      <c r="GH74" s="218"/>
      <c r="GI74" s="216">
        <f>SUM(GC74-FZ74)</f>
        <v>-270</v>
      </c>
      <c r="GJ74" s="217"/>
      <c r="GK74" s="218"/>
    </row>
    <row r="75" spans="1:195" ht="36" customHeight="1" x14ac:dyDescent="0.2">
      <c r="A75" s="24" t="s">
        <v>89</v>
      </c>
      <c r="B75" s="183">
        <f>SUM('[20]ПОЛНАЯ СЕБЕСТОИМОСТЬ СТОКИ 2023'!B187:D187)/3</f>
        <v>85.333333333333329</v>
      </c>
      <c r="C75" s="184"/>
      <c r="D75" s="185"/>
      <c r="E75" s="183">
        <f>SUM('[20]ПОЛНАЯ СЕБЕСТОИМОСТЬ СТОКИ 2023'!E187:G187)</f>
        <v>25.389579999999999</v>
      </c>
      <c r="F75" s="184"/>
      <c r="G75" s="185"/>
      <c r="H75" s="186">
        <v>49.02205</v>
      </c>
      <c r="I75" s="187"/>
      <c r="J75" s="188"/>
      <c r="K75" s="183">
        <f>SUM(B75)</f>
        <v>85.333333333333329</v>
      </c>
      <c r="L75" s="184"/>
      <c r="M75" s="185"/>
      <c r="N75" s="183">
        <f>SUM('[20]ПОЛНАЯ СЕБЕСТОИМОСТЬ СТОКИ 2023'!H187:J187)</f>
        <v>37.930660000000003</v>
      </c>
      <c r="O75" s="184"/>
      <c r="P75" s="185"/>
      <c r="Q75" s="186">
        <v>29.111000000000001</v>
      </c>
      <c r="R75" s="187"/>
      <c r="S75" s="188"/>
      <c r="T75" s="183">
        <f>SUM(K75)</f>
        <v>85.333333333333329</v>
      </c>
      <c r="U75" s="184"/>
      <c r="V75" s="185"/>
      <c r="W75" s="183">
        <f>SUM('[20]ПОЛНАЯ СЕБЕСТОИМОСТЬ СТОКИ 2023'!K187:M187)</f>
        <v>3.9604699999999999</v>
      </c>
      <c r="X75" s="184"/>
      <c r="Y75" s="185"/>
      <c r="Z75" s="186">
        <v>30.73959</v>
      </c>
      <c r="AA75" s="187"/>
      <c r="AB75" s="188"/>
      <c r="AC75" s="216">
        <f>SUM(B75+K75+T75)</f>
        <v>256</v>
      </c>
      <c r="AD75" s="217"/>
      <c r="AE75" s="218"/>
      <c r="AF75" s="216">
        <f>SUM(E75+N75+W75)</f>
        <v>67.280709999999999</v>
      </c>
      <c r="AG75" s="217"/>
      <c r="AH75" s="218"/>
      <c r="AI75" s="216">
        <f>SUM(H75+Q75+Z75)</f>
        <v>108.87263999999999</v>
      </c>
      <c r="AJ75" s="217"/>
      <c r="AK75" s="218"/>
      <c r="AL75" s="216">
        <f>SUM(AF75-AC75)</f>
        <v>-188.71929</v>
      </c>
      <c r="AM75" s="217"/>
      <c r="AN75" s="218"/>
      <c r="AO75" s="183">
        <f>SUM(T75)</f>
        <v>85.333333333333329</v>
      </c>
      <c r="AP75" s="184"/>
      <c r="AQ75" s="185"/>
      <c r="AR75" s="183">
        <f>SUM('[20]ПОЛНАЯ СЕБЕСТОИМОСТЬ СТОКИ 2023'!T187:V187)</f>
        <v>20.364450000000001</v>
      </c>
      <c r="AS75" s="184"/>
      <c r="AT75" s="185"/>
      <c r="AU75" s="186">
        <v>90.578999999999994</v>
      </c>
      <c r="AV75" s="187"/>
      <c r="AW75" s="188"/>
      <c r="AX75" s="183">
        <f>SUM(AO75)</f>
        <v>85.333333333333329</v>
      </c>
      <c r="AY75" s="184"/>
      <c r="AZ75" s="185"/>
      <c r="BA75" s="183">
        <f>SUM('[20]ПОЛНАЯ СЕБЕСТОИМОСТЬ СТОКИ 2023'!W187:Y187)</f>
        <v>2.90022</v>
      </c>
      <c r="BB75" s="184"/>
      <c r="BC75" s="185"/>
      <c r="BD75" s="186">
        <v>96.251350000000002</v>
      </c>
      <c r="BE75" s="187"/>
      <c r="BF75" s="188"/>
      <c r="BG75" s="183">
        <f>SUM(AX75)</f>
        <v>85.333333333333329</v>
      </c>
      <c r="BH75" s="184"/>
      <c r="BI75" s="185"/>
      <c r="BJ75" s="183">
        <f>SUM('[20]ПОЛНАЯ СЕБЕСТОИМОСТЬ СТОКИ 2023'!Z187:AB187)</f>
        <v>6.07193</v>
      </c>
      <c r="BK75" s="184"/>
      <c r="BL75" s="185"/>
      <c r="BM75" s="186">
        <v>64.2333</v>
      </c>
      <c r="BN75" s="187"/>
      <c r="BO75" s="188"/>
      <c r="BP75" s="216">
        <f>SUM(AO75+AX75+BG75)</f>
        <v>256</v>
      </c>
      <c r="BQ75" s="217"/>
      <c r="BR75" s="218"/>
      <c r="BS75" s="216">
        <f>SUM(AR75+BA75+BJ75)</f>
        <v>29.336600000000004</v>
      </c>
      <c r="BT75" s="217"/>
      <c r="BU75" s="218"/>
      <c r="BV75" s="216">
        <f>SUM(AU75+BD75+BM75)</f>
        <v>251.06365</v>
      </c>
      <c r="BW75" s="217"/>
      <c r="BX75" s="218"/>
      <c r="BY75" s="216">
        <f>SUM(BS75-BP75)</f>
        <v>-226.6634</v>
      </c>
      <c r="BZ75" s="217"/>
      <c r="CA75" s="218"/>
      <c r="CB75" s="216">
        <f>SUM(AC75+BP75)</f>
        <v>512</v>
      </c>
      <c r="CC75" s="217"/>
      <c r="CD75" s="218"/>
      <c r="CE75" s="216">
        <f>SUM(AF75+BS75)</f>
        <v>96.617310000000003</v>
      </c>
      <c r="CF75" s="217"/>
      <c r="CG75" s="218"/>
      <c r="CH75" s="216">
        <f>SUM(AI75+BV75)</f>
        <v>359.93628999999999</v>
      </c>
      <c r="CI75" s="217"/>
      <c r="CJ75" s="218"/>
      <c r="CK75" s="216">
        <f>SUM(CE75-CB75)</f>
        <v>-415.38269000000003</v>
      </c>
      <c r="CL75" s="217"/>
      <c r="CM75" s="218"/>
      <c r="CN75" s="183">
        <f>SUM('[20]ПОЛНАЯ СЕБЕСТОИМОСТЬ СТОКИ 2023'!AO187:AQ187)/3</f>
        <v>85.333333333333329</v>
      </c>
      <c r="CO75" s="184"/>
      <c r="CP75" s="185"/>
      <c r="CQ75" s="183">
        <f>SUM('[20]ПОЛНАЯ СЕБЕСТОИМОСТЬ СТОКИ 2023'!AR187:AT187)</f>
        <v>19.372520000000002</v>
      </c>
      <c r="CR75" s="184"/>
      <c r="CS75" s="185"/>
      <c r="CT75" s="186">
        <v>266.46600000000001</v>
      </c>
      <c r="CU75" s="187"/>
      <c r="CV75" s="188"/>
      <c r="CW75" s="183">
        <f>SUM(CN75)</f>
        <v>85.333333333333329</v>
      </c>
      <c r="CX75" s="184"/>
      <c r="CY75" s="185"/>
      <c r="CZ75" s="183">
        <f>SUM('[20]ПОЛНАЯ СЕБЕСТОИМОСТЬ СТОКИ 2023'!AU187:AW187)</f>
        <v>57.302959999999999</v>
      </c>
      <c r="DA75" s="184"/>
      <c r="DB75" s="185"/>
      <c r="DC75" s="186">
        <v>55.406999999999996</v>
      </c>
      <c r="DD75" s="187"/>
      <c r="DE75" s="188"/>
      <c r="DF75" s="183">
        <f>SUM(CW75)</f>
        <v>85.333333333333329</v>
      </c>
      <c r="DG75" s="184"/>
      <c r="DH75" s="185"/>
      <c r="DI75" s="183">
        <f>SUM('[20]ПОЛНАЯ СЕБЕСТОИМОСТЬ СТОКИ 2023'!AX187:AZ187)</f>
        <v>68.64667</v>
      </c>
      <c r="DJ75" s="184"/>
      <c r="DK75" s="185"/>
      <c r="DL75" s="186">
        <v>89.95187</v>
      </c>
      <c r="DM75" s="187"/>
      <c r="DN75" s="188"/>
      <c r="DO75" s="216">
        <f>SUM(CN75+CW75+DF75)</f>
        <v>256</v>
      </c>
      <c r="DP75" s="217"/>
      <c r="DQ75" s="218"/>
      <c r="DR75" s="216">
        <f>SUM(CQ75+CZ75+DI75)</f>
        <v>145.32214999999999</v>
      </c>
      <c r="DS75" s="217"/>
      <c r="DT75" s="218"/>
      <c r="DU75" s="216">
        <f>SUM(CT75+DC75+DL75)</f>
        <v>411.82486999999998</v>
      </c>
      <c r="DV75" s="217"/>
      <c r="DW75" s="218"/>
      <c r="DX75" s="216">
        <f>SUM(DR75-DO75)</f>
        <v>-110.67785000000001</v>
      </c>
      <c r="DY75" s="217"/>
      <c r="DZ75" s="218"/>
      <c r="EA75" s="216">
        <f>SUM(CB75+DO75)</f>
        <v>768</v>
      </c>
      <c r="EB75" s="217"/>
      <c r="EC75" s="218"/>
      <c r="ED75" s="216">
        <f>SUM(CE75+DR75)</f>
        <v>241.93946</v>
      </c>
      <c r="EE75" s="217"/>
      <c r="EF75" s="218"/>
      <c r="EG75" s="216">
        <f>SUM(CH75+DU75)</f>
        <v>771.76116000000002</v>
      </c>
      <c r="EH75" s="217"/>
      <c r="EI75" s="218"/>
      <c r="EJ75" s="216">
        <f>SUM(ED75-EA75)</f>
        <v>-526.06053999999995</v>
      </c>
      <c r="EK75" s="217"/>
      <c r="EL75" s="218"/>
      <c r="EM75" s="183">
        <f>SUM('[20]ПОЛНАЯ СЕБЕСТОИМОСТЬ СТОКИ 2023'!BM187:BO187)/3</f>
        <v>85.333333333333329</v>
      </c>
      <c r="EN75" s="184"/>
      <c r="EO75" s="185"/>
      <c r="EP75" s="183">
        <f>SUM('[20]ПОЛНАЯ СЕБЕСТОИМОСТЬ СТОКИ 2023'!BP187:BR187)</f>
        <v>107.89131999999999</v>
      </c>
      <c r="EQ75" s="184"/>
      <c r="ER75" s="185"/>
      <c r="ES75" s="186">
        <v>91.698999999999998</v>
      </c>
      <c r="ET75" s="187"/>
      <c r="EU75" s="188"/>
      <c r="EV75" s="183">
        <f>SUM(EM75)</f>
        <v>85.333333333333329</v>
      </c>
      <c r="EW75" s="184"/>
      <c r="EX75" s="185"/>
      <c r="EY75" s="183">
        <f>SUM('[20]ПОЛНАЯ СЕБЕСТОИМОСТЬ СТОКИ 2023'!BS187:BU187)</f>
        <v>0</v>
      </c>
      <c r="EZ75" s="184"/>
      <c r="FA75" s="185"/>
      <c r="FB75" s="186">
        <v>70.450360000000003</v>
      </c>
      <c r="FC75" s="187"/>
      <c r="FD75" s="188"/>
      <c r="FE75" s="183">
        <f>SUM(EV75)</f>
        <v>85.333333333333329</v>
      </c>
      <c r="FF75" s="184"/>
      <c r="FG75" s="185"/>
      <c r="FH75" s="183">
        <f>SUM('[20]ПОЛНАЯ СЕБЕСТОИМОСТЬ СТОКИ 2023'!BV187:BX187)</f>
        <v>0</v>
      </c>
      <c r="FI75" s="184"/>
      <c r="FJ75" s="185"/>
      <c r="FK75" s="186">
        <v>63.80621</v>
      </c>
      <c r="FL75" s="187"/>
      <c r="FM75" s="188"/>
      <c r="FN75" s="216">
        <f>SUM(EM75+EV75+FE75)</f>
        <v>256</v>
      </c>
      <c r="FO75" s="217"/>
      <c r="FP75" s="218"/>
      <c r="FQ75" s="216">
        <f>SUM(EP75+EY75+FH75)</f>
        <v>107.89131999999999</v>
      </c>
      <c r="FR75" s="217"/>
      <c r="FS75" s="218"/>
      <c r="FT75" s="216">
        <f>SUM(ES75+FB75+FK75)</f>
        <v>225.95556999999999</v>
      </c>
      <c r="FU75" s="217"/>
      <c r="FV75" s="218"/>
      <c r="FW75" s="216">
        <f>SUM(FQ75-FN75)</f>
        <v>-148.10867999999999</v>
      </c>
      <c r="FX75" s="217"/>
      <c r="FY75" s="218"/>
      <c r="FZ75" s="177">
        <f>SUM(EA75+FN75)</f>
        <v>1024</v>
      </c>
      <c r="GA75" s="178"/>
      <c r="GB75" s="179"/>
      <c r="GC75" s="216">
        <f>SUM(ED75+FQ75)</f>
        <v>349.83078</v>
      </c>
      <c r="GD75" s="217"/>
      <c r="GE75" s="218"/>
      <c r="GF75" s="216">
        <f>SUM(EG75+FT75)</f>
        <v>997.71672999999998</v>
      </c>
      <c r="GG75" s="217"/>
      <c r="GH75" s="218"/>
      <c r="GI75" s="216">
        <f>SUM(GC75-FZ75)</f>
        <v>-674.16922</v>
      </c>
      <c r="GJ75" s="217"/>
      <c r="GK75" s="218"/>
    </row>
    <row r="76" spans="1:195" ht="18.75" customHeight="1" x14ac:dyDescent="0.3">
      <c r="A76" s="14" t="s">
        <v>90</v>
      </c>
      <c r="B76" s="171">
        <f>SUM(B63+B72)</f>
        <v>11017.129384170537</v>
      </c>
      <c r="C76" s="172"/>
      <c r="D76" s="173"/>
      <c r="E76" s="171">
        <f>SUM(E63+E72)</f>
        <v>12590.351480000003</v>
      </c>
      <c r="F76" s="172"/>
      <c r="G76" s="173"/>
      <c r="H76" s="171">
        <f t="shared" ref="H76" si="625">SUM(H63+H72)</f>
        <v>8413.1867899999997</v>
      </c>
      <c r="I76" s="172"/>
      <c r="J76" s="173"/>
      <c r="K76" s="171">
        <f t="shared" ref="K76" si="626">SUM(K63+K72)</f>
        <v>11017.129384170537</v>
      </c>
      <c r="L76" s="172"/>
      <c r="M76" s="173"/>
      <c r="N76" s="171">
        <f t="shared" ref="N76" si="627">SUM(N63+N72)</f>
        <v>11014.95442</v>
      </c>
      <c r="O76" s="172"/>
      <c r="P76" s="173"/>
      <c r="Q76" s="171">
        <f t="shared" ref="Q76:Z76" si="628">SUM(Q63+Q72)</f>
        <v>7580.0189</v>
      </c>
      <c r="R76" s="172"/>
      <c r="S76" s="173"/>
      <c r="T76" s="171">
        <f t="shared" si="628"/>
        <v>11017.129384170537</v>
      </c>
      <c r="U76" s="172"/>
      <c r="V76" s="173"/>
      <c r="W76" s="171">
        <f t="shared" si="628"/>
        <v>11819.72445</v>
      </c>
      <c r="X76" s="172"/>
      <c r="Y76" s="173"/>
      <c r="Z76" s="171">
        <f t="shared" si="628"/>
        <v>12648.65343</v>
      </c>
      <c r="AA76" s="172"/>
      <c r="AB76" s="173"/>
      <c r="AC76" s="165">
        <f t="shared" ref="AC76:AI76" si="629">SUM(AC63+AC72)</f>
        <v>33051.388152511616</v>
      </c>
      <c r="AD76" s="166"/>
      <c r="AE76" s="167"/>
      <c r="AF76" s="165">
        <f t="shared" si="629"/>
        <v>35425.030350000001</v>
      </c>
      <c r="AG76" s="166"/>
      <c r="AH76" s="167"/>
      <c r="AI76" s="165">
        <f t="shared" si="629"/>
        <v>28641.859120000001</v>
      </c>
      <c r="AJ76" s="166"/>
      <c r="AK76" s="167"/>
      <c r="AL76" s="213">
        <f>SUM(AF76-AC76)</f>
        <v>2373.6421974883851</v>
      </c>
      <c r="AM76" s="214"/>
      <c r="AN76" s="215"/>
      <c r="AO76" s="171">
        <f t="shared" ref="AO76:BM76" si="630">SUM(AO63+AO72)</f>
        <v>11017.129384170537</v>
      </c>
      <c r="AP76" s="172"/>
      <c r="AQ76" s="173"/>
      <c r="AR76" s="171">
        <f t="shared" si="630"/>
        <v>12929.758900000003</v>
      </c>
      <c r="AS76" s="172"/>
      <c r="AT76" s="173"/>
      <c r="AU76" s="171">
        <f t="shared" si="630"/>
        <v>9375.2780000000002</v>
      </c>
      <c r="AV76" s="172"/>
      <c r="AW76" s="173"/>
      <c r="AX76" s="171">
        <f t="shared" si="630"/>
        <v>11017.129384170537</v>
      </c>
      <c r="AY76" s="172"/>
      <c r="AZ76" s="173"/>
      <c r="BA76" s="171">
        <f t="shared" si="630"/>
        <v>13021.153689999999</v>
      </c>
      <c r="BB76" s="172"/>
      <c r="BC76" s="173"/>
      <c r="BD76" s="171">
        <f t="shared" si="630"/>
        <v>8913.9508399999995</v>
      </c>
      <c r="BE76" s="172"/>
      <c r="BF76" s="173"/>
      <c r="BG76" s="171">
        <f t="shared" si="630"/>
        <v>11017.129384170537</v>
      </c>
      <c r="BH76" s="172"/>
      <c r="BI76" s="173"/>
      <c r="BJ76" s="171">
        <f>SUM(BJ63+BJ72)</f>
        <v>12397.621160000001</v>
      </c>
      <c r="BK76" s="172"/>
      <c r="BL76" s="173"/>
      <c r="BM76" s="171">
        <f t="shared" si="630"/>
        <v>10410.274800000001</v>
      </c>
      <c r="BN76" s="172"/>
      <c r="BO76" s="173"/>
      <c r="BP76" s="165">
        <f t="shared" ref="BP76:BS76" si="631">SUM(BP63+BP72)</f>
        <v>33051.388152511616</v>
      </c>
      <c r="BQ76" s="166"/>
      <c r="BR76" s="167"/>
      <c r="BS76" s="165">
        <f t="shared" si="631"/>
        <v>38348.533750000002</v>
      </c>
      <c r="BT76" s="166"/>
      <c r="BU76" s="167"/>
      <c r="BV76" s="165">
        <f>SUM(BV63+BV72)</f>
        <v>28699.503639999999</v>
      </c>
      <c r="BW76" s="166"/>
      <c r="BX76" s="167"/>
      <c r="BY76" s="213">
        <f>SUM(BS76-BP76)</f>
        <v>5297.1455974883866</v>
      </c>
      <c r="BZ76" s="214"/>
      <c r="CA76" s="215"/>
      <c r="CB76" s="165">
        <f t="shared" ref="CB76:CH76" si="632">SUM(CB63+CB72)</f>
        <v>66102.776305023232</v>
      </c>
      <c r="CC76" s="166"/>
      <c r="CD76" s="167"/>
      <c r="CE76" s="165">
        <f t="shared" si="632"/>
        <v>73773.564099999989</v>
      </c>
      <c r="CF76" s="166"/>
      <c r="CG76" s="167"/>
      <c r="CH76" s="165">
        <f t="shared" si="632"/>
        <v>57341.362760000004</v>
      </c>
      <c r="CI76" s="166"/>
      <c r="CJ76" s="167"/>
      <c r="CK76" s="213">
        <f>SUM(CE76-CB76)</f>
        <v>7670.7877949767571</v>
      </c>
      <c r="CL76" s="214"/>
      <c r="CM76" s="215"/>
      <c r="CN76" s="171">
        <f t="shared" ref="CN76:DU76" si="633">SUM(CN63+CN72)</f>
        <v>11017.129384170537</v>
      </c>
      <c r="CO76" s="172"/>
      <c r="CP76" s="173"/>
      <c r="CQ76" s="171">
        <f t="shared" si="633"/>
        <v>11786.435230000001</v>
      </c>
      <c r="CR76" s="172"/>
      <c r="CS76" s="173"/>
      <c r="CT76" s="171">
        <f t="shared" si="633"/>
        <v>11041.020999999999</v>
      </c>
      <c r="CU76" s="172"/>
      <c r="CV76" s="173"/>
      <c r="CW76" s="171">
        <f t="shared" si="633"/>
        <v>11017.129384170537</v>
      </c>
      <c r="CX76" s="172"/>
      <c r="CY76" s="173"/>
      <c r="CZ76" s="171">
        <f t="shared" si="633"/>
        <v>10817.897369999999</v>
      </c>
      <c r="DA76" s="172"/>
      <c r="DB76" s="173"/>
      <c r="DC76" s="171">
        <f t="shared" si="633"/>
        <v>9314.4658100000015</v>
      </c>
      <c r="DD76" s="172"/>
      <c r="DE76" s="173"/>
      <c r="DF76" s="171">
        <f t="shared" si="633"/>
        <v>11017.129384170537</v>
      </c>
      <c r="DG76" s="172"/>
      <c r="DH76" s="173"/>
      <c r="DI76" s="171">
        <f t="shared" si="633"/>
        <v>13626.0479</v>
      </c>
      <c r="DJ76" s="172"/>
      <c r="DK76" s="173"/>
      <c r="DL76" s="171">
        <f t="shared" si="633"/>
        <v>10210.175230000003</v>
      </c>
      <c r="DM76" s="172"/>
      <c r="DN76" s="173"/>
      <c r="DO76" s="165">
        <f t="shared" si="633"/>
        <v>33051.388152511616</v>
      </c>
      <c r="DP76" s="166"/>
      <c r="DQ76" s="167"/>
      <c r="DR76" s="165">
        <f t="shared" si="633"/>
        <v>36230.380499999999</v>
      </c>
      <c r="DS76" s="166"/>
      <c r="DT76" s="167"/>
      <c r="DU76" s="165">
        <f t="shared" si="633"/>
        <v>30565.662040000003</v>
      </c>
      <c r="DV76" s="166"/>
      <c r="DW76" s="167"/>
      <c r="DX76" s="213">
        <f>SUM(DR76-DO76)</f>
        <v>3178.9923474883835</v>
      </c>
      <c r="DY76" s="214"/>
      <c r="DZ76" s="215"/>
      <c r="EA76" s="165">
        <f t="shared" ref="EA76:EG76" si="634">SUM(EA63+EA72)</f>
        <v>99154.164457534847</v>
      </c>
      <c r="EB76" s="166"/>
      <c r="EC76" s="167"/>
      <c r="ED76" s="165">
        <f t="shared" si="634"/>
        <v>110003.94459999999</v>
      </c>
      <c r="EE76" s="166"/>
      <c r="EF76" s="167"/>
      <c r="EG76" s="165">
        <f t="shared" si="634"/>
        <v>87907.024800000014</v>
      </c>
      <c r="EH76" s="166"/>
      <c r="EI76" s="167"/>
      <c r="EJ76" s="213">
        <f>SUM(ED76-EA76)</f>
        <v>10849.780142465141</v>
      </c>
      <c r="EK76" s="214"/>
      <c r="EL76" s="215"/>
      <c r="EM76" s="171">
        <f t="shared" ref="EM76:FT76" si="635">SUM(EM63+EM72)</f>
        <v>11017.129384170537</v>
      </c>
      <c r="EN76" s="172"/>
      <c r="EO76" s="173"/>
      <c r="EP76" s="171">
        <f t="shared" si="635"/>
        <v>11276.49812</v>
      </c>
      <c r="EQ76" s="172"/>
      <c r="ER76" s="173"/>
      <c r="ES76" s="171">
        <f t="shared" si="635"/>
        <v>10557.9359</v>
      </c>
      <c r="ET76" s="172"/>
      <c r="EU76" s="173"/>
      <c r="EV76" s="171">
        <f t="shared" si="635"/>
        <v>11017.129384170537</v>
      </c>
      <c r="EW76" s="172"/>
      <c r="EX76" s="173"/>
      <c r="EY76" s="171">
        <f t="shared" si="635"/>
        <v>0</v>
      </c>
      <c r="EZ76" s="172"/>
      <c r="FA76" s="173"/>
      <c r="FB76" s="171">
        <f t="shared" si="635"/>
        <v>10127.080530000001</v>
      </c>
      <c r="FC76" s="172"/>
      <c r="FD76" s="173"/>
      <c r="FE76" s="171">
        <f t="shared" si="635"/>
        <v>11017.129384170537</v>
      </c>
      <c r="FF76" s="172"/>
      <c r="FG76" s="173"/>
      <c r="FH76" s="171">
        <f t="shared" si="635"/>
        <v>0</v>
      </c>
      <c r="FI76" s="172"/>
      <c r="FJ76" s="173"/>
      <c r="FK76" s="171">
        <f t="shared" si="635"/>
        <v>11891.06373</v>
      </c>
      <c r="FL76" s="172"/>
      <c r="FM76" s="173"/>
      <c r="FN76" s="165">
        <f t="shared" si="635"/>
        <v>33051.388152511616</v>
      </c>
      <c r="FO76" s="166"/>
      <c r="FP76" s="167"/>
      <c r="FQ76" s="165">
        <f t="shared" si="635"/>
        <v>11276.49812</v>
      </c>
      <c r="FR76" s="166"/>
      <c r="FS76" s="167"/>
      <c r="FT76" s="165">
        <f t="shared" si="635"/>
        <v>32576.080160000005</v>
      </c>
      <c r="FU76" s="166"/>
      <c r="FV76" s="167"/>
      <c r="FW76" s="213">
        <f>SUM(FQ76-FN76)</f>
        <v>-21774.890032511616</v>
      </c>
      <c r="FX76" s="214"/>
      <c r="FY76" s="215"/>
      <c r="FZ76" s="162">
        <f t="shared" ref="FZ76:GF76" si="636">SUM(FZ63+FZ72)</f>
        <v>132205.55261004646</v>
      </c>
      <c r="GA76" s="163"/>
      <c r="GB76" s="164"/>
      <c r="GC76" s="165">
        <f t="shared" si="636"/>
        <v>121280.44272000001</v>
      </c>
      <c r="GD76" s="166"/>
      <c r="GE76" s="167"/>
      <c r="GF76" s="165">
        <f t="shared" si="636"/>
        <v>120483.10496000003</v>
      </c>
      <c r="GG76" s="166"/>
      <c r="GH76" s="167"/>
      <c r="GI76" s="213">
        <f>SUM(GC76-FZ76)</f>
        <v>-10925.109890046457</v>
      </c>
      <c r="GJ76" s="214"/>
      <c r="GK76" s="215"/>
    </row>
    <row r="77" spans="1:195" ht="18.75" customHeight="1" x14ac:dyDescent="0.3">
      <c r="A77" s="100"/>
      <c r="B77" s="101"/>
      <c r="C77" s="101"/>
      <c r="D77" s="101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  <c r="DR77" s="103"/>
      <c r="DS77" s="103"/>
      <c r="DT77" s="103"/>
      <c r="DU77" s="103"/>
      <c r="DV77" s="103"/>
      <c r="DW77" s="103"/>
      <c r="DX77" s="103"/>
      <c r="DY77" s="103"/>
      <c r="DZ77" s="103"/>
      <c r="EA77" s="103"/>
      <c r="EB77" s="103"/>
      <c r="EC77" s="103"/>
      <c r="ED77" s="103"/>
      <c r="EE77" s="103"/>
      <c r="EF77" s="103"/>
      <c r="EG77" s="103"/>
      <c r="EH77" s="103"/>
      <c r="EI77" s="103"/>
      <c r="EJ77" s="103"/>
      <c r="EK77" s="103"/>
      <c r="EL77" s="103"/>
      <c r="EM77" s="103"/>
      <c r="EN77" s="103"/>
      <c r="EO77" s="103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  <c r="FB77" s="103"/>
      <c r="FC77" s="103"/>
      <c r="FD77" s="103"/>
      <c r="FE77" s="103"/>
      <c r="FF77" s="103"/>
      <c r="FG77" s="103"/>
      <c r="FH77" s="103"/>
      <c r="FI77" s="103"/>
      <c r="FJ77" s="103"/>
      <c r="FK77" s="103"/>
      <c r="FL77" s="103"/>
      <c r="FM77" s="103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</row>
    <row r="78" spans="1:195" ht="18.75" customHeight="1" x14ac:dyDescent="0.3">
      <c r="B78" s="101"/>
      <c r="C78" s="101"/>
      <c r="D78" s="101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</row>
    <row r="79" spans="1:195" ht="18.75" customHeight="1" x14ac:dyDescent="0.3">
      <c r="B79" s="101"/>
      <c r="C79" s="101"/>
      <c r="D79" s="101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  <c r="DR79" s="103"/>
      <c r="DS79" s="103"/>
      <c r="DT79" s="103"/>
      <c r="DU79" s="103"/>
      <c r="DV79" s="103"/>
      <c r="DW79" s="103"/>
      <c r="DX79" s="103"/>
      <c r="DY79" s="103"/>
      <c r="DZ79" s="103"/>
      <c r="EA79" s="103"/>
      <c r="EB79" s="103"/>
      <c r="EC79" s="103"/>
      <c r="ED79" s="103"/>
      <c r="EE79" s="103"/>
      <c r="EF79" s="103"/>
      <c r="EG79" s="103"/>
      <c r="EH79" s="103"/>
      <c r="EI79" s="103"/>
      <c r="EJ79" s="103"/>
      <c r="EK79" s="103"/>
      <c r="EL79" s="103"/>
      <c r="EM79" s="103"/>
      <c r="EN79" s="103"/>
      <c r="EO79" s="103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103"/>
      <c r="FD79" s="103"/>
      <c r="FE79" s="103"/>
      <c r="FF79" s="103"/>
      <c r="FG79" s="103"/>
      <c r="FH79" s="103"/>
      <c r="FI79" s="103"/>
      <c r="FJ79" s="103"/>
      <c r="FK79" s="103"/>
      <c r="FL79" s="103"/>
      <c r="FM79" s="103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</row>
    <row r="80" spans="1:195" ht="18.75" customHeight="1" x14ac:dyDescent="0.3">
      <c r="B80" s="101"/>
      <c r="C80" s="101"/>
      <c r="D80" s="101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103"/>
      <c r="DP80" s="103"/>
      <c r="DQ80" s="103"/>
      <c r="DR80" s="103"/>
      <c r="DS80" s="103"/>
      <c r="DT80" s="103"/>
      <c r="DU80" s="103"/>
      <c r="DV80" s="103"/>
      <c r="DW80" s="103"/>
      <c r="DX80" s="103"/>
      <c r="DY80" s="103"/>
      <c r="DZ80" s="103"/>
      <c r="EA80" s="103"/>
      <c r="EB80" s="103"/>
      <c r="EC80" s="103"/>
      <c r="ED80" s="103"/>
      <c r="EE80" s="103"/>
      <c r="EF80" s="103"/>
      <c r="EG80" s="103"/>
      <c r="EH80" s="103"/>
      <c r="EI80" s="103"/>
      <c r="EJ80" s="103"/>
      <c r="EK80" s="103"/>
      <c r="EL80" s="103"/>
      <c r="EM80" s="103"/>
      <c r="EN80" s="103"/>
      <c r="EO80" s="103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03"/>
      <c r="FG80" s="103"/>
      <c r="FH80" s="103"/>
      <c r="FI80" s="103"/>
      <c r="FJ80" s="103"/>
      <c r="FK80" s="103"/>
      <c r="FL80" s="103"/>
      <c r="FM80" s="103"/>
      <c r="FN80" s="102"/>
      <c r="FO80" s="102"/>
      <c r="FP80" s="102"/>
      <c r="FQ80" s="102"/>
      <c r="FR80" s="102"/>
      <c r="FS80" s="102"/>
      <c r="FT80" s="102"/>
      <c r="FU80" s="102"/>
      <c r="FV80" s="102"/>
      <c r="FW80" s="102"/>
      <c r="FX80" s="102"/>
      <c r="FY80" s="102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</row>
    <row r="81" spans="2:193" ht="18.75" customHeight="1" x14ac:dyDescent="0.3">
      <c r="B81" s="101"/>
      <c r="C81" s="101"/>
      <c r="D81" s="101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3"/>
      <c r="DN81" s="103"/>
      <c r="DO81" s="103"/>
      <c r="DP81" s="103"/>
      <c r="DQ81" s="103"/>
      <c r="DR81" s="103"/>
      <c r="DS81" s="103"/>
      <c r="DT81" s="103"/>
      <c r="DU81" s="103"/>
      <c r="DV81" s="103"/>
      <c r="DW81" s="103"/>
      <c r="DX81" s="103"/>
      <c r="DY81" s="103"/>
      <c r="DZ81" s="103"/>
      <c r="EA81" s="103"/>
      <c r="EB81" s="103"/>
      <c r="EC81" s="103"/>
      <c r="ED81" s="103"/>
      <c r="EE81" s="103"/>
      <c r="EF81" s="103"/>
      <c r="EG81" s="103"/>
      <c r="EH81" s="103"/>
      <c r="EI81" s="103"/>
      <c r="EJ81" s="103"/>
      <c r="EK81" s="103"/>
      <c r="EL81" s="103"/>
      <c r="EM81" s="103"/>
      <c r="EN81" s="103"/>
      <c r="EO81" s="103"/>
      <c r="EP81" s="103"/>
      <c r="EQ81" s="103"/>
      <c r="ER81" s="103"/>
      <c r="ES81" s="103"/>
      <c r="ET81" s="103"/>
      <c r="EU81" s="103"/>
      <c r="EV81" s="103"/>
      <c r="EW81" s="103"/>
      <c r="EX81" s="103"/>
      <c r="EY81" s="103"/>
      <c r="EZ81" s="103"/>
      <c r="FA81" s="103"/>
      <c r="FB81" s="103"/>
      <c r="FC81" s="103"/>
      <c r="FD81" s="103"/>
      <c r="FE81" s="103"/>
      <c r="FF81" s="103"/>
      <c r="FG81" s="103"/>
      <c r="FH81" s="103"/>
      <c r="FI81" s="103"/>
      <c r="FJ81" s="103"/>
      <c r="FK81" s="103"/>
      <c r="FL81" s="103"/>
      <c r="FM81" s="103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  <c r="FX81" s="102"/>
      <c r="FY81" s="102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</row>
    <row r="82" spans="2:193" ht="18.75" customHeight="1" x14ac:dyDescent="0.3">
      <c r="B82" s="101"/>
      <c r="C82" s="101"/>
      <c r="D82" s="101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  <c r="DR82" s="103"/>
      <c r="DS82" s="103"/>
      <c r="DT82" s="103"/>
      <c r="DU82" s="103"/>
      <c r="DV82" s="103"/>
      <c r="DW82" s="103"/>
      <c r="DX82" s="103"/>
      <c r="DY82" s="103"/>
      <c r="DZ82" s="103"/>
      <c r="EA82" s="103"/>
      <c r="EB82" s="103"/>
      <c r="EC82" s="103"/>
      <c r="ED82" s="103"/>
      <c r="EE82" s="103"/>
      <c r="EF82" s="103"/>
      <c r="EG82" s="103"/>
      <c r="EH82" s="103"/>
      <c r="EI82" s="103"/>
      <c r="EJ82" s="103"/>
      <c r="EK82" s="103"/>
      <c r="EL82" s="103"/>
      <c r="EM82" s="103"/>
      <c r="EN82" s="103"/>
      <c r="EO82" s="103"/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103"/>
      <c r="FD82" s="103"/>
      <c r="FE82" s="103"/>
      <c r="FF82" s="103"/>
      <c r="FG82" s="103"/>
      <c r="FH82" s="103"/>
      <c r="FI82" s="103"/>
      <c r="FJ82" s="103"/>
      <c r="FK82" s="103"/>
      <c r="FL82" s="103"/>
      <c r="FM82" s="103"/>
      <c r="FN82" s="102"/>
      <c r="FO82" s="102"/>
      <c r="FP82" s="102"/>
      <c r="FQ82" s="102"/>
      <c r="FR82" s="102"/>
      <c r="FS82" s="102"/>
      <c r="FT82" s="102"/>
      <c r="FU82" s="102"/>
      <c r="FV82" s="102"/>
      <c r="FW82" s="102"/>
      <c r="FX82" s="102"/>
      <c r="FY82" s="102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</row>
    <row r="83" spans="2:193" ht="18.75" customHeight="1" x14ac:dyDescent="0.3">
      <c r="B83" s="101"/>
      <c r="C83" s="101"/>
      <c r="D83" s="101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03"/>
      <c r="CJ83" s="103"/>
      <c r="CK83" s="103"/>
      <c r="CL83" s="103"/>
      <c r="CM83" s="103"/>
      <c r="CN83" s="103"/>
      <c r="CO83" s="103"/>
      <c r="CP83" s="103"/>
      <c r="CQ83" s="103"/>
      <c r="CR83" s="103"/>
      <c r="CS83" s="103"/>
      <c r="CT83" s="103"/>
      <c r="CU83" s="103"/>
      <c r="CV83" s="103"/>
      <c r="CW83" s="103"/>
      <c r="CX83" s="103"/>
      <c r="CY83" s="103"/>
      <c r="CZ83" s="103"/>
      <c r="DA83" s="103"/>
      <c r="DB83" s="103"/>
      <c r="DC83" s="103"/>
      <c r="DD83" s="103"/>
      <c r="DE83" s="103"/>
      <c r="DF83" s="103"/>
      <c r="DG83" s="103"/>
      <c r="DH83" s="103"/>
      <c r="DI83" s="103"/>
      <c r="DJ83" s="103"/>
      <c r="DK83" s="103"/>
      <c r="DL83" s="103"/>
      <c r="DM83" s="103"/>
      <c r="DN83" s="103"/>
      <c r="DO83" s="103"/>
      <c r="DP83" s="103"/>
      <c r="DQ83" s="103"/>
      <c r="DR83" s="103"/>
      <c r="DS83" s="103"/>
      <c r="DT83" s="103"/>
      <c r="DU83" s="103"/>
      <c r="DV83" s="103"/>
      <c r="DW83" s="103"/>
      <c r="DX83" s="103"/>
      <c r="DY83" s="103"/>
      <c r="DZ83" s="103"/>
      <c r="EA83" s="103"/>
      <c r="EB83" s="103"/>
      <c r="EC83" s="103"/>
      <c r="ED83" s="103"/>
      <c r="EE83" s="103"/>
      <c r="EF83" s="103"/>
      <c r="EG83" s="103"/>
      <c r="EH83" s="103"/>
      <c r="EI83" s="103"/>
      <c r="EJ83" s="103"/>
      <c r="EK83" s="103"/>
      <c r="EL83" s="103"/>
      <c r="EM83" s="103"/>
      <c r="EN83" s="103"/>
      <c r="EO83" s="103"/>
      <c r="EP83" s="103"/>
      <c r="EQ83" s="103"/>
      <c r="ER83" s="103"/>
      <c r="ES83" s="103"/>
      <c r="ET83" s="103"/>
      <c r="EU83" s="103"/>
      <c r="EV83" s="103"/>
      <c r="EW83" s="103"/>
      <c r="EX83" s="103"/>
      <c r="EY83" s="103"/>
      <c r="EZ83" s="103"/>
      <c r="FA83" s="103"/>
      <c r="FB83" s="103"/>
      <c r="FC83" s="103"/>
      <c r="FD83" s="103"/>
      <c r="FE83" s="103"/>
      <c r="FF83" s="103"/>
      <c r="FG83" s="103"/>
      <c r="FH83" s="103"/>
      <c r="FI83" s="103"/>
      <c r="FJ83" s="103"/>
      <c r="FK83" s="103"/>
      <c r="FL83" s="103"/>
      <c r="FM83" s="103"/>
      <c r="FN83" s="102"/>
      <c r="FO83" s="102"/>
      <c r="FP83" s="102"/>
      <c r="FQ83" s="102"/>
      <c r="FR83" s="102"/>
      <c r="FS83" s="102"/>
      <c r="FT83" s="102"/>
      <c r="FU83" s="102"/>
      <c r="FV83" s="102"/>
      <c r="FW83" s="102"/>
      <c r="FX83" s="102"/>
      <c r="FY83" s="102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</row>
    <row r="84" spans="2:193" ht="18.75" customHeight="1" x14ac:dyDescent="0.3">
      <c r="B84" s="101"/>
      <c r="C84" s="101"/>
      <c r="D84" s="101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  <c r="DY84" s="103"/>
      <c r="DZ84" s="103"/>
      <c r="EA84" s="103"/>
      <c r="EB84" s="103"/>
      <c r="EC84" s="103"/>
      <c r="ED84" s="103"/>
      <c r="EE84" s="103"/>
      <c r="EF84" s="103"/>
      <c r="EG84" s="103"/>
      <c r="EH84" s="103"/>
      <c r="EI84" s="103"/>
      <c r="EJ84" s="103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03"/>
      <c r="FG84" s="103"/>
      <c r="FH84" s="103"/>
      <c r="FI84" s="103"/>
      <c r="FJ84" s="103"/>
      <c r="FK84" s="103"/>
      <c r="FL84" s="103"/>
      <c r="FM84" s="103"/>
      <c r="FN84" s="102"/>
      <c r="FO84" s="102"/>
      <c r="FP84" s="102"/>
      <c r="FQ84" s="102"/>
      <c r="FR84" s="102"/>
      <c r="FS84" s="102"/>
      <c r="FT84" s="102"/>
      <c r="FU84" s="102"/>
      <c r="FV84" s="102"/>
      <c r="FW84" s="102"/>
      <c r="FX84" s="102"/>
      <c r="FY84" s="102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</row>
    <row r="85" spans="2:193" ht="18.75" customHeight="1" x14ac:dyDescent="0.3">
      <c r="B85" s="101"/>
      <c r="C85" s="101"/>
      <c r="D85" s="101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3"/>
      <c r="DQ85" s="103"/>
      <c r="DR85" s="103"/>
      <c r="DS85" s="103"/>
      <c r="DT85" s="103"/>
      <c r="DU85" s="103"/>
      <c r="DV85" s="103"/>
      <c r="DW85" s="103"/>
      <c r="DX85" s="103"/>
      <c r="DY85" s="103"/>
      <c r="DZ85" s="103"/>
      <c r="EA85" s="103"/>
      <c r="EB85" s="103"/>
      <c r="EC85" s="103"/>
      <c r="ED85" s="103"/>
      <c r="EE85" s="103"/>
      <c r="EF85" s="103"/>
      <c r="EG85" s="103"/>
      <c r="EH85" s="103"/>
      <c r="EI85" s="103"/>
      <c r="EJ85" s="103"/>
      <c r="EK85" s="103"/>
      <c r="EL85" s="103"/>
      <c r="EM85" s="103"/>
      <c r="EN85" s="103"/>
      <c r="EO85" s="103"/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103"/>
      <c r="FD85" s="103"/>
      <c r="FE85" s="103"/>
      <c r="FF85" s="103"/>
      <c r="FG85" s="103"/>
      <c r="FH85" s="103"/>
      <c r="FI85" s="103"/>
      <c r="FJ85" s="103"/>
      <c r="FK85" s="103"/>
      <c r="FL85" s="103"/>
      <c r="FM85" s="103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  <c r="FX85" s="102"/>
      <c r="FY85" s="102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</row>
    <row r="86" spans="2:193" ht="18.75" customHeight="1" x14ac:dyDescent="0.3">
      <c r="B86" s="101"/>
      <c r="C86" s="101"/>
      <c r="D86" s="101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03"/>
      <c r="FG86" s="103"/>
      <c r="FH86" s="103"/>
      <c r="FI86" s="103"/>
      <c r="FJ86" s="103"/>
      <c r="FK86" s="103"/>
      <c r="FL86" s="103"/>
      <c r="FM86" s="103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  <c r="FX86" s="102"/>
      <c r="FY86" s="102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</row>
    <row r="87" spans="2:193" ht="18.75" customHeight="1" x14ac:dyDescent="0.3">
      <c r="B87" s="101"/>
      <c r="C87" s="101"/>
      <c r="D87" s="101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3"/>
      <c r="DE87" s="103"/>
      <c r="DF87" s="103"/>
      <c r="DG87" s="103"/>
      <c r="DH87" s="103"/>
      <c r="DI87" s="103"/>
      <c r="DJ87" s="103"/>
      <c r="DK87" s="103"/>
      <c r="DL87" s="103"/>
      <c r="DM87" s="103"/>
      <c r="DN87" s="103"/>
      <c r="DO87" s="103"/>
      <c r="DP87" s="103"/>
      <c r="DQ87" s="103"/>
      <c r="DR87" s="103"/>
      <c r="DS87" s="103"/>
      <c r="DT87" s="103"/>
      <c r="DU87" s="103"/>
      <c r="DV87" s="103"/>
      <c r="DW87" s="103"/>
      <c r="DX87" s="103"/>
      <c r="DY87" s="103"/>
      <c r="DZ87" s="103"/>
      <c r="EA87" s="103"/>
      <c r="EB87" s="103"/>
      <c r="EC87" s="103"/>
      <c r="ED87" s="103"/>
      <c r="EE87" s="103"/>
      <c r="EF87" s="103"/>
      <c r="EG87" s="103"/>
      <c r="EH87" s="103"/>
      <c r="EI87" s="103"/>
      <c r="EJ87" s="103"/>
      <c r="EK87" s="103"/>
      <c r="EL87" s="103"/>
      <c r="EM87" s="103"/>
      <c r="EN87" s="103"/>
      <c r="EO87" s="103"/>
      <c r="EP87" s="103"/>
      <c r="EQ87" s="103"/>
      <c r="ER87" s="103"/>
      <c r="ES87" s="103"/>
      <c r="ET87" s="103"/>
      <c r="EU87" s="103"/>
      <c r="EV87" s="103"/>
      <c r="EW87" s="103"/>
      <c r="EX87" s="103"/>
      <c r="EY87" s="103"/>
      <c r="EZ87" s="103"/>
      <c r="FA87" s="103"/>
      <c r="FB87" s="103"/>
      <c r="FC87" s="103"/>
      <c r="FD87" s="103"/>
      <c r="FE87" s="103"/>
      <c r="FF87" s="103"/>
      <c r="FG87" s="103"/>
      <c r="FH87" s="103"/>
      <c r="FI87" s="103"/>
      <c r="FJ87" s="103"/>
      <c r="FK87" s="103"/>
      <c r="FL87" s="103"/>
      <c r="FM87" s="103"/>
      <c r="FN87" s="102"/>
      <c r="FO87" s="102"/>
      <c r="FP87" s="102"/>
      <c r="FQ87" s="102"/>
      <c r="FR87" s="102"/>
      <c r="FS87" s="102"/>
      <c r="FT87" s="102"/>
      <c r="FU87" s="102"/>
      <c r="FV87" s="102"/>
      <c r="FW87" s="102"/>
      <c r="FX87" s="102"/>
      <c r="FY87" s="102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</row>
    <row r="88" spans="2:193" ht="18.75" customHeight="1" x14ac:dyDescent="0.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3"/>
      <c r="EE88" s="103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2"/>
      <c r="FO88" s="102"/>
      <c r="FP88" s="102"/>
      <c r="FQ88" s="102"/>
      <c r="FR88" s="102"/>
      <c r="FS88" s="102"/>
      <c r="FT88" s="102"/>
      <c r="FU88" s="102"/>
      <c r="FV88" s="102"/>
      <c r="FW88" s="102"/>
      <c r="FX88" s="102"/>
      <c r="FY88" s="102"/>
      <c r="FZ88" s="104"/>
      <c r="GA88" s="104"/>
      <c r="GB88" s="104"/>
      <c r="GC88" s="104"/>
      <c r="GD88" s="104"/>
      <c r="GE88" s="104"/>
      <c r="GF88" s="104"/>
      <c r="GG88" s="104"/>
      <c r="GH88" s="104"/>
      <c r="GI88" s="104"/>
      <c r="GJ88" s="104"/>
      <c r="GK88" s="104"/>
    </row>
    <row r="89" spans="2:193" ht="18.75" customHeight="1" x14ac:dyDescent="0.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3"/>
      <c r="EE89" s="103"/>
      <c r="EF89" s="103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03"/>
      <c r="FG89" s="103"/>
      <c r="FH89" s="103"/>
      <c r="FI89" s="103"/>
      <c r="FJ89" s="103"/>
      <c r="FK89" s="103"/>
      <c r="FL89" s="103"/>
      <c r="FM89" s="103"/>
      <c r="FN89" s="102"/>
      <c r="FO89" s="102"/>
      <c r="FP89" s="102"/>
      <c r="FQ89" s="102"/>
      <c r="FR89" s="102"/>
      <c r="FS89" s="102"/>
      <c r="FT89" s="102"/>
      <c r="FU89" s="102"/>
      <c r="FV89" s="102"/>
      <c r="FW89" s="102"/>
      <c r="FX89" s="102"/>
      <c r="FY89" s="102"/>
      <c r="FZ89" s="104"/>
      <c r="GA89" s="104"/>
      <c r="GB89" s="104"/>
      <c r="GC89" s="104"/>
      <c r="GD89" s="104"/>
      <c r="GE89" s="104"/>
      <c r="GF89" s="104"/>
      <c r="GG89" s="104"/>
      <c r="GH89" s="104"/>
      <c r="GI89" s="104"/>
      <c r="GJ89" s="104"/>
      <c r="GK89" s="104"/>
    </row>
    <row r="90" spans="2:193" ht="18.75" customHeight="1" x14ac:dyDescent="0.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4"/>
      <c r="GA90" s="104"/>
      <c r="GB90" s="104"/>
      <c r="GC90" s="104"/>
      <c r="GD90" s="104"/>
      <c r="GE90" s="104"/>
      <c r="GF90" s="104"/>
      <c r="GG90" s="104"/>
      <c r="GH90" s="104"/>
      <c r="GI90" s="104"/>
      <c r="GJ90" s="104"/>
      <c r="GK90" s="104"/>
    </row>
    <row r="91" spans="2:193" ht="18.75" customHeight="1" x14ac:dyDescent="0.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3"/>
      <c r="DD91" s="103"/>
      <c r="DE91" s="103"/>
      <c r="DF91" s="103"/>
      <c r="DG91" s="103"/>
      <c r="DH91" s="103"/>
      <c r="DI91" s="103"/>
      <c r="DJ91" s="103"/>
      <c r="DK91" s="103"/>
      <c r="DL91" s="103"/>
      <c r="DM91" s="103"/>
      <c r="DN91" s="103"/>
      <c r="DO91" s="103"/>
      <c r="DP91" s="103"/>
      <c r="DQ91" s="103"/>
      <c r="DR91" s="103"/>
      <c r="DS91" s="103"/>
      <c r="DT91" s="103"/>
      <c r="DU91" s="103"/>
      <c r="DV91" s="103"/>
      <c r="DW91" s="103"/>
      <c r="DX91" s="103"/>
      <c r="DY91" s="103"/>
      <c r="DZ91" s="103"/>
      <c r="EA91" s="103"/>
      <c r="EB91" s="103"/>
      <c r="EC91" s="103"/>
      <c r="ED91" s="103"/>
      <c r="EE91" s="103"/>
      <c r="EF91" s="103"/>
      <c r="EG91" s="103"/>
      <c r="EH91" s="103"/>
      <c r="EI91" s="103"/>
      <c r="EJ91" s="103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103"/>
      <c r="EV91" s="103"/>
      <c r="EW91" s="103"/>
      <c r="EX91" s="103"/>
      <c r="EY91" s="103"/>
      <c r="EZ91" s="103"/>
      <c r="FA91" s="103"/>
      <c r="FB91" s="103"/>
      <c r="FC91" s="103"/>
      <c r="FD91" s="103"/>
      <c r="FE91" s="103"/>
      <c r="FF91" s="103"/>
      <c r="FG91" s="103"/>
      <c r="FH91" s="103"/>
      <c r="FI91" s="103"/>
      <c r="FJ91" s="103"/>
      <c r="FK91" s="103"/>
      <c r="FL91" s="103"/>
      <c r="FM91" s="103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4"/>
      <c r="GA91" s="104"/>
      <c r="GB91" s="104"/>
      <c r="GC91" s="104"/>
      <c r="GD91" s="104"/>
      <c r="GE91" s="104"/>
      <c r="GF91" s="104"/>
      <c r="GG91" s="104"/>
      <c r="GH91" s="104"/>
      <c r="GI91" s="104"/>
      <c r="GJ91" s="104"/>
      <c r="GK91" s="104"/>
    </row>
    <row r="92" spans="2:193" ht="18.75" customHeight="1" x14ac:dyDescent="0.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3"/>
      <c r="DS92" s="103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3"/>
      <c r="EE92" s="103"/>
      <c r="EF92" s="103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103"/>
      <c r="EV92" s="103"/>
      <c r="EW92" s="103"/>
      <c r="EX92" s="103"/>
      <c r="EY92" s="103"/>
      <c r="EZ92" s="103"/>
      <c r="FA92" s="103"/>
      <c r="FB92" s="103"/>
      <c r="FC92" s="103"/>
      <c r="FD92" s="103"/>
      <c r="FE92" s="103"/>
      <c r="FF92" s="103"/>
      <c r="FG92" s="103"/>
      <c r="FH92" s="103"/>
      <c r="FI92" s="103"/>
      <c r="FJ92" s="103"/>
      <c r="FK92" s="103"/>
      <c r="FL92" s="103"/>
      <c r="FM92" s="103"/>
      <c r="FN92" s="102"/>
      <c r="FO92" s="102"/>
      <c r="FP92" s="102"/>
      <c r="FQ92" s="102"/>
      <c r="FR92" s="102"/>
      <c r="FS92" s="102"/>
      <c r="FT92" s="102"/>
      <c r="FU92" s="102"/>
      <c r="FV92" s="102"/>
      <c r="FW92" s="102"/>
      <c r="FX92" s="102"/>
      <c r="FY92" s="102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</row>
    <row r="93" spans="2:193" ht="18.75" customHeight="1" x14ac:dyDescent="0.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103"/>
      <c r="DB93" s="103"/>
      <c r="DC93" s="103"/>
      <c r="DD93" s="103"/>
      <c r="DE93" s="103"/>
      <c r="DF93" s="103"/>
      <c r="DG93" s="103"/>
      <c r="DH93" s="103"/>
      <c r="DI93" s="103"/>
      <c r="DJ93" s="103"/>
      <c r="DK93" s="103"/>
      <c r="DL93" s="103"/>
      <c r="DM93" s="103"/>
      <c r="DN93" s="103"/>
      <c r="DO93" s="103"/>
      <c r="DP93" s="103"/>
      <c r="DQ93" s="103"/>
      <c r="DR93" s="103"/>
      <c r="DS93" s="103"/>
      <c r="DT93" s="103"/>
      <c r="DU93" s="103"/>
      <c r="DV93" s="103"/>
      <c r="DW93" s="103"/>
      <c r="DX93" s="103"/>
      <c r="DY93" s="103"/>
      <c r="DZ93" s="103"/>
      <c r="EA93" s="103"/>
      <c r="EB93" s="103"/>
      <c r="EC93" s="103"/>
      <c r="ED93" s="103"/>
      <c r="EE93" s="103"/>
      <c r="EF93" s="103"/>
      <c r="EG93" s="103"/>
      <c r="EH93" s="103"/>
      <c r="EI93" s="103"/>
      <c r="EJ93" s="103"/>
      <c r="EK93" s="103"/>
      <c r="EL93" s="103"/>
      <c r="EM93" s="103"/>
      <c r="EN93" s="103"/>
      <c r="EO93" s="103"/>
      <c r="EP93" s="103"/>
      <c r="EQ93" s="103"/>
      <c r="ER93" s="103"/>
      <c r="ES93" s="103"/>
      <c r="ET93" s="103"/>
      <c r="EU93" s="103"/>
      <c r="EV93" s="103"/>
      <c r="EW93" s="103"/>
      <c r="EX93" s="103"/>
      <c r="EY93" s="103"/>
      <c r="EZ93" s="103"/>
      <c r="FA93" s="103"/>
      <c r="FB93" s="103"/>
      <c r="FC93" s="103"/>
      <c r="FD93" s="103"/>
      <c r="FE93" s="103"/>
      <c r="FF93" s="103"/>
      <c r="FG93" s="103"/>
      <c r="FH93" s="103"/>
      <c r="FI93" s="103"/>
      <c r="FJ93" s="103"/>
      <c r="FK93" s="103"/>
      <c r="FL93" s="103"/>
      <c r="FM93" s="103"/>
      <c r="FN93" s="102"/>
      <c r="FO93" s="102"/>
      <c r="FP93" s="102"/>
      <c r="FQ93" s="102"/>
      <c r="FR93" s="102"/>
      <c r="FS93" s="102"/>
      <c r="FT93" s="102"/>
      <c r="FU93" s="102"/>
      <c r="FV93" s="102"/>
      <c r="FW93" s="102"/>
      <c r="FX93" s="102"/>
      <c r="FY93" s="102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</row>
    <row r="94" spans="2:193" ht="18.75" customHeight="1" x14ac:dyDescent="0.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103"/>
      <c r="DB94" s="103"/>
      <c r="DC94" s="103"/>
      <c r="DD94" s="103"/>
      <c r="DE94" s="103"/>
      <c r="DF94" s="103"/>
      <c r="DG94" s="103"/>
      <c r="DH94" s="103"/>
      <c r="DI94" s="103"/>
      <c r="DJ94" s="103"/>
      <c r="DK94" s="103"/>
      <c r="DL94" s="103"/>
      <c r="DM94" s="103"/>
      <c r="DN94" s="103"/>
      <c r="DO94" s="103"/>
      <c r="DP94" s="103"/>
      <c r="DQ94" s="103"/>
      <c r="DR94" s="103"/>
      <c r="DS94" s="103"/>
      <c r="DT94" s="103"/>
      <c r="DU94" s="103"/>
      <c r="DV94" s="103"/>
      <c r="DW94" s="103"/>
      <c r="DX94" s="103"/>
      <c r="DY94" s="103"/>
      <c r="DZ94" s="103"/>
      <c r="EA94" s="103"/>
      <c r="EB94" s="103"/>
      <c r="EC94" s="103"/>
      <c r="ED94" s="103"/>
      <c r="EE94" s="103"/>
      <c r="EF94" s="103"/>
      <c r="EG94" s="103"/>
      <c r="EH94" s="103"/>
      <c r="EI94" s="103"/>
      <c r="EJ94" s="103"/>
      <c r="EK94" s="103"/>
      <c r="EL94" s="103"/>
      <c r="EM94" s="103"/>
      <c r="EN94" s="103"/>
      <c r="EO94" s="103"/>
      <c r="EP94" s="103"/>
      <c r="EQ94" s="103"/>
      <c r="ER94" s="103"/>
      <c r="ES94" s="103"/>
      <c r="ET94" s="103"/>
      <c r="EU94" s="103"/>
      <c r="EV94" s="103"/>
      <c r="EW94" s="103"/>
      <c r="EX94" s="103"/>
      <c r="EY94" s="103"/>
      <c r="EZ94" s="103"/>
      <c r="FA94" s="103"/>
      <c r="FB94" s="103"/>
      <c r="FC94" s="103"/>
      <c r="FD94" s="103"/>
      <c r="FE94" s="103"/>
      <c r="FF94" s="103"/>
      <c r="FG94" s="103"/>
      <c r="FH94" s="103"/>
      <c r="FI94" s="103"/>
      <c r="FJ94" s="103"/>
      <c r="FK94" s="103"/>
      <c r="FL94" s="103"/>
      <c r="FM94" s="103"/>
      <c r="FN94" s="102"/>
      <c r="FO94" s="102"/>
      <c r="FP94" s="102"/>
      <c r="FQ94" s="102"/>
      <c r="FR94" s="102"/>
      <c r="FS94" s="102"/>
      <c r="FT94" s="102"/>
      <c r="FU94" s="102"/>
      <c r="FV94" s="102"/>
      <c r="FW94" s="102"/>
      <c r="FX94" s="102"/>
      <c r="FY94" s="102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</row>
    <row r="95" spans="2:193" ht="18.75" customHeight="1" x14ac:dyDescent="0.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 s="103"/>
      <c r="DI95" s="103"/>
      <c r="DJ95" s="103"/>
      <c r="DK95" s="103"/>
      <c r="DL95" s="103"/>
      <c r="DM95" s="103"/>
      <c r="DN95" s="103"/>
      <c r="DO95" s="103"/>
      <c r="DP95" s="103"/>
      <c r="DQ95" s="103"/>
      <c r="DR95" s="103"/>
      <c r="DS95" s="103"/>
      <c r="DT95" s="103"/>
      <c r="DU95" s="103"/>
      <c r="DV95" s="103"/>
      <c r="DW95" s="103"/>
      <c r="DX95" s="103"/>
      <c r="DY95" s="103"/>
      <c r="DZ95" s="103"/>
      <c r="EA95" s="103"/>
      <c r="EB95" s="103"/>
      <c r="EC95" s="103"/>
      <c r="ED95" s="103"/>
      <c r="EE95" s="103"/>
      <c r="EF95" s="103"/>
      <c r="EG95" s="103"/>
      <c r="EH95" s="103"/>
      <c r="EI95" s="103"/>
      <c r="EJ95" s="103"/>
      <c r="EK95" s="103"/>
      <c r="EL95" s="103"/>
      <c r="EM95" s="103"/>
      <c r="EN95" s="103"/>
      <c r="EO95" s="103"/>
      <c r="EP95" s="103"/>
      <c r="EQ95" s="103"/>
      <c r="ER95" s="103"/>
      <c r="ES95" s="103"/>
      <c r="ET95" s="103"/>
      <c r="EU95" s="103"/>
      <c r="EV95" s="103"/>
      <c r="EW95" s="103"/>
      <c r="EX95" s="103"/>
      <c r="EY95" s="103"/>
      <c r="EZ95" s="103"/>
      <c r="FA95" s="103"/>
      <c r="FB95" s="103"/>
      <c r="FC95" s="103"/>
      <c r="FD95" s="103"/>
      <c r="FE95" s="103"/>
      <c r="FF95" s="103"/>
      <c r="FG95" s="103"/>
      <c r="FH95" s="103"/>
      <c r="FI95" s="103"/>
      <c r="FJ95" s="103"/>
      <c r="FK95" s="103"/>
      <c r="FL95" s="103"/>
      <c r="FM95" s="103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  <c r="FX95" s="102"/>
      <c r="FY95" s="102"/>
      <c r="FZ95" s="104"/>
      <c r="GA95" s="104"/>
      <c r="GB95" s="104"/>
      <c r="GC95" s="104"/>
      <c r="GD95" s="104"/>
      <c r="GE95" s="104"/>
      <c r="GF95" s="104"/>
      <c r="GG95" s="104"/>
      <c r="GH95" s="104"/>
      <c r="GI95" s="104"/>
      <c r="GJ95" s="104"/>
      <c r="GK95" s="104"/>
    </row>
    <row r="96" spans="2:193" ht="18.75" customHeight="1" x14ac:dyDescent="0.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103"/>
      <c r="DF96" s="103"/>
      <c r="DG96" s="103"/>
      <c r="DH96" s="103"/>
      <c r="DI96" s="103"/>
      <c r="DJ96" s="103"/>
      <c r="DK96" s="103"/>
      <c r="DL96" s="103"/>
      <c r="DM96" s="103"/>
      <c r="DN96" s="103"/>
      <c r="DO96" s="103"/>
      <c r="DP96" s="103"/>
      <c r="DQ96" s="103"/>
      <c r="DR96" s="103"/>
      <c r="DS96" s="103"/>
      <c r="DT96" s="103"/>
      <c r="DU96" s="103"/>
      <c r="DV96" s="103"/>
      <c r="DW96" s="103"/>
      <c r="DX96" s="103"/>
      <c r="DY96" s="103"/>
      <c r="DZ96" s="103"/>
      <c r="EA96" s="103"/>
      <c r="EB96" s="103"/>
      <c r="EC96" s="103"/>
      <c r="ED96" s="103"/>
      <c r="EE96" s="103"/>
      <c r="EF96" s="103"/>
      <c r="EG96" s="103"/>
      <c r="EH96" s="103"/>
      <c r="EI96" s="103"/>
      <c r="EJ96" s="103"/>
      <c r="EK96" s="103"/>
      <c r="EL96" s="103"/>
      <c r="EM96" s="103"/>
      <c r="EN96" s="103"/>
      <c r="EO96" s="103"/>
      <c r="EP96" s="103"/>
      <c r="EQ96" s="103"/>
      <c r="ER96" s="103"/>
      <c r="ES96" s="103"/>
      <c r="ET96" s="103"/>
      <c r="EU96" s="103"/>
      <c r="EV96" s="103"/>
      <c r="EW96" s="103"/>
      <c r="EX96" s="103"/>
      <c r="EY96" s="103"/>
      <c r="EZ96" s="103"/>
      <c r="FA96" s="103"/>
      <c r="FB96" s="103"/>
      <c r="FC96" s="103"/>
      <c r="FD96" s="103"/>
      <c r="FE96" s="103"/>
      <c r="FF96" s="103"/>
      <c r="FG96" s="103"/>
      <c r="FH96" s="103"/>
      <c r="FI96" s="103"/>
      <c r="FJ96" s="103"/>
      <c r="FK96" s="103"/>
      <c r="FL96" s="103"/>
      <c r="FM96" s="103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  <c r="FX96" s="102"/>
      <c r="FY96" s="102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</row>
    <row r="97" spans="2:193" ht="18.75" customHeight="1" x14ac:dyDescent="0.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3"/>
      <c r="DR97" s="103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3"/>
      <c r="EE97" s="103"/>
      <c r="EF97" s="103"/>
      <c r="EG97" s="103"/>
      <c r="EH97" s="103"/>
      <c r="EI97" s="103"/>
      <c r="EJ97" s="103"/>
      <c r="EK97" s="103"/>
      <c r="EL97" s="103"/>
      <c r="EM97" s="103"/>
      <c r="EN97" s="103"/>
      <c r="EO97" s="103"/>
      <c r="EP97" s="103"/>
      <c r="EQ97" s="103"/>
      <c r="ER97" s="103"/>
      <c r="ES97" s="103"/>
      <c r="ET97" s="103"/>
      <c r="EU97" s="103"/>
      <c r="EV97" s="103"/>
      <c r="EW97" s="103"/>
      <c r="EX97" s="103"/>
      <c r="EY97" s="103"/>
      <c r="EZ97" s="103"/>
      <c r="FA97" s="103"/>
      <c r="FB97" s="103"/>
      <c r="FC97" s="103"/>
      <c r="FD97" s="103"/>
      <c r="FE97" s="103"/>
      <c r="FF97" s="103"/>
      <c r="FG97" s="103"/>
      <c r="FH97" s="103"/>
      <c r="FI97" s="103"/>
      <c r="FJ97" s="103"/>
      <c r="FK97" s="103"/>
      <c r="FL97" s="103"/>
      <c r="FM97" s="103"/>
      <c r="FN97" s="102"/>
      <c r="FO97" s="102"/>
      <c r="FP97" s="102"/>
      <c r="FQ97" s="102"/>
      <c r="FR97" s="102"/>
      <c r="FS97" s="102"/>
      <c r="FT97" s="102"/>
      <c r="FU97" s="102"/>
      <c r="FV97" s="102"/>
      <c r="FW97" s="102"/>
      <c r="FX97" s="102"/>
      <c r="FY97" s="102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</row>
    <row r="98" spans="2:193" ht="18.75" customHeight="1" x14ac:dyDescent="0.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  <c r="DD98" s="103"/>
      <c r="DE98" s="103"/>
      <c r="DF98" s="103"/>
      <c r="DG98" s="103"/>
      <c r="DH98" s="103"/>
      <c r="DI98" s="103"/>
      <c r="DJ98" s="103"/>
      <c r="DK98" s="103"/>
      <c r="DL98" s="103"/>
      <c r="DM98" s="103"/>
      <c r="DN98" s="103"/>
      <c r="DO98" s="103"/>
      <c r="DP98" s="103"/>
      <c r="DQ98" s="103"/>
      <c r="DR98" s="103"/>
      <c r="DS98" s="103"/>
      <c r="DT98" s="103"/>
      <c r="DU98" s="103"/>
      <c r="DV98" s="103"/>
      <c r="DW98" s="103"/>
      <c r="DX98" s="103"/>
      <c r="DY98" s="103"/>
      <c r="DZ98" s="103"/>
      <c r="EA98" s="103"/>
      <c r="EB98" s="103"/>
      <c r="EC98" s="103"/>
      <c r="ED98" s="103"/>
      <c r="EE98" s="103"/>
      <c r="EF98" s="103"/>
      <c r="EG98" s="103"/>
      <c r="EH98" s="103"/>
      <c r="EI98" s="103"/>
      <c r="EJ98" s="103"/>
      <c r="EK98" s="103"/>
      <c r="EL98" s="103"/>
      <c r="EM98" s="103"/>
      <c r="EN98" s="103"/>
      <c r="EO98" s="103"/>
      <c r="EP98" s="103"/>
      <c r="EQ98" s="103"/>
      <c r="ER98" s="103"/>
      <c r="ES98" s="103"/>
      <c r="ET98" s="103"/>
      <c r="EU98" s="103"/>
      <c r="EV98" s="103"/>
      <c r="EW98" s="103"/>
      <c r="EX98" s="103"/>
      <c r="EY98" s="103"/>
      <c r="EZ98" s="103"/>
      <c r="FA98" s="103"/>
      <c r="FB98" s="103"/>
      <c r="FC98" s="103"/>
      <c r="FD98" s="103"/>
      <c r="FE98" s="103"/>
      <c r="FF98" s="103"/>
      <c r="FG98" s="103"/>
      <c r="FH98" s="103"/>
      <c r="FI98" s="103"/>
      <c r="FJ98" s="103"/>
      <c r="FK98" s="103"/>
      <c r="FL98" s="103"/>
      <c r="FM98" s="103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</row>
    <row r="99" spans="2:193" ht="18.75" customHeight="1" x14ac:dyDescent="0.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  <c r="DD99" s="103"/>
      <c r="DE99" s="103"/>
      <c r="DF99" s="103"/>
      <c r="DG99" s="103"/>
      <c r="DH99" s="103"/>
      <c r="DI99" s="103"/>
      <c r="DJ99" s="103"/>
      <c r="DK99" s="103"/>
      <c r="DL99" s="103"/>
      <c r="DM99" s="103"/>
      <c r="DN99" s="103"/>
      <c r="DO99" s="103"/>
      <c r="DP99" s="103"/>
      <c r="DQ99" s="103"/>
      <c r="DR99" s="103"/>
      <c r="DS99" s="103"/>
      <c r="DT99" s="103"/>
      <c r="DU99" s="103"/>
      <c r="DV99" s="103"/>
      <c r="DW99" s="103"/>
      <c r="DX99" s="103"/>
      <c r="DY99" s="103"/>
      <c r="DZ99" s="103"/>
      <c r="EA99" s="103"/>
      <c r="EB99" s="103"/>
      <c r="EC99" s="103"/>
      <c r="ED99" s="103"/>
      <c r="EE99" s="103"/>
      <c r="EF99" s="103"/>
      <c r="EG99" s="103"/>
      <c r="EH99" s="103"/>
      <c r="EI99" s="103"/>
      <c r="EJ99" s="103"/>
      <c r="EK99" s="103"/>
      <c r="EL99" s="103"/>
      <c r="EM99" s="103"/>
      <c r="EN99" s="103"/>
      <c r="EO99" s="103"/>
      <c r="EP99" s="103"/>
      <c r="EQ99" s="103"/>
      <c r="ER99" s="103"/>
      <c r="ES99" s="103"/>
      <c r="ET99" s="103"/>
      <c r="EU99" s="103"/>
      <c r="EV99" s="103"/>
      <c r="EW99" s="103"/>
      <c r="EX99" s="103"/>
      <c r="EY99" s="103"/>
      <c r="EZ99" s="103"/>
      <c r="FA99" s="103"/>
      <c r="FB99" s="103"/>
      <c r="FC99" s="103"/>
      <c r="FD99" s="103"/>
      <c r="FE99" s="103"/>
      <c r="FF99" s="103"/>
      <c r="FG99" s="103"/>
      <c r="FH99" s="103"/>
      <c r="FI99" s="103"/>
      <c r="FJ99" s="103"/>
      <c r="FK99" s="103"/>
      <c r="FL99" s="103"/>
      <c r="FM99" s="103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  <c r="FX99" s="102"/>
      <c r="FY99" s="102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</row>
    <row r="100" spans="2:193" ht="18.75" customHeight="1" x14ac:dyDescent="0.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103"/>
      <c r="DF100" s="103"/>
      <c r="DG100" s="103"/>
      <c r="DH100" s="103"/>
      <c r="DI100" s="103"/>
      <c r="DJ100" s="103"/>
      <c r="DK100" s="103"/>
      <c r="DL100" s="103"/>
      <c r="DM100" s="103"/>
      <c r="DN100" s="103"/>
      <c r="DO100" s="103"/>
      <c r="DP100" s="103"/>
      <c r="DQ100" s="103"/>
      <c r="DR100" s="103"/>
      <c r="DS100" s="103"/>
      <c r="DT100" s="103"/>
      <c r="DU100" s="103"/>
      <c r="DV100" s="103"/>
      <c r="DW100" s="103"/>
      <c r="DX100" s="103"/>
      <c r="DY100" s="103"/>
      <c r="DZ100" s="103"/>
      <c r="EA100" s="103"/>
      <c r="EB100" s="103"/>
      <c r="EC100" s="103"/>
      <c r="ED100" s="103"/>
      <c r="EE100" s="103"/>
      <c r="EF100" s="103"/>
      <c r="EG100" s="103"/>
      <c r="EH100" s="103"/>
      <c r="EI100" s="103"/>
      <c r="EJ100" s="103"/>
      <c r="EK100" s="103"/>
      <c r="EL100" s="103"/>
      <c r="EM100" s="103"/>
      <c r="EN100" s="103"/>
      <c r="EO100" s="103"/>
      <c r="EP100" s="103"/>
      <c r="EQ100" s="103"/>
      <c r="ER100" s="103"/>
      <c r="ES100" s="103"/>
      <c r="ET100" s="103"/>
      <c r="EU100" s="103"/>
      <c r="EV100" s="103"/>
      <c r="EW100" s="103"/>
      <c r="EX100" s="103"/>
      <c r="EY100" s="103"/>
      <c r="EZ100" s="103"/>
      <c r="FA100" s="103"/>
      <c r="FB100" s="103"/>
      <c r="FC100" s="103"/>
      <c r="FD100" s="103"/>
      <c r="FE100" s="103"/>
      <c r="FF100" s="103"/>
      <c r="FG100" s="103"/>
      <c r="FH100" s="103"/>
      <c r="FI100" s="103"/>
      <c r="FJ100" s="103"/>
      <c r="FK100" s="103"/>
      <c r="FL100" s="103"/>
      <c r="FM100" s="103"/>
      <c r="FN100" s="102"/>
      <c r="FO100" s="102"/>
      <c r="FP100" s="102"/>
      <c r="FQ100" s="102"/>
      <c r="FR100" s="102"/>
      <c r="FS100" s="102"/>
      <c r="FT100" s="102"/>
      <c r="FU100" s="102"/>
      <c r="FV100" s="102"/>
      <c r="FW100" s="102"/>
      <c r="FX100" s="102"/>
      <c r="FY100" s="102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</row>
    <row r="101" spans="2:193" ht="18.75" customHeight="1" x14ac:dyDescent="0.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  <c r="CW101" s="103"/>
      <c r="CX101" s="103"/>
      <c r="CY101" s="103"/>
      <c r="CZ101" s="103"/>
      <c r="DA101" s="103"/>
      <c r="DB101" s="103"/>
      <c r="DC101" s="103"/>
      <c r="DD101" s="103"/>
      <c r="DE101" s="103"/>
      <c r="DF101" s="103"/>
      <c r="DG101" s="103"/>
      <c r="DH101" s="103"/>
      <c r="DI101" s="103"/>
      <c r="DJ101" s="103"/>
      <c r="DK101" s="103"/>
      <c r="DL101" s="103"/>
      <c r="DM101" s="103"/>
      <c r="DN101" s="103"/>
      <c r="DO101" s="103"/>
      <c r="DP101" s="103"/>
      <c r="DQ101" s="103"/>
      <c r="DR101" s="103"/>
      <c r="DS101" s="103"/>
      <c r="DT101" s="103"/>
      <c r="DU101" s="103"/>
      <c r="DV101" s="103"/>
      <c r="DW101" s="103"/>
      <c r="DX101" s="103"/>
      <c r="DY101" s="103"/>
      <c r="DZ101" s="103"/>
      <c r="EA101" s="103"/>
      <c r="EB101" s="103"/>
      <c r="EC101" s="103"/>
      <c r="ED101" s="103"/>
      <c r="EE101" s="103"/>
      <c r="EF101" s="103"/>
      <c r="EG101" s="103"/>
      <c r="EH101" s="103"/>
      <c r="EI101" s="103"/>
      <c r="EJ101" s="103"/>
      <c r="EK101" s="103"/>
      <c r="EL101" s="103"/>
      <c r="EM101" s="103"/>
      <c r="EN101" s="103"/>
      <c r="EO101" s="103"/>
      <c r="EP101" s="103"/>
      <c r="EQ101" s="103"/>
      <c r="ER101" s="103"/>
      <c r="ES101" s="103"/>
      <c r="ET101" s="103"/>
      <c r="EU101" s="103"/>
      <c r="EV101" s="103"/>
      <c r="EW101" s="103"/>
      <c r="EX101" s="103"/>
      <c r="EY101" s="103"/>
      <c r="EZ101" s="103"/>
      <c r="FA101" s="103"/>
      <c r="FB101" s="103"/>
      <c r="FC101" s="103"/>
      <c r="FD101" s="103"/>
      <c r="FE101" s="103"/>
      <c r="FF101" s="103"/>
      <c r="FG101" s="103"/>
      <c r="FH101" s="103"/>
      <c r="FI101" s="103"/>
      <c r="FJ101" s="103"/>
      <c r="FK101" s="103"/>
      <c r="FL101" s="103"/>
      <c r="FM101" s="103"/>
      <c r="FN101" s="102"/>
      <c r="FO101" s="102"/>
      <c r="FP101" s="102"/>
      <c r="FQ101" s="102"/>
      <c r="FR101" s="102"/>
      <c r="FS101" s="102"/>
      <c r="FT101" s="102"/>
      <c r="FU101" s="102"/>
      <c r="FV101" s="102"/>
      <c r="FW101" s="102"/>
      <c r="FX101" s="102"/>
      <c r="FY101" s="102"/>
      <c r="FZ101" s="104"/>
      <c r="GA101" s="104"/>
      <c r="GB101" s="104"/>
      <c r="GC101" s="104"/>
      <c r="GD101" s="104"/>
      <c r="GE101" s="104"/>
      <c r="GF101" s="104"/>
      <c r="GG101" s="104"/>
      <c r="GH101" s="104"/>
      <c r="GI101" s="104"/>
      <c r="GJ101" s="104"/>
      <c r="GK101" s="104"/>
    </row>
    <row r="102" spans="2:193" ht="18.75" customHeight="1" x14ac:dyDescent="0.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3"/>
      <c r="EE102" s="103"/>
      <c r="EF102" s="103"/>
      <c r="EG102" s="103"/>
      <c r="EH102" s="103"/>
      <c r="EI102" s="103"/>
      <c r="EJ102" s="103"/>
      <c r="EK102" s="103"/>
      <c r="EL102" s="103"/>
      <c r="EM102" s="103"/>
      <c r="EN102" s="103"/>
      <c r="EO102" s="103"/>
      <c r="EP102" s="103"/>
      <c r="EQ102" s="103"/>
      <c r="ER102" s="103"/>
      <c r="ES102" s="103"/>
      <c r="ET102" s="103"/>
      <c r="EU102" s="103"/>
      <c r="EV102" s="103"/>
      <c r="EW102" s="103"/>
      <c r="EX102" s="103"/>
      <c r="EY102" s="103"/>
      <c r="EZ102" s="103"/>
      <c r="FA102" s="103"/>
      <c r="FB102" s="103"/>
      <c r="FC102" s="103"/>
      <c r="FD102" s="103"/>
      <c r="FE102" s="103"/>
      <c r="FF102" s="103"/>
      <c r="FG102" s="103"/>
      <c r="FH102" s="103"/>
      <c r="FI102" s="103"/>
      <c r="FJ102" s="103"/>
      <c r="FK102" s="103"/>
      <c r="FL102" s="103"/>
      <c r="FM102" s="103"/>
      <c r="FN102" s="102"/>
      <c r="FO102" s="102"/>
      <c r="FP102" s="102"/>
      <c r="FQ102" s="102"/>
      <c r="FR102" s="102"/>
      <c r="FS102" s="102"/>
      <c r="FT102" s="102"/>
      <c r="FU102" s="102"/>
      <c r="FV102" s="102"/>
      <c r="FW102" s="102"/>
      <c r="FX102" s="102"/>
      <c r="FY102" s="102"/>
      <c r="FZ102" s="104"/>
      <c r="GA102" s="104"/>
      <c r="GB102" s="104"/>
      <c r="GC102" s="104"/>
      <c r="GD102" s="104"/>
      <c r="GE102" s="104"/>
      <c r="GF102" s="104"/>
      <c r="GG102" s="104"/>
      <c r="GH102" s="104"/>
      <c r="GI102" s="104"/>
      <c r="GJ102" s="104"/>
      <c r="GK102" s="104"/>
    </row>
    <row r="103" spans="2:193" ht="18.75" customHeight="1" x14ac:dyDescent="0.3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</row>
    <row r="104" spans="2:193" ht="18.75" customHeight="1" x14ac:dyDescent="0.3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105"/>
      <c r="DY104" s="105"/>
      <c r="DZ104" s="105"/>
      <c r="EA104" s="105"/>
      <c r="EB104" s="105"/>
      <c r="EC104" s="105"/>
      <c r="ED104" s="105"/>
      <c r="EE104" s="105"/>
      <c r="EF104" s="105"/>
      <c r="EG104" s="105"/>
      <c r="EH104" s="105"/>
      <c r="EI104" s="105"/>
      <c r="EJ104" s="105"/>
      <c r="EK104" s="105"/>
      <c r="EL104" s="105"/>
      <c r="EM104" s="105"/>
      <c r="EN104" s="105"/>
      <c r="EO104" s="105"/>
      <c r="EP104" s="105"/>
      <c r="EQ104" s="105"/>
      <c r="ER104" s="105"/>
      <c r="ES104" s="105"/>
      <c r="ET104" s="105"/>
      <c r="EU104" s="105"/>
      <c r="EV104" s="105"/>
      <c r="EW104" s="105"/>
      <c r="EX104" s="105"/>
      <c r="EY104" s="105"/>
      <c r="EZ104" s="105"/>
      <c r="FA104" s="105"/>
      <c r="FB104" s="105"/>
      <c r="FC104" s="105"/>
      <c r="FD104" s="105"/>
      <c r="FE104" s="105"/>
      <c r="FF104" s="105"/>
      <c r="FG104" s="105"/>
      <c r="FH104" s="105"/>
      <c r="FI104" s="105"/>
      <c r="FJ104" s="105"/>
      <c r="FK104" s="105"/>
      <c r="FL104" s="105"/>
      <c r="FM104" s="105"/>
      <c r="FN104" s="104"/>
      <c r="FO104" s="104"/>
      <c r="FP104" s="104"/>
      <c r="FQ104" s="104"/>
      <c r="FR104" s="104"/>
      <c r="FS104" s="104"/>
      <c r="FT104" s="104"/>
      <c r="FU104" s="104"/>
      <c r="FV104" s="104"/>
      <c r="FW104" s="104"/>
      <c r="FX104" s="104"/>
      <c r="FY104" s="104"/>
      <c r="FZ104" s="104"/>
      <c r="GA104" s="104"/>
      <c r="GB104" s="104"/>
      <c r="GC104" s="104"/>
      <c r="GD104" s="104"/>
      <c r="GE104" s="104"/>
      <c r="GF104" s="104"/>
      <c r="GG104" s="104"/>
      <c r="GH104" s="104"/>
      <c r="GI104" s="104"/>
      <c r="GJ104" s="104"/>
      <c r="GK104" s="104"/>
    </row>
    <row r="105" spans="2:193" ht="18.75" customHeight="1" x14ac:dyDescent="0.3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  <c r="DQ105" s="105"/>
      <c r="DR105" s="105"/>
      <c r="DS105" s="105"/>
      <c r="DT105" s="105"/>
      <c r="DU105" s="105"/>
      <c r="DV105" s="105"/>
      <c r="DW105" s="105"/>
      <c r="DX105" s="105"/>
      <c r="DY105" s="105"/>
      <c r="DZ105" s="105"/>
      <c r="EA105" s="105"/>
      <c r="EB105" s="105"/>
      <c r="EC105" s="105"/>
      <c r="ED105" s="105"/>
      <c r="EE105" s="105"/>
      <c r="EF105" s="105"/>
      <c r="EG105" s="105"/>
      <c r="EH105" s="105"/>
      <c r="EI105" s="105"/>
      <c r="EJ105" s="105"/>
      <c r="EK105" s="105"/>
      <c r="EL105" s="105"/>
      <c r="EM105" s="105"/>
      <c r="EN105" s="105"/>
      <c r="EO105" s="105"/>
      <c r="EP105" s="105"/>
      <c r="EQ105" s="105"/>
      <c r="ER105" s="105"/>
      <c r="ES105" s="105"/>
      <c r="ET105" s="105"/>
      <c r="EU105" s="105"/>
      <c r="EV105" s="105"/>
      <c r="EW105" s="105"/>
      <c r="EX105" s="105"/>
      <c r="EY105" s="105"/>
      <c r="EZ105" s="105"/>
      <c r="FA105" s="105"/>
      <c r="FB105" s="105"/>
      <c r="FC105" s="105"/>
      <c r="FD105" s="105"/>
      <c r="FE105" s="105"/>
      <c r="FF105" s="105"/>
      <c r="FG105" s="105"/>
      <c r="FH105" s="105"/>
      <c r="FI105" s="105"/>
      <c r="FJ105" s="105"/>
      <c r="FK105" s="105"/>
      <c r="FL105" s="105"/>
      <c r="FM105" s="105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</row>
    <row r="106" spans="2:193" ht="18.75" customHeight="1" x14ac:dyDescent="0.3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  <c r="EY106" s="105"/>
      <c r="EZ106" s="105"/>
      <c r="FA106" s="105"/>
      <c r="FB106" s="105"/>
      <c r="FC106" s="105"/>
      <c r="FD106" s="105"/>
      <c r="FE106" s="105"/>
      <c r="FF106" s="105"/>
      <c r="FG106" s="105"/>
      <c r="FH106" s="105"/>
      <c r="FI106" s="105"/>
      <c r="FJ106" s="105"/>
      <c r="FK106" s="105"/>
      <c r="FL106" s="105"/>
      <c r="FM106" s="105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</row>
    <row r="107" spans="2:193" ht="18.75" customHeight="1" x14ac:dyDescent="0.3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05"/>
      <c r="EE107" s="105"/>
      <c r="EF107" s="105"/>
      <c r="EG107" s="105"/>
      <c r="EH107" s="105"/>
      <c r="EI107" s="105"/>
      <c r="EJ107" s="105"/>
      <c r="EK107" s="105"/>
      <c r="EL107" s="105"/>
      <c r="EM107" s="105"/>
      <c r="EN107" s="105"/>
      <c r="EO107" s="105"/>
      <c r="EP107" s="105"/>
      <c r="EQ107" s="105"/>
      <c r="ER107" s="105"/>
      <c r="ES107" s="105"/>
      <c r="ET107" s="105"/>
      <c r="EU107" s="105"/>
      <c r="EV107" s="105"/>
      <c r="EW107" s="105"/>
      <c r="EX107" s="105"/>
      <c r="EY107" s="105"/>
      <c r="EZ107" s="105"/>
      <c r="FA107" s="105"/>
      <c r="FB107" s="105"/>
      <c r="FC107" s="105"/>
      <c r="FD107" s="105"/>
      <c r="FE107" s="105"/>
      <c r="FF107" s="105"/>
      <c r="FG107" s="105"/>
      <c r="FH107" s="105"/>
      <c r="FI107" s="105"/>
      <c r="FJ107" s="105"/>
      <c r="FK107" s="105"/>
      <c r="FL107" s="105"/>
      <c r="FM107" s="105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</row>
    <row r="108" spans="2:193" ht="18.75" customHeight="1" x14ac:dyDescent="0.3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05"/>
      <c r="EE108" s="105"/>
      <c r="EF108" s="105"/>
      <c r="EG108" s="105"/>
      <c r="EH108" s="105"/>
      <c r="EI108" s="105"/>
      <c r="EJ108" s="105"/>
      <c r="EK108" s="105"/>
      <c r="EL108" s="105"/>
      <c r="EM108" s="105"/>
      <c r="EN108" s="105"/>
      <c r="EO108" s="105"/>
      <c r="EP108" s="105"/>
      <c r="EQ108" s="105"/>
      <c r="ER108" s="105"/>
      <c r="ES108" s="105"/>
      <c r="ET108" s="105"/>
      <c r="EU108" s="105"/>
      <c r="EV108" s="105"/>
      <c r="EW108" s="105"/>
      <c r="EX108" s="105"/>
      <c r="EY108" s="105"/>
      <c r="EZ108" s="105"/>
      <c r="FA108" s="105"/>
      <c r="FB108" s="105"/>
      <c r="FC108" s="105"/>
      <c r="FD108" s="105"/>
      <c r="FE108" s="105"/>
      <c r="FF108" s="105"/>
      <c r="FG108" s="105"/>
      <c r="FH108" s="105"/>
      <c r="FI108" s="105"/>
      <c r="FJ108" s="105"/>
      <c r="FK108" s="105"/>
      <c r="FL108" s="105"/>
      <c r="FM108" s="105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</row>
    <row r="109" spans="2:193" ht="18.75" customHeight="1" x14ac:dyDescent="0.3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5"/>
      <c r="EE109" s="105"/>
      <c r="EF109" s="105"/>
      <c r="EG109" s="105"/>
      <c r="EH109" s="105"/>
      <c r="EI109" s="105"/>
      <c r="EJ109" s="105"/>
      <c r="EK109" s="105"/>
      <c r="EL109" s="105"/>
      <c r="EM109" s="105"/>
      <c r="EN109" s="105"/>
      <c r="EO109" s="105"/>
      <c r="EP109" s="105"/>
      <c r="EQ109" s="105"/>
      <c r="ER109" s="105"/>
      <c r="ES109" s="105"/>
      <c r="ET109" s="105"/>
      <c r="EU109" s="105"/>
      <c r="EV109" s="105"/>
      <c r="EW109" s="105"/>
      <c r="EX109" s="105"/>
      <c r="EY109" s="105"/>
      <c r="EZ109" s="105"/>
      <c r="FA109" s="105"/>
      <c r="FB109" s="105"/>
      <c r="FC109" s="105"/>
      <c r="FD109" s="105"/>
      <c r="FE109" s="105"/>
      <c r="FF109" s="105"/>
      <c r="FG109" s="105"/>
      <c r="FH109" s="105"/>
      <c r="FI109" s="105"/>
      <c r="FJ109" s="105"/>
      <c r="FK109" s="105"/>
      <c r="FL109" s="105"/>
      <c r="FM109" s="105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  <c r="GI109" s="104"/>
      <c r="GJ109" s="104"/>
      <c r="GK109" s="104"/>
    </row>
    <row r="110" spans="2:193" ht="18.75" customHeight="1" x14ac:dyDescent="0.3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05"/>
      <c r="EE110" s="105"/>
      <c r="EF110" s="105"/>
      <c r="EG110" s="105"/>
      <c r="EH110" s="105"/>
      <c r="EI110" s="105"/>
      <c r="EJ110" s="105"/>
      <c r="EK110" s="105"/>
      <c r="EL110" s="105"/>
      <c r="EM110" s="105"/>
      <c r="EN110" s="105"/>
      <c r="EO110" s="105"/>
      <c r="EP110" s="105"/>
      <c r="EQ110" s="105"/>
      <c r="ER110" s="105"/>
      <c r="ES110" s="105"/>
      <c r="ET110" s="105"/>
      <c r="EU110" s="105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5"/>
      <c r="FF110" s="105"/>
      <c r="FG110" s="105"/>
      <c r="FH110" s="105"/>
      <c r="FI110" s="105"/>
      <c r="FJ110" s="105"/>
      <c r="FK110" s="105"/>
      <c r="FL110" s="105"/>
      <c r="FM110" s="105"/>
      <c r="FN110" s="104"/>
      <c r="FO110" s="104"/>
      <c r="FP110" s="104"/>
      <c r="FQ110" s="104"/>
      <c r="FR110" s="104"/>
      <c r="FS110" s="104"/>
      <c r="FT110" s="104"/>
      <c r="FU110" s="104"/>
      <c r="FV110" s="104"/>
      <c r="FW110" s="104"/>
      <c r="FX110" s="104"/>
      <c r="FY110" s="104"/>
      <c r="FZ110" s="104"/>
      <c r="GA110" s="104"/>
      <c r="GB110" s="104"/>
      <c r="GC110" s="104"/>
      <c r="GD110" s="104"/>
      <c r="GE110" s="104"/>
      <c r="GF110" s="104"/>
      <c r="GG110" s="104"/>
      <c r="GH110" s="104"/>
      <c r="GI110" s="104"/>
      <c r="GJ110" s="104"/>
      <c r="GK110" s="104"/>
    </row>
    <row r="111" spans="2:193" ht="18.75" customHeight="1" x14ac:dyDescent="0.3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/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/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5"/>
      <c r="FK111" s="105"/>
      <c r="FL111" s="105"/>
      <c r="FM111" s="105"/>
      <c r="FN111" s="104"/>
      <c r="FO111" s="104"/>
      <c r="FP111" s="104"/>
      <c r="FQ111" s="104"/>
      <c r="FR111" s="104"/>
      <c r="FS111" s="104"/>
      <c r="FT111" s="104"/>
      <c r="FU111" s="104"/>
      <c r="FV111" s="104"/>
      <c r="FW111" s="104"/>
      <c r="FX111" s="104"/>
      <c r="FY111" s="104"/>
      <c r="FZ111" s="104"/>
      <c r="GA111" s="104"/>
      <c r="GB111" s="104"/>
      <c r="GC111" s="104"/>
      <c r="GD111" s="104"/>
      <c r="GE111" s="104"/>
      <c r="GF111" s="104"/>
      <c r="GG111" s="104"/>
      <c r="GH111" s="104"/>
      <c r="GI111" s="104"/>
      <c r="GJ111" s="104"/>
      <c r="GK111" s="104"/>
    </row>
    <row r="112" spans="2:193" ht="18.75" customHeight="1" x14ac:dyDescent="0.3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05"/>
      <c r="EE112" s="105"/>
      <c r="EF112" s="105"/>
      <c r="EG112" s="105"/>
      <c r="EH112" s="105"/>
      <c r="EI112" s="105"/>
      <c r="EJ112" s="105"/>
      <c r="EK112" s="105"/>
      <c r="EL112" s="105"/>
      <c r="EM112" s="105"/>
      <c r="EN112" s="105"/>
      <c r="EO112" s="105"/>
      <c r="EP112" s="105"/>
      <c r="EQ112" s="105"/>
      <c r="ER112" s="105"/>
      <c r="ES112" s="105"/>
      <c r="ET112" s="105"/>
      <c r="EU112" s="105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5"/>
      <c r="FF112" s="105"/>
      <c r="FG112" s="105"/>
      <c r="FH112" s="105"/>
      <c r="FI112" s="105"/>
      <c r="FJ112" s="105"/>
      <c r="FK112" s="105"/>
      <c r="FL112" s="105"/>
      <c r="FM112" s="105"/>
      <c r="FN112" s="104"/>
      <c r="FO112" s="104"/>
      <c r="FP112" s="104"/>
      <c r="FQ112" s="104"/>
      <c r="FR112" s="104"/>
      <c r="FS112" s="104"/>
      <c r="FT112" s="104"/>
      <c r="FU112" s="104"/>
      <c r="FV112" s="104"/>
      <c r="FW112" s="104"/>
      <c r="FX112" s="104"/>
      <c r="FY112" s="104"/>
      <c r="FZ112" s="104"/>
      <c r="GA112" s="104"/>
      <c r="GB112" s="104"/>
      <c r="GC112" s="104"/>
      <c r="GD112" s="104"/>
      <c r="GE112" s="104"/>
      <c r="GF112" s="104"/>
      <c r="GG112" s="104"/>
      <c r="GH112" s="104"/>
      <c r="GI112" s="104"/>
      <c r="GJ112" s="104"/>
      <c r="GK112" s="104"/>
    </row>
    <row r="113" spans="2:193" ht="18.75" customHeight="1" x14ac:dyDescent="0.3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  <c r="FK113" s="105"/>
      <c r="FL113" s="105"/>
      <c r="FM113" s="105"/>
      <c r="FN113" s="104"/>
      <c r="FO113" s="104"/>
      <c r="FP113" s="104"/>
      <c r="FQ113" s="104"/>
      <c r="FR113" s="104"/>
      <c r="FS113" s="104"/>
      <c r="FT113" s="104"/>
      <c r="FU113" s="104"/>
      <c r="FV113" s="104"/>
      <c r="FW113" s="104"/>
      <c r="FX113" s="104"/>
      <c r="FY113" s="104"/>
      <c r="FZ113" s="104"/>
      <c r="GA113" s="104"/>
      <c r="GB113" s="104"/>
      <c r="GC113" s="104"/>
      <c r="GD113" s="104"/>
      <c r="GE113" s="104"/>
      <c r="GF113" s="104"/>
      <c r="GG113" s="104"/>
      <c r="GH113" s="104"/>
      <c r="GI113" s="104"/>
      <c r="GJ113" s="104"/>
      <c r="GK113" s="104"/>
    </row>
    <row r="114" spans="2:193" ht="18.75" customHeight="1" x14ac:dyDescent="0.3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05"/>
      <c r="EE114" s="105"/>
      <c r="EF114" s="105"/>
      <c r="EG114" s="105"/>
      <c r="EH114" s="105"/>
      <c r="EI114" s="105"/>
      <c r="EJ114" s="105"/>
      <c r="EK114" s="105"/>
      <c r="EL114" s="105"/>
      <c r="EM114" s="105"/>
      <c r="EN114" s="105"/>
      <c r="EO114" s="105"/>
      <c r="EP114" s="105"/>
      <c r="EQ114" s="105"/>
      <c r="ER114" s="105"/>
      <c r="ES114" s="105"/>
      <c r="ET114" s="105"/>
      <c r="EU114" s="105"/>
      <c r="EV114" s="105"/>
      <c r="EW114" s="105"/>
      <c r="EX114" s="105"/>
      <c r="EY114" s="105"/>
      <c r="EZ114" s="105"/>
      <c r="FA114" s="105"/>
      <c r="FB114" s="105"/>
      <c r="FC114" s="105"/>
      <c r="FD114" s="105"/>
      <c r="FE114" s="105"/>
      <c r="FF114" s="105"/>
      <c r="FG114" s="105"/>
      <c r="FH114" s="105"/>
      <c r="FI114" s="105"/>
      <c r="FJ114" s="105"/>
      <c r="FK114" s="105"/>
      <c r="FL114" s="105"/>
      <c r="FM114" s="105"/>
      <c r="FN114" s="104"/>
      <c r="FO114" s="104"/>
      <c r="FP114" s="104"/>
      <c r="FQ114" s="104"/>
      <c r="FR114" s="104"/>
      <c r="FS114" s="104"/>
      <c r="FT114" s="104"/>
      <c r="FU114" s="104"/>
      <c r="FV114" s="104"/>
      <c r="FW114" s="104"/>
      <c r="FX114" s="104"/>
      <c r="FY114" s="104"/>
      <c r="FZ114" s="104"/>
      <c r="GA114" s="104"/>
      <c r="GB114" s="104"/>
      <c r="GC114" s="104"/>
      <c r="GD114" s="104"/>
      <c r="GE114" s="104"/>
      <c r="GF114" s="104"/>
      <c r="GG114" s="104"/>
      <c r="GH114" s="104"/>
      <c r="GI114" s="104"/>
      <c r="GJ114" s="104"/>
      <c r="GK114" s="104"/>
    </row>
    <row r="115" spans="2:193" ht="18.75" customHeight="1" x14ac:dyDescent="0.3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O115" s="105"/>
      <c r="DP115" s="105"/>
      <c r="DQ115" s="105"/>
      <c r="DR115" s="105"/>
      <c r="DS115" s="105"/>
      <c r="DT115" s="105"/>
      <c r="DU115" s="105"/>
      <c r="DV115" s="105"/>
      <c r="DW115" s="105"/>
      <c r="DX115" s="105"/>
      <c r="DY115" s="105"/>
      <c r="DZ115" s="105"/>
      <c r="EA115" s="105"/>
      <c r="EB115" s="105"/>
      <c r="EC115" s="105"/>
      <c r="ED115" s="105"/>
      <c r="EE115" s="105"/>
      <c r="EF115" s="105"/>
      <c r="EG115" s="105"/>
      <c r="EH115" s="105"/>
      <c r="EI115" s="105"/>
      <c r="EJ115" s="105"/>
      <c r="EK115" s="105"/>
      <c r="EL115" s="105"/>
      <c r="EM115" s="105"/>
      <c r="EN115" s="105"/>
      <c r="EO115" s="105"/>
      <c r="EP115" s="105"/>
      <c r="EQ115" s="105"/>
      <c r="ER115" s="105"/>
      <c r="ES115" s="105"/>
      <c r="ET115" s="105"/>
      <c r="EU115" s="105"/>
      <c r="EV115" s="105"/>
      <c r="EW115" s="105"/>
      <c r="EX115" s="105"/>
      <c r="EY115" s="105"/>
      <c r="EZ115" s="105"/>
      <c r="FA115" s="105"/>
      <c r="FB115" s="105"/>
      <c r="FC115" s="105"/>
      <c r="FD115" s="105"/>
      <c r="FE115" s="105"/>
      <c r="FF115" s="105"/>
      <c r="FG115" s="105"/>
      <c r="FH115" s="105"/>
      <c r="FI115" s="105"/>
      <c r="FJ115" s="105"/>
      <c r="FK115" s="105"/>
      <c r="FL115" s="105"/>
      <c r="FM115" s="105"/>
      <c r="FN115" s="104"/>
      <c r="FO115" s="104"/>
      <c r="FP115" s="104"/>
      <c r="FQ115" s="104"/>
      <c r="FR115" s="104"/>
      <c r="FS115" s="104"/>
      <c r="FT115" s="104"/>
      <c r="FU115" s="104"/>
      <c r="FV115" s="104"/>
      <c r="FW115" s="104"/>
      <c r="FX115" s="104"/>
      <c r="FY115" s="104"/>
      <c r="FZ115" s="104"/>
      <c r="GA115" s="104"/>
      <c r="GB115" s="104"/>
      <c r="GC115" s="104"/>
      <c r="GD115" s="104"/>
      <c r="GE115" s="104"/>
      <c r="GF115" s="104"/>
      <c r="GG115" s="104"/>
      <c r="GH115" s="104"/>
      <c r="GI115" s="104"/>
      <c r="GJ115" s="104"/>
      <c r="GK115" s="104"/>
    </row>
    <row r="116" spans="2:193" ht="18.75" customHeight="1" x14ac:dyDescent="0.3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05"/>
      <c r="EE116" s="105"/>
      <c r="EF116" s="105"/>
      <c r="EG116" s="105"/>
      <c r="EH116" s="105"/>
      <c r="EI116" s="105"/>
      <c r="EJ116" s="105"/>
      <c r="EK116" s="105"/>
      <c r="EL116" s="105"/>
      <c r="EM116" s="105"/>
      <c r="EN116" s="105"/>
      <c r="EO116" s="105"/>
      <c r="EP116" s="105"/>
      <c r="EQ116" s="105"/>
      <c r="ER116" s="105"/>
      <c r="ES116" s="105"/>
      <c r="ET116" s="105"/>
      <c r="EU116" s="105"/>
      <c r="EV116" s="105"/>
      <c r="EW116" s="105"/>
      <c r="EX116" s="105"/>
      <c r="EY116" s="105"/>
      <c r="EZ116" s="105"/>
      <c r="FA116" s="105"/>
      <c r="FB116" s="105"/>
      <c r="FC116" s="105"/>
      <c r="FD116" s="105"/>
      <c r="FE116" s="105"/>
      <c r="FF116" s="105"/>
      <c r="FG116" s="105"/>
      <c r="FH116" s="105"/>
      <c r="FI116" s="105"/>
      <c r="FJ116" s="105"/>
      <c r="FK116" s="105"/>
      <c r="FL116" s="105"/>
      <c r="FM116" s="105"/>
      <c r="FN116" s="104"/>
      <c r="FO116" s="104"/>
      <c r="FP116" s="104"/>
      <c r="FQ116" s="104"/>
      <c r="FR116" s="104"/>
      <c r="FS116" s="104"/>
      <c r="FT116" s="104"/>
      <c r="FU116" s="104"/>
      <c r="FV116" s="104"/>
      <c r="FW116" s="104"/>
      <c r="FX116" s="104"/>
      <c r="FY116" s="104"/>
      <c r="FZ116" s="104"/>
      <c r="GA116" s="104"/>
      <c r="GB116" s="104"/>
      <c r="GC116" s="104"/>
      <c r="GD116" s="104"/>
      <c r="GE116" s="104"/>
      <c r="GF116" s="104"/>
      <c r="GG116" s="104"/>
      <c r="GH116" s="104"/>
      <c r="GI116" s="104"/>
      <c r="GJ116" s="104"/>
      <c r="GK116" s="104"/>
    </row>
    <row r="117" spans="2:193" ht="18.75" customHeight="1" x14ac:dyDescent="0.3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5"/>
      <c r="EE117" s="105"/>
      <c r="EF117" s="105"/>
      <c r="EG117" s="105"/>
      <c r="EH117" s="105"/>
      <c r="EI117" s="105"/>
      <c r="EJ117" s="105"/>
      <c r="EK117" s="105"/>
      <c r="EL117" s="105"/>
      <c r="EM117" s="105"/>
      <c r="EN117" s="105"/>
      <c r="EO117" s="105"/>
      <c r="EP117" s="105"/>
      <c r="EQ117" s="105"/>
      <c r="ER117" s="105"/>
      <c r="ES117" s="105"/>
      <c r="ET117" s="105"/>
      <c r="EU117" s="105"/>
      <c r="EV117" s="105"/>
      <c r="EW117" s="105"/>
      <c r="EX117" s="105"/>
      <c r="EY117" s="105"/>
      <c r="EZ117" s="105"/>
      <c r="FA117" s="105"/>
      <c r="FB117" s="105"/>
      <c r="FC117" s="105"/>
      <c r="FD117" s="105"/>
      <c r="FE117" s="105"/>
      <c r="FF117" s="105"/>
      <c r="FG117" s="105"/>
      <c r="FH117" s="105"/>
      <c r="FI117" s="105"/>
      <c r="FJ117" s="105"/>
      <c r="FK117" s="105"/>
      <c r="FL117" s="105"/>
      <c r="FM117" s="105"/>
      <c r="FN117" s="104"/>
      <c r="FO117" s="104"/>
      <c r="FP117" s="104"/>
      <c r="FQ117" s="104"/>
      <c r="FR117" s="104"/>
      <c r="FS117" s="104"/>
      <c r="FT117" s="104"/>
      <c r="FU117" s="104"/>
      <c r="FV117" s="104"/>
      <c r="FW117" s="104"/>
      <c r="FX117" s="104"/>
      <c r="FY117" s="104"/>
      <c r="FZ117" s="104"/>
      <c r="GA117" s="104"/>
      <c r="GB117" s="104"/>
      <c r="GC117" s="104"/>
      <c r="GD117" s="104"/>
      <c r="GE117" s="104"/>
      <c r="GF117" s="104"/>
      <c r="GG117" s="104"/>
      <c r="GH117" s="104"/>
      <c r="GI117" s="104"/>
      <c r="GJ117" s="104"/>
      <c r="GK117" s="104"/>
    </row>
    <row r="118" spans="2:193" ht="18.75" customHeight="1" x14ac:dyDescent="0.3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105"/>
      <c r="ER118" s="105"/>
      <c r="ES118" s="105"/>
      <c r="ET118" s="105"/>
      <c r="EU118" s="105"/>
      <c r="EV118" s="105"/>
      <c r="EW118" s="105"/>
      <c r="EX118" s="105"/>
      <c r="EY118" s="105"/>
      <c r="EZ118" s="105"/>
      <c r="FA118" s="105"/>
      <c r="FB118" s="105"/>
      <c r="FC118" s="105"/>
      <c r="FD118" s="105"/>
      <c r="FE118" s="105"/>
      <c r="FF118" s="105"/>
      <c r="FG118" s="105"/>
      <c r="FH118" s="105"/>
      <c r="FI118" s="105"/>
      <c r="FJ118" s="105"/>
      <c r="FK118" s="105"/>
      <c r="FL118" s="105"/>
      <c r="FM118" s="105"/>
      <c r="FN118" s="104"/>
      <c r="FO118" s="104"/>
      <c r="FP118" s="104"/>
      <c r="FQ118" s="104"/>
      <c r="FR118" s="104"/>
      <c r="FS118" s="104"/>
      <c r="FT118" s="104"/>
      <c r="FU118" s="104"/>
      <c r="FV118" s="104"/>
      <c r="FW118" s="104"/>
      <c r="FX118" s="104"/>
      <c r="FY118" s="104"/>
      <c r="FZ118" s="104"/>
      <c r="GA118" s="104"/>
      <c r="GB118" s="104"/>
      <c r="GC118" s="104"/>
      <c r="GD118" s="104"/>
      <c r="GE118" s="104"/>
      <c r="GF118" s="104"/>
      <c r="GG118" s="104"/>
      <c r="GH118" s="104"/>
      <c r="GI118" s="104"/>
      <c r="GJ118" s="104"/>
      <c r="GK118" s="104"/>
    </row>
    <row r="119" spans="2:193" ht="18.75" customHeight="1" x14ac:dyDescent="0.3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105"/>
      <c r="EV119" s="105"/>
      <c r="EW119" s="105"/>
      <c r="EX119" s="105"/>
      <c r="EY119" s="105"/>
      <c r="EZ119" s="105"/>
      <c r="FA119" s="105"/>
      <c r="FB119" s="105"/>
      <c r="FC119" s="105"/>
      <c r="FD119" s="105"/>
      <c r="FE119" s="105"/>
      <c r="FF119" s="105"/>
      <c r="FG119" s="105"/>
      <c r="FH119" s="105"/>
      <c r="FI119" s="105"/>
      <c r="FJ119" s="105"/>
      <c r="FK119" s="105"/>
      <c r="FL119" s="105"/>
      <c r="FM119" s="105"/>
      <c r="FN119" s="104"/>
      <c r="FO119" s="104"/>
      <c r="FP119" s="104"/>
      <c r="FQ119" s="104"/>
      <c r="FR119" s="104"/>
      <c r="FS119" s="104"/>
      <c r="FT119" s="104"/>
      <c r="FU119" s="104"/>
      <c r="FV119" s="104"/>
      <c r="FW119" s="104"/>
      <c r="FX119" s="104"/>
      <c r="FY119" s="104"/>
      <c r="FZ119" s="104"/>
      <c r="GA119" s="104"/>
      <c r="GB119" s="104"/>
      <c r="GC119" s="104"/>
      <c r="GD119" s="104"/>
      <c r="GE119" s="104"/>
      <c r="GF119" s="104"/>
      <c r="GG119" s="104"/>
      <c r="GH119" s="104"/>
      <c r="GI119" s="104"/>
      <c r="GJ119" s="104"/>
      <c r="GK119" s="104"/>
    </row>
    <row r="120" spans="2:193" ht="18.75" customHeight="1" x14ac:dyDescent="0.3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105"/>
      <c r="DY120" s="105"/>
      <c r="DZ120" s="105"/>
      <c r="EA120" s="105"/>
      <c r="EB120" s="105"/>
      <c r="EC120" s="105"/>
      <c r="ED120" s="105"/>
      <c r="EE120" s="105"/>
      <c r="EF120" s="105"/>
      <c r="EG120" s="105"/>
      <c r="EH120" s="105"/>
      <c r="EI120" s="105"/>
      <c r="EJ120" s="105"/>
      <c r="EK120" s="105"/>
      <c r="EL120" s="105"/>
      <c r="EM120" s="105"/>
      <c r="EN120" s="105"/>
      <c r="EO120" s="105"/>
      <c r="EP120" s="105"/>
      <c r="EQ120" s="105"/>
      <c r="ER120" s="105"/>
      <c r="ES120" s="105"/>
      <c r="ET120" s="105"/>
      <c r="EU120" s="105"/>
      <c r="EV120" s="105"/>
      <c r="EW120" s="105"/>
      <c r="EX120" s="105"/>
      <c r="EY120" s="105"/>
      <c r="EZ120" s="105"/>
      <c r="FA120" s="105"/>
      <c r="FB120" s="105"/>
      <c r="FC120" s="105"/>
      <c r="FD120" s="105"/>
      <c r="FE120" s="105"/>
      <c r="FF120" s="105"/>
      <c r="FG120" s="105"/>
      <c r="FH120" s="105"/>
      <c r="FI120" s="105"/>
      <c r="FJ120" s="105"/>
      <c r="FK120" s="105"/>
      <c r="FL120" s="105"/>
      <c r="FM120" s="105"/>
      <c r="FN120" s="104"/>
      <c r="FO120" s="104"/>
      <c r="FP120" s="104"/>
      <c r="FQ120" s="104"/>
      <c r="FR120" s="104"/>
      <c r="FS120" s="104"/>
      <c r="FT120" s="104"/>
      <c r="FU120" s="104"/>
      <c r="FV120" s="104"/>
      <c r="FW120" s="104"/>
      <c r="FX120" s="104"/>
      <c r="FY120" s="104"/>
      <c r="FZ120" s="104"/>
      <c r="GA120" s="104"/>
      <c r="GB120" s="104"/>
      <c r="GC120" s="104"/>
      <c r="GD120" s="104"/>
      <c r="GE120" s="104"/>
      <c r="GF120" s="104"/>
      <c r="GG120" s="104"/>
      <c r="GH120" s="104"/>
      <c r="GI120" s="104"/>
      <c r="GJ120" s="104"/>
      <c r="GK120" s="104"/>
    </row>
    <row r="121" spans="2:193" ht="18.75" customHeight="1" x14ac:dyDescent="0.3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  <c r="ED121" s="105"/>
      <c r="EE121" s="105"/>
      <c r="EF121" s="105"/>
      <c r="EG121" s="105"/>
      <c r="EH121" s="105"/>
      <c r="EI121" s="105"/>
      <c r="EJ121" s="105"/>
      <c r="EK121" s="105"/>
      <c r="EL121" s="105"/>
      <c r="EM121" s="105"/>
      <c r="EN121" s="105"/>
      <c r="EO121" s="105"/>
      <c r="EP121" s="105"/>
      <c r="EQ121" s="105"/>
      <c r="ER121" s="105"/>
      <c r="ES121" s="105"/>
      <c r="ET121" s="105"/>
      <c r="EU121" s="105"/>
      <c r="EV121" s="105"/>
      <c r="EW121" s="105"/>
      <c r="EX121" s="105"/>
      <c r="EY121" s="105"/>
      <c r="EZ121" s="105"/>
      <c r="FA121" s="105"/>
      <c r="FB121" s="105"/>
      <c r="FC121" s="105"/>
      <c r="FD121" s="105"/>
      <c r="FE121" s="105"/>
      <c r="FF121" s="105"/>
      <c r="FG121" s="105"/>
      <c r="FH121" s="105"/>
      <c r="FI121" s="105"/>
      <c r="FJ121" s="105"/>
      <c r="FK121" s="105"/>
      <c r="FL121" s="105"/>
      <c r="FM121" s="105"/>
      <c r="FN121" s="104"/>
      <c r="FO121" s="104"/>
      <c r="FP121" s="104"/>
      <c r="FQ121" s="104"/>
      <c r="FR121" s="104"/>
      <c r="FS121" s="104"/>
      <c r="FT121" s="104"/>
      <c r="FU121" s="104"/>
      <c r="FV121" s="104"/>
      <c r="FW121" s="104"/>
      <c r="FX121" s="104"/>
      <c r="FY121" s="104"/>
      <c r="FZ121" s="104"/>
      <c r="GA121" s="104"/>
      <c r="GB121" s="104"/>
      <c r="GC121" s="104"/>
      <c r="GD121" s="104"/>
      <c r="GE121" s="104"/>
      <c r="GF121" s="104"/>
      <c r="GG121" s="104"/>
      <c r="GH121" s="104"/>
      <c r="GI121" s="104"/>
      <c r="GJ121" s="104"/>
      <c r="GK121" s="104"/>
    </row>
    <row r="122" spans="2:193" ht="18.75" customHeight="1" x14ac:dyDescent="0.3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O122" s="105"/>
      <c r="DP122" s="105"/>
      <c r="DQ122" s="105"/>
      <c r="DR122" s="105"/>
      <c r="DS122" s="105"/>
      <c r="DT122" s="105"/>
      <c r="DU122" s="105"/>
      <c r="DV122" s="105"/>
      <c r="DW122" s="105"/>
      <c r="DX122" s="105"/>
      <c r="DY122" s="105"/>
      <c r="DZ122" s="105"/>
      <c r="EA122" s="105"/>
      <c r="EB122" s="105"/>
      <c r="EC122" s="105"/>
      <c r="ED122" s="105"/>
      <c r="EE122" s="105"/>
      <c r="EF122" s="105"/>
      <c r="EG122" s="105"/>
      <c r="EH122" s="105"/>
      <c r="EI122" s="105"/>
      <c r="EJ122" s="105"/>
      <c r="EK122" s="105"/>
      <c r="EL122" s="105"/>
      <c r="EM122" s="105"/>
      <c r="EN122" s="105"/>
      <c r="EO122" s="105"/>
      <c r="EP122" s="105"/>
      <c r="EQ122" s="105"/>
      <c r="ER122" s="105"/>
      <c r="ES122" s="105"/>
      <c r="ET122" s="105"/>
      <c r="EU122" s="105"/>
      <c r="EV122" s="105"/>
      <c r="EW122" s="105"/>
      <c r="EX122" s="105"/>
      <c r="EY122" s="105"/>
      <c r="EZ122" s="105"/>
      <c r="FA122" s="105"/>
      <c r="FB122" s="105"/>
      <c r="FC122" s="105"/>
      <c r="FD122" s="105"/>
      <c r="FE122" s="105"/>
      <c r="FF122" s="105"/>
      <c r="FG122" s="105"/>
      <c r="FH122" s="105"/>
      <c r="FI122" s="105"/>
      <c r="FJ122" s="105"/>
      <c r="FK122" s="105"/>
      <c r="FL122" s="105"/>
      <c r="FM122" s="105"/>
      <c r="FN122" s="104"/>
      <c r="FO122" s="104"/>
      <c r="FP122" s="104"/>
      <c r="FQ122" s="104"/>
      <c r="FR122" s="104"/>
      <c r="FS122" s="104"/>
      <c r="FT122" s="104"/>
      <c r="FU122" s="104"/>
      <c r="FV122" s="104"/>
      <c r="FW122" s="104"/>
      <c r="FX122" s="104"/>
      <c r="FY122" s="104"/>
      <c r="FZ122" s="104"/>
      <c r="GA122" s="104"/>
      <c r="GB122" s="104"/>
      <c r="GC122" s="104"/>
      <c r="GD122" s="104"/>
      <c r="GE122" s="104"/>
      <c r="GF122" s="104"/>
      <c r="GG122" s="104"/>
      <c r="GH122" s="104"/>
      <c r="GI122" s="104"/>
      <c r="GJ122" s="104"/>
      <c r="GK122" s="104"/>
    </row>
    <row r="123" spans="2:193" ht="18.75" customHeight="1" x14ac:dyDescent="0.3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  <c r="ED123" s="105"/>
      <c r="EE123" s="105"/>
      <c r="EF123" s="105"/>
      <c r="EG123" s="105"/>
      <c r="EH123" s="105"/>
      <c r="EI123" s="105"/>
      <c r="EJ123" s="105"/>
      <c r="EK123" s="105"/>
      <c r="EL123" s="105"/>
      <c r="EM123" s="105"/>
      <c r="EN123" s="105"/>
      <c r="EO123" s="105"/>
      <c r="EP123" s="105"/>
      <c r="EQ123" s="105"/>
      <c r="ER123" s="105"/>
      <c r="ES123" s="105"/>
      <c r="ET123" s="105"/>
      <c r="EU123" s="105"/>
      <c r="EV123" s="105"/>
      <c r="EW123" s="105"/>
      <c r="EX123" s="105"/>
      <c r="EY123" s="105"/>
      <c r="EZ123" s="105"/>
      <c r="FA123" s="105"/>
      <c r="FB123" s="105"/>
      <c r="FC123" s="105"/>
      <c r="FD123" s="105"/>
      <c r="FE123" s="105"/>
      <c r="FF123" s="105"/>
      <c r="FG123" s="105"/>
      <c r="FH123" s="105"/>
      <c r="FI123" s="105"/>
      <c r="FJ123" s="105"/>
      <c r="FK123" s="105"/>
      <c r="FL123" s="105"/>
      <c r="FM123" s="105"/>
      <c r="FN123" s="104"/>
      <c r="FO123" s="104"/>
      <c r="FP123" s="104"/>
      <c r="FQ123" s="104"/>
      <c r="FR123" s="104"/>
      <c r="FS123" s="104"/>
      <c r="FT123" s="104"/>
      <c r="FU123" s="104"/>
      <c r="FV123" s="104"/>
      <c r="FW123" s="104"/>
      <c r="FX123" s="104"/>
      <c r="FY123" s="104"/>
      <c r="FZ123" s="104"/>
      <c r="GA123" s="104"/>
      <c r="GB123" s="104"/>
      <c r="GC123" s="104"/>
      <c r="GD123" s="104"/>
      <c r="GE123" s="104"/>
      <c r="GF123" s="104"/>
      <c r="GG123" s="104"/>
      <c r="GH123" s="104"/>
      <c r="GI123" s="104"/>
      <c r="GJ123" s="104"/>
      <c r="GK123" s="104"/>
    </row>
    <row r="124" spans="2:193" ht="18.75" customHeight="1" x14ac:dyDescent="0.3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O124" s="105"/>
      <c r="DP124" s="105"/>
      <c r="DQ124" s="105"/>
      <c r="DR124" s="105"/>
      <c r="DS124" s="105"/>
      <c r="DT124" s="105"/>
      <c r="DU124" s="105"/>
      <c r="DV124" s="105"/>
      <c r="DW124" s="105"/>
      <c r="DX124" s="105"/>
      <c r="DY124" s="105"/>
      <c r="DZ124" s="105"/>
      <c r="EA124" s="105"/>
      <c r="EB124" s="105"/>
      <c r="EC124" s="105"/>
      <c r="ED124" s="105"/>
      <c r="EE124" s="105"/>
      <c r="EF124" s="105"/>
      <c r="EG124" s="105"/>
      <c r="EH124" s="105"/>
      <c r="EI124" s="105"/>
      <c r="EJ124" s="105"/>
      <c r="EK124" s="105"/>
      <c r="EL124" s="105"/>
      <c r="EM124" s="105"/>
      <c r="EN124" s="105"/>
      <c r="EO124" s="105"/>
      <c r="EP124" s="105"/>
      <c r="EQ124" s="105"/>
      <c r="ER124" s="105"/>
      <c r="ES124" s="105"/>
      <c r="ET124" s="105"/>
      <c r="EU124" s="105"/>
      <c r="EV124" s="105"/>
      <c r="EW124" s="105"/>
      <c r="EX124" s="105"/>
      <c r="EY124" s="105"/>
      <c r="EZ124" s="105"/>
      <c r="FA124" s="105"/>
      <c r="FB124" s="105"/>
      <c r="FC124" s="105"/>
      <c r="FD124" s="105"/>
      <c r="FE124" s="105"/>
      <c r="FF124" s="105"/>
      <c r="FG124" s="105"/>
      <c r="FH124" s="105"/>
      <c r="FI124" s="105"/>
      <c r="FJ124" s="105"/>
      <c r="FK124" s="105"/>
      <c r="FL124" s="105"/>
      <c r="FM124" s="105"/>
      <c r="FN124" s="104"/>
      <c r="FO124" s="104"/>
      <c r="FP124" s="104"/>
      <c r="FQ124" s="104"/>
      <c r="FR124" s="104"/>
      <c r="FS124" s="104"/>
      <c r="FT124" s="104"/>
      <c r="FU124" s="104"/>
      <c r="FV124" s="104"/>
      <c r="FW124" s="104"/>
      <c r="FX124" s="104"/>
      <c r="FY124" s="104"/>
      <c r="FZ124" s="104"/>
      <c r="GA124" s="104"/>
      <c r="GB124" s="104"/>
      <c r="GC124" s="104"/>
      <c r="GD124" s="104"/>
      <c r="GE124" s="104"/>
      <c r="GF124" s="104"/>
      <c r="GG124" s="104"/>
      <c r="GH124" s="104"/>
      <c r="GI124" s="104"/>
      <c r="GJ124" s="104"/>
      <c r="GK124" s="104"/>
    </row>
    <row r="125" spans="2:193" ht="18.75" customHeight="1" x14ac:dyDescent="0.3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  <c r="DP125" s="105"/>
      <c r="DQ125" s="105"/>
      <c r="DR125" s="105"/>
      <c r="DS125" s="105"/>
      <c r="DT125" s="105"/>
      <c r="DU125" s="105"/>
      <c r="DV125" s="105"/>
      <c r="DW125" s="105"/>
      <c r="DX125" s="105"/>
      <c r="DY125" s="105"/>
      <c r="DZ125" s="105"/>
      <c r="EA125" s="105"/>
      <c r="EB125" s="105"/>
      <c r="EC125" s="105"/>
      <c r="ED125" s="105"/>
      <c r="EE125" s="105"/>
      <c r="EF125" s="105"/>
      <c r="EG125" s="105"/>
      <c r="EH125" s="105"/>
      <c r="EI125" s="105"/>
      <c r="EJ125" s="105"/>
      <c r="EK125" s="105"/>
      <c r="EL125" s="105"/>
      <c r="EM125" s="105"/>
      <c r="EN125" s="105"/>
      <c r="EO125" s="105"/>
      <c r="EP125" s="105"/>
      <c r="EQ125" s="105"/>
      <c r="ER125" s="105"/>
      <c r="ES125" s="105"/>
      <c r="ET125" s="105"/>
      <c r="EU125" s="105"/>
      <c r="EV125" s="105"/>
      <c r="EW125" s="105"/>
      <c r="EX125" s="105"/>
      <c r="EY125" s="105"/>
      <c r="EZ125" s="105"/>
      <c r="FA125" s="105"/>
      <c r="FB125" s="105"/>
      <c r="FC125" s="105"/>
      <c r="FD125" s="105"/>
      <c r="FE125" s="105"/>
      <c r="FF125" s="105"/>
      <c r="FG125" s="105"/>
      <c r="FH125" s="105"/>
      <c r="FI125" s="105"/>
      <c r="FJ125" s="105"/>
      <c r="FK125" s="105"/>
      <c r="FL125" s="105"/>
      <c r="FM125" s="105"/>
      <c r="FN125" s="104"/>
      <c r="FO125" s="104"/>
      <c r="FP125" s="104"/>
      <c r="FQ125" s="104"/>
      <c r="FR125" s="104"/>
      <c r="FS125" s="104"/>
      <c r="FT125" s="104"/>
      <c r="FU125" s="104"/>
      <c r="FV125" s="104"/>
      <c r="FW125" s="104"/>
      <c r="FX125" s="104"/>
      <c r="FY125" s="104"/>
      <c r="FZ125" s="104"/>
      <c r="GA125" s="104"/>
      <c r="GB125" s="104"/>
      <c r="GC125" s="104"/>
      <c r="GD125" s="104"/>
      <c r="GE125" s="104"/>
      <c r="GF125" s="104"/>
      <c r="GG125" s="104"/>
      <c r="GH125" s="104"/>
      <c r="GI125" s="104"/>
      <c r="GJ125" s="104"/>
      <c r="GK125" s="104"/>
    </row>
    <row r="126" spans="2:193" ht="18.75" customHeight="1" x14ac:dyDescent="0.3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5"/>
      <c r="DT126" s="105"/>
      <c r="DU126" s="105"/>
      <c r="DV126" s="105"/>
      <c r="DW126" s="105"/>
      <c r="DX126" s="105"/>
      <c r="DY126" s="105"/>
      <c r="DZ126" s="105"/>
      <c r="EA126" s="105"/>
      <c r="EB126" s="105"/>
      <c r="EC126" s="105"/>
      <c r="ED126" s="105"/>
      <c r="EE126" s="105"/>
      <c r="EF126" s="105"/>
      <c r="EG126" s="105"/>
      <c r="EH126" s="105"/>
      <c r="EI126" s="105"/>
      <c r="EJ126" s="105"/>
      <c r="EK126" s="105"/>
      <c r="EL126" s="105"/>
      <c r="EM126" s="105"/>
      <c r="EN126" s="105"/>
      <c r="EO126" s="105"/>
      <c r="EP126" s="105"/>
      <c r="EQ126" s="105"/>
      <c r="ER126" s="105"/>
      <c r="ES126" s="105"/>
      <c r="ET126" s="105"/>
      <c r="EU126" s="105"/>
      <c r="EV126" s="105"/>
      <c r="EW126" s="105"/>
      <c r="EX126" s="105"/>
      <c r="EY126" s="105"/>
      <c r="EZ126" s="105"/>
      <c r="FA126" s="105"/>
      <c r="FB126" s="105"/>
      <c r="FC126" s="105"/>
      <c r="FD126" s="105"/>
      <c r="FE126" s="105"/>
      <c r="FF126" s="105"/>
      <c r="FG126" s="105"/>
      <c r="FH126" s="105"/>
      <c r="FI126" s="105"/>
      <c r="FJ126" s="105"/>
      <c r="FK126" s="105"/>
      <c r="FL126" s="105"/>
      <c r="FM126" s="105"/>
      <c r="FN126" s="104"/>
      <c r="FO126" s="104"/>
      <c r="FP126" s="104"/>
      <c r="FQ126" s="104"/>
      <c r="FR126" s="104"/>
      <c r="FS126" s="104"/>
      <c r="FT126" s="104"/>
      <c r="FU126" s="104"/>
      <c r="FV126" s="104"/>
      <c r="FW126" s="104"/>
      <c r="FX126" s="104"/>
      <c r="FY126" s="104"/>
      <c r="FZ126" s="104"/>
      <c r="GA126" s="104"/>
      <c r="GB126" s="104"/>
      <c r="GC126" s="104"/>
      <c r="GD126" s="104"/>
      <c r="GE126" s="104"/>
      <c r="GF126" s="104"/>
      <c r="GG126" s="104"/>
      <c r="GH126" s="104"/>
      <c r="GI126" s="104"/>
      <c r="GJ126" s="104"/>
      <c r="GK126" s="104"/>
    </row>
    <row r="127" spans="2:193" ht="18.75" customHeight="1" x14ac:dyDescent="0.3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05"/>
      <c r="DQ127" s="105"/>
      <c r="DR127" s="105"/>
      <c r="DS127" s="105"/>
      <c r="DT127" s="105"/>
      <c r="DU127" s="105"/>
      <c r="DV127" s="105"/>
      <c r="DW127" s="105"/>
      <c r="DX127" s="105"/>
      <c r="DY127" s="105"/>
      <c r="DZ127" s="105"/>
      <c r="EA127" s="105"/>
      <c r="EB127" s="105"/>
      <c r="EC127" s="105"/>
      <c r="ED127" s="105"/>
      <c r="EE127" s="105"/>
      <c r="EF127" s="105"/>
      <c r="EG127" s="105"/>
      <c r="EH127" s="105"/>
      <c r="EI127" s="105"/>
      <c r="EJ127" s="105"/>
      <c r="EK127" s="105"/>
      <c r="EL127" s="105"/>
      <c r="EM127" s="105"/>
      <c r="EN127" s="105"/>
      <c r="EO127" s="105"/>
      <c r="EP127" s="105"/>
      <c r="EQ127" s="105"/>
      <c r="ER127" s="105"/>
      <c r="ES127" s="105"/>
      <c r="ET127" s="105"/>
      <c r="EU127" s="105"/>
      <c r="EV127" s="105"/>
      <c r="EW127" s="105"/>
      <c r="EX127" s="105"/>
      <c r="EY127" s="105"/>
      <c r="EZ127" s="105"/>
      <c r="FA127" s="105"/>
      <c r="FB127" s="105"/>
      <c r="FC127" s="105"/>
      <c r="FD127" s="105"/>
      <c r="FE127" s="105"/>
      <c r="FF127" s="105"/>
      <c r="FG127" s="105"/>
      <c r="FH127" s="105"/>
      <c r="FI127" s="105"/>
      <c r="FJ127" s="105"/>
      <c r="FK127" s="105"/>
      <c r="FL127" s="105"/>
      <c r="FM127" s="105"/>
      <c r="FN127" s="104"/>
      <c r="FO127" s="104"/>
      <c r="FP127" s="104"/>
      <c r="FQ127" s="104"/>
      <c r="FR127" s="104"/>
      <c r="FS127" s="104"/>
      <c r="FT127" s="104"/>
      <c r="FU127" s="104"/>
      <c r="FV127" s="104"/>
      <c r="FW127" s="104"/>
      <c r="FX127" s="104"/>
      <c r="FY127" s="104"/>
      <c r="FZ127" s="104"/>
      <c r="GA127" s="104"/>
      <c r="GB127" s="104"/>
      <c r="GC127" s="104"/>
      <c r="GD127" s="104"/>
      <c r="GE127" s="104"/>
      <c r="GF127" s="104"/>
      <c r="GG127" s="104"/>
      <c r="GH127" s="104"/>
      <c r="GI127" s="104"/>
      <c r="GJ127" s="104"/>
      <c r="GK127" s="104"/>
    </row>
    <row r="128" spans="2:193" ht="18.75" customHeight="1" x14ac:dyDescent="0.3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105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105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105"/>
      <c r="FD128" s="105"/>
      <c r="FE128" s="105"/>
      <c r="FF128" s="105"/>
      <c r="FG128" s="105"/>
      <c r="FH128" s="105"/>
      <c r="FI128" s="105"/>
      <c r="FJ128" s="105"/>
      <c r="FK128" s="105"/>
      <c r="FL128" s="105"/>
      <c r="FM128" s="105"/>
      <c r="FN128" s="104"/>
      <c r="FO128" s="104"/>
      <c r="FP128" s="104"/>
      <c r="FQ128" s="104"/>
      <c r="FR128" s="104"/>
      <c r="FS128" s="104"/>
      <c r="FT128" s="104"/>
      <c r="FU128" s="104"/>
      <c r="FV128" s="104"/>
      <c r="FW128" s="104"/>
      <c r="FX128" s="104"/>
      <c r="FY128" s="104"/>
      <c r="FZ128" s="104"/>
      <c r="GA128" s="104"/>
      <c r="GB128" s="104"/>
      <c r="GC128" s="104"/>
      <c r="GD128" s="104"/>
      <c r="GE128" s="104"/>
      <c r="GF128" s="104"/>
      <c r="GG128" s="104"/>
      <c r="GH128" s="104"/>
      <c r="GI128" s="104"/>
      <c r="GJ128" s="104"/>
      <c r="GK128" s="104"/>
    </row>
    <row r="129" spans="2:193" ht="18.75" customHeight="1" x14ac:dyDescent="0.3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105"/>
      <c r="DY129" s="105"/>
      <c r="DZ129" s="105"/>
      <c r="EA129" s="105"/>
      <c r="EB129" s="105"/>
      <c r="EC129" s="105"/>
      <c r="ED129" s="105"/>
      <c r="EE129" s="105"/>
      <c r="EF129" s="105"/>
      <c r="EG129" s="105"/>
      <c r="EH129" s="105"/>
      <c r="EI129" s="105"/>
      <c r="EJ129" s="105"/>
      <c r="EK129" s="105"/>
      <c r="EL129" s="105"/>
      <c r="EM129" s="105"/>
      <c r="EN129" s="105"/>
      <c r="EO129" s="105"/>
      <c r="EP129" s="105"/>
      <c r="EQ129" s="105"/>
      <c r="ER129" s="105"/>
      <c r="ES129" s="105"/>
      <c r="ET129" s="105"/>
      <c r="EU129" s="105"/>
      <c r="EV129" s="105"/>
      <c r="EW129" s="105"/>
      <c r="EX129" s="105"/>
      <c r="EY129" s="105"/>
      <c r="EZ129" s="105"/>
      <c r="FA129" s="105"/>
      <c r="FB129" s="105"/>
      <c r="FC129" s="105"/>
      <c r="FD129" s="105"/>
      <c r="FE129" s="105"/>
      <c r="FF129" s="105"/>
      <c r="FG129" s="105"/>
      <c r="FH129" s="105"/>
      <c r="FI129" s="105"/>
      <c r="FJ129" s="105"/>
      <c r="FK129" s="105"/>
      <c r="FL129" s="105"/>
      <c r="FM129" s="105"/>
      <c r="FN129" s="104"/>
      <c r="FO129" s="104"/>
      <c r="FP129" s="104"/>
      <c r="FQ129" s="104"/>
      <c r="FR129" s="104"/>
      <c r="FS129" s="104"/>
      <c r="FT129" s="104"/>
      <c r="FU129" s="104"/>
      <c r="FV129" s="104"/>
      <c r="FW129" s="104"/>
      <c r="FX129" s="104"/>
      <c r="FY129" s="104"/>
      <c r="FZ129" s="104"/>
      <c r="GA129" s="104"/>
      <c r="GB129" s="104"/>
      <c r="GC129" s="104"/>
      <c r="GD129" s="104"/>
      <c r="GE129" s="104"/>
      <c r="GF129" s="104"/>
      <c r="GG129" s="104"/>
      <c r="GH129" s="104"/>
      <c r="GI129" s="104"/>
      <c r="GJ129" s="104"/>
      <c r="GK129" s="104"/>
    </row>
    <row r="130" spans="2:193" ht="18.75" customHeight="1" x14ac:dyDescent="0.3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  <c r="DP130" s="105"/>
      <c r="DQ130" s="105"/>
      <c r="DR130" s="105"/>
      <c r="DS130" s="105"/>
      <c r="DT130" s="105"/>
      <c r="DU130" s="105"/>
      <c r="DV130" s="105"/>
      <c r="DW130" s="105"/>
      <c r="DX130" s="105"/>
      <c r="DY130" s="105"/>
      <c r="DZ130" s="105"/>
      <c r="EA130" s="105"/>
      <c r="EB130" s="105"/>
      <c r="EC130" s="105"/>
      <c r="ED130" s="105"/>
      <c r="EE130" s="105"/>
      <c r="EF130" s="105"/>
      <c r="EG130" s="105"/>
      <c r="EH130" s="105"/>
      <c r="EI130" s="105"/>
      <c r="EJ130" s="105"/>
      <c r="EK130" s="105"/>
      <c r="EL130" s="105"/>
      <c r="EM130" s="105"/>
      <c r="EN130" s="105"/>
      <c r="EO130" s="105"/>
      <c r="EP130" s="105"/>
      <c r="EQ130" s="105"/>
      <c r="ER130" s="105"/>
      <c r="ES130" s="105"/>
      <c r="ET130" s="105"/>
      <c r="EU130" s="105"/>
      <c r="EV130" s="105"/>
      <c r="EW130" s="105"/>
      <c r="EX130" s="105"/>
      <c r="EY130" s="105"/>
      <c r="EZ130" s="105"/>
      <c r="FA130" s="105"/>
      <c r="FB130" s="105"/>
      <c r="FC130" s="105"/>
      <c r="FD130" s="105"/>
      <c r="FE130" s="105"/>
      <c r="FF130" s="105"/>
      <c r="FG130" s="105"/>
      <c r="FH130" s="105"/>
      <c r="FI130" s="105"/>
      <c r="FJ130" s="105"/>
      <c r="FK130" s="105"/>
      <c r="FL130" s="105"/>
      <c r="FM130" s="105"/>
      <c r="FN130" s="104"/>
      <c r="FO130" s="104"/>
      <c r="FP130" s="104"/>
      <c r="FQ130" s="104"/>
      <c r="FR130" s="104"/>
      <c r="FS130" s="104"/>
      <c r="FT130" s="104"/>
      <c r="FU130" s="104"/>
      <c r="FV130" s="104"/>
      <c r="FW130" s="104"/>
      <c r="FX130" s="104"/>
      <c r="FY130" s="104"/>
      <c r="FZ130" s="104"/>
      <c r="GA130" s="104"/>
      <c r="GB130" s="104"/>
      <c r="GC130" s="104"/>
      <c r="GD130" s="104"/>
      <c r="GE130" s="104"/>
      <c r="GF130" s="104"/>
      <c r="GG130" s="104"/>
      <c r="GH130" s="104"/>
      <c r="GI130" s="104"/>
      <c r="GJ130" s="104"/>
      <c r="GK130" s="104"/>
    </row>
    <row r="131" spans="2:193" ht="18.75" customHeight="1" x14ac:dyDescent="0.3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O131" s="105"/>
      <c r="DP131" s="105"/>
      <c r="DQ131" s="105"/>
      <c r="DR131" s="105"/>
      <c r="DS131" s="105"/>
      <c r="DT131" s="105"/>
      <c r="DU131" s="105"/>
      <c r="DV131" s="105"/>
      <c r="DW131" s="105"/>
      <c r="DX131" s="105"/>
      <c r="DY131" s="105"/>
      <c r="DZ131" s="105"/>
      <c r="EA131" s="105"/>
      <c r="EB131" s="105"/>
      <c r="EC131" s="105"/>
      <c r="ED131" s="105"/>
      <c r="EE131" s="105"/>
      <c r="EF131" s="105"/>
      <c r="EG131" s="105"/>
      <c r="EH131" s="105"/>
      <c r="EI131" s="105"/>
      <c r="EJ131" s="105"/>
      <c r="EK131" s="105"/>
      <c r="EL131" s="105"/>
      <c r="EM131" s="105"/>
      <c r="EN131" s="105"/>
      <c r="EO131" s="105"/>
      <c r="EP131" s="105"/>
      <c r="EQ131" s="105"/>
      <c r="ER131" s="105"/>
      <c r="ES131" s="105"/>
      <c r="ET131" s="105"/>
      <c r="EU131" s="105"/>
      <c r="EV131" s="105"/>
      <c r="EW131" s="105"/>
      <c r="EX131" s="105"/>
      <c r="EY131" s="105"/>
      <c r="EZ131" s="105"/>
      <c r="FA131" s="105"/>
      <c r="FB131" s="105"/>
      <c r="FC131" s="105"/>
      <c r="FD131" s="105"/>
      <c r="FE131" s="105"/>
      <c r="FF131" s="105"/>
      <c r="FG131" s="105"/>
      <c r="FH131" s="105"/>
      <c r="FI131" s="105"/>
      <c r="FJ131" s="105"/>
      <c r="FK131" s="105"/>
      <c r="FL131" s="105"/>
      <c r="FM131" s="105"/>
      <c r="FN131" s="104"/>
      <c r="FO131" s="104"/>
      <c r="FP131" s="104"/>
      <c r="FQ131" s="104"/>
      <c r="FR131" s="104"/>
      <c r="FS131" s="104"/>
      <c r="FT131" s="104"/>
      <c r="FU131" s="104"/>
      <c r="FV131" s="104"/>
      <c r="FW131" s="104"/>
      <c r="FX131" s="104"/>
      <c r="FY131" s="104"/>
      <c r="FZ131" s="104"/>
      <c r="GA131" s="104"/>
      <c r="GB131" s="104"/>
      <c r="GC131" s="104"/>
      <c r="GD131" s="104"/>
      <c r="GE131" s="104"/>
      <c r="GF131" s="104"/>
      <c r="GG131" s="104"/>
      <c r="GH131" s="104"/>
      <c r="GI131" s="104"/>
      <c r="GJ131" s="104"/>
      <c r="GK131" s="104"/>
    </row>
    <row r="132" spans="2:193" ht="18.75" customHeight="1" x14ac:dyDescent="0.3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5"/>
      <c r="DT132" s="105"/>
      <c r="DU132" s="105"/>
      <c r="DV132" s="105"/>
      <c r="DW132" s="105"/>
      <c r="DX132" s="105"/>
      <c r="DY132" s="105"/>
      <c r="DZ132" s="105"/>
      <c r="EA132" s="105"/>
      <c r="EB132" s="105"/>
      <c r="EC132" s="105"/>
      <c r="ED132" s="105"/>
      <c r="EE132" s="105"/>
      <c r="EF132" s="105"/>
      <c r="EG132" s="105"/>
      <c r="EH132" s="105"/>
      <c r="EI132" s="105"/>
      <c r="EJ132" s="105"/>
      <c r="EK132" s="105"/>
      <c r="EL132" s="105"/>
      <c r="EM132" s="105"/>
      <c r="EN132" s="105"/>
      <c r="EO132" s="105"/>
      <c r="EP132" s="105"/>
      <c r="EQ132" s="105"/>
      <c r="ER132" s="105"/>
      <c r="ES132" s="105"/>
      <c r="ET132" s="105"/>
      <c r="EU132" s="105"/>
      <c r="EV132" s="105"/>
      <c r="EW132" s="105"/>
      <c r="EX132" s="105"/>
      <c r="EY132" s="105"/>
      <c r="EZ132" s="105"/>
      <c r="FA132" s="105"/>
      <c r="FB132" s="105"/>
      <c r="FC132" s="105"/>
      <c r="FD132" s="105"/>
      <c r="FE132" s="105"/>
      <c r="FF132" s="105"/>
      <c r="FG132" s="105"/>
      <c r="FH132" s="105"/>
      <c r="FI132" s="105"/>
      <c r="FJ132" s="105"/>
      <c r="FK132" s="105"/>
      <c r="FL132" s="105"/>
      <c r="FM132" s="105"/>
      <c r="FN132" s="104"/>
      <c r="FO132" s="104"/>
      <c r="FP132" s="104"/>
      <c r="FQ132" s="104"/>
      <c r="FR132" s="104"/>
      <c r="FS132" s="104"/>
      <c r="FT132" s="104"/>
      <c r="FU132" s="104"/>
      <c r="FV132" s="104"/>
      <c r="FW132" s="104"/>
      <c r="FX132" s="104"/>
      <c r="FY132" s="104"/>
      <c r="FZ132" s="104"/>
      <c r="GA132" s="104"/>
      <c r="GB132" s="104"/>
      <c r="GC132" s="104"/>
      <c r="GD132" s="104"/>
      <c r="GE132" s="104"/>
      <c r="GF132" s="104"/>
      <c r="GG132" s="104"/>
      <c r="GH132" s="104"/>
      <c r="GI132" s="104"/>
      <c r="GJ132" s="104"/>
      <c r="GK132" s="104"/>
    </row>
    <row r="133" spans="2:193" ht="18.75" customHeight="1" x14ac:dyDescent="0.3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O133" s="105"/>
      <c r="DP133" s="105"/>
      <c r="DQ133" s="105"/>
      <c r="DR133" s="105"/>
      <c r="DS133" s="105"/>
      <c r="DT133" s="105"/>
      <c r="DU133" s="105"/>
      <c r="DV133" s="105"/>
      <c r="DW133" s="105"/>
      <c r="DX133" s="105"/>
      <c r="DY133" s="105"/>
      <c r="DZ133" s="105"/>
      <c r="EA133" s="105"/>
      <c r="EB133" s="105"/>
      <c r="EC133" s="105"/>
      <c r="ED133" s="105"/>
      <c r="EE133" s="105"/>
      <c r="EF133" s="105"/>
      <c r="EG133" s="105"/>
      <c r="EH133" s="105"/>
      <c r="EI133" s="105"/>
      <c r="EJ133" s="105"/>
      <c r="EK133" s="105"/>
      <c r="EL133" s="105"/>
      <c r="EM133" s="105"/>
      <c r="EN133" s="105"/>
      <c r="EO133" s="105"/>
      <c r="EP133" s="105"/>
      <c r="EQ133" s="105"/>
      <c r="ER133" s="105"/>
      <c r="ES133" s="105"/>
      <c r="ET133" s="105"/>
      <c r="EU133" s="105"/>
      <c r="EV133" s="105"/>
      <c r="EW133" s="105"/>
      <c r="EX133" s="105"/>
      <c r="EY133" s="105"/>
      <c r="EZ133" s="105"/>
      <c r="FA133" s="105"/>
      <c r="FB133" s="105"/>
      <c r="FC133" s="105"/>
      <c r="FD133" s="105"/>
      <c r="FE133" s="105"/>
      <c r="FF133" s="105"/>
      <c r="FG133" s="105"/>
      <c r="FH133" s="105"/>
      <c r="FI133" s="105"/>
      <c r="FJ133" s="105"/>
      <c r="FK133" s="105"/>
      <c r="FL133" s="105"/>
      <c r="FM133" s="105"/>
      <c r="FN133" s="104"/>
      <c r="FO133" s="104"/>
      <c r="FP133" s="104"/>
      <c r="FQ133" s="104"/>
      <c r="FR133" s="104"/>
      <c r="FS133" s="104"/>
      <c r="FT133" s="104"/>
      <c r="FU133" s="104"/>
      <c r="FV133" s="104"/>
      <c r="FW133" s="104"/>
      <c r="FX133" s="104"/>
      <c r="FY133" s="104"/>
      <c r="FZ133" s="104"/>
      <c r="GA133" s="104"/>
      <c r="GB133" s="104"/>
      <c r="GC133" s="104"/>
      <c r="GD133" s="104"/>
      <c r="GE133" s="104"/>
      <c r="GF133" s="104"/>
      <c r="GG133" s="104"/>
      <c r="GH133" s="104"/>
      <c r="GI133" s="104"/>
      <c r="GJ133" s="104"/>
      <c r="GK133" s="104"/>
    </row>
    <row r="134" spans="2:193" ht="18.75" customHeight="1" x14ac:dyDescent="0.3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  <c r="CZ134" s="105"/>
      <c r="DA134" s="105"/>
      <c r="DB134" s="105"/>
      <c r="DC134" s="105"/>
      <c r="DD134" s="105"/>
      <c r="DE134" s="105"/>
      <c r="DF134" s="105"/>
      <c r="DG134" s="105"/>
      <c r="DH134" s="105"/>
      <c r="DI134" s="105"/>
      <c r="DJ134" s="105"/>
      <c r="DK134" s="105"/>
      <c r="DL134" s="105"/>
      <c r="DM134" s="105"/>
      <c r="DN134" s="105"/>
      <c r="DO134" s="105"/>
      <c r="DP134" s="105"/>
      <c r="DQ134" s="105"/>
      <c r="DR134" s="105"/>
      <c r="DS134" s="105"/>
      <c r="DT134" s="105"/>
      <c r="DU134" s="105"/>
      <c r="DV134" s="105"/>
      <c r="DW134" s="105"/>
      <c r="DX134" s="105"/>
      <c r="DY134" s="105"/>
      <c r="DZ134" s="105"/>
      <c r="EA134" s="105"/>
      <c r="EB134" s="105"/>
      <c r="EC134" s="105"/>
      <c r="ED134" s="105"/>
      <c r="EE134" s="105"/>
      <c r="EF134" s="105"/>
      <c r="EG134" s="105"/>
      <c r="EH134" s="105"/>
      <c r="EI134" s="105"/>
      <c r="EJ134" s="105"/>
      <c r="EK134" s="105"/>
      <c r="EL134" s="105"/>
      <c r="EM134" s="105"/>
      <c r="EN134" s="105"/>
      <c r="EO134" s="105"/>
      <c r="EP134" s="105"/>
      <c r="EQ134" s="105"/>
      <c r="ER134" s="105"/>
      <c r="ES134" s="105"/>
      <c r="ET134" s="105"/>
      <c r="EU134" s="105"/>
      <c r="EV134" s="105"/>
      <c r="EW134" s="105"/>
      <c r="EX134" s="105"/>
      <c r="EY134" s="105"/>
      <c r="EZ134" s="105"/>
      <c r="FA134" s="105"/>
      <c r="FB134" s="105"/>
      <c r="FC134" s="105"/>
      <c r="FD134" s="105"/>
      <c r="FE134" s="105"/>
      <c r="FF134" s="105"/>
      <c r="FG134" s="105"/>
      <c r="FH134" s="105"/>
      <c r="FI134" s="105"/>
      <c r="FJ134" s="105"/>
      <c r="FK134" s="105"/>
      <c r="FL134" s="105"/>
      <c r="FM134" s="105"/>
      <c r="FN134" s="104"/>
      <c r="FO134" s="104"/>
      <c r="FP134" s="104"/>
      <c r="FQ134" s="104"/>
      <c r="FR134" s="104"/>
      <c r="FS134" s="104"/>
      <c r="FT134" s="104"/>
      <c r="FU134" s="104"/>
      <c r="FV134" s="104"/>
      <c r="FW134" s="104"/>
      <c r="FX134" s="104"/>
      <c r="FY134" s="104"/>
      <c r="FZ134" s="104"/>
      <c r="GA134" s="104"/>
      <c r="GB134" s="104"/>
      <c r="GC134" s="104"/>
      <c r="GD134" s="104"/>
      <c r="GE134" s="104"/>
      <c r="GF134" s="104"/>
      <c r="GG134" s="104"/>
      <c r="GH134" s="104"/>
      <c r="GI134" s="104"/>
      <c r="GJ134" s="104"/>
      <c r="GK134" s="104"/>
    </row>
    <row r="135" spans="2:193" ht="18.75" customHeight="1" x14ac:dyDescent="0.3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  <c r="CZ135" s="105"/>
      <c r="DA135" s="105"/>
      <c r="DB135" s="105"/>
      <c r="DC135" s="105"/>
      <c r="DD135" s="105"/>
      <c r="DE135" s="105"/>
      <c r="DF135" s="105"/>
      <c r="DG135" s="105"/>
      <c r="DH135" s="105"/>
      <c r="DI135" s="105"/>
      <c r="DJ135" s="105"/>
      <c r="DK135" s="105"/>
      <c r="DL135" s="105"/>
      <c r="DM135" s="105"/>
      <c r="DN135" s="105"/>
      <c r="DO135" s="105"/>
      <c r="DP135" s="105"/>
      <c r="DQ135" s="105"/>
      <c r="DR135" s="105"/>
      <c r="DS135" s="105"/>
      <c r="DT135" s="105"/>
      <c r="DU135" s="105"/>
      <c r="DV135" s="105"/>
      <c r="DW135" s="105"/>
      <c r="DX135" s="105"/>
      <c r="DY135" s="105"/>
      <c r="DZ135" s="105"/>
      <c r="EA135" s="105"/>
      <c r="EB135" s="105"/>
      <c r="EC135" s="105"/>
      <c r="ED135" s="105"/>
      <c r="EE135" s="105"/>
      <c r="EF135" s="105"/>
      <c r="EG135" s="105"/>
      <c r="EH135" s="105"/>
      <c r="EI135" s="105"/>
      <c r="EJ135" s="105"/>
      <c r="EK135" s="105"/>
      <c r="EL135" s="105"/>
      <c r="EM135" s="105"/>
      <c r="EN135" s="105"/>
      <c r="EO135" s="105"/>
      <c r="EP135" s="105"/>
      <c r="EQ135" s="105"/>
      <c r="ER135" s="105"/>
      <c r="ES135" s="105"/>
      <c r="ET135" s="105"/>
      <c r="EU135" s="105"/>
      <c r="EV135" s="105"/>
      <c r="EW135" s="105"/>
      <c r="EX135" s="105"/>
      <c r="EY135" s="105"/>
      <c r="EZ135" s="105"/>
      <c r="FA135" s="105"/>
      <c r="FB135" s="105"/>
      <c r="FC135" s="105"/>
      <c r="FD135" s="105"/>
      <c r="FE135" s="105"/>
      <c r="FF135" s="105"/>
      <c r="FG135" s="105"/>
      <c r="FH135" s="105"/>
      <c r="FI135" s="105"/>
      <c r="FJ135" s="105"/>
      <c r="FK135" s="105"/>
      <c r="FL135" s="105"/>
      <c r="FM135" s="105"/>
      <c r="FN135" s="104"/>
      <c r="FO135" s="104"/>
      <c r="FP135" s="104"/>
      <c r="FQ135" s="104"/>
      <c r="FR135" s="104"/>
      <c r="FS135" s="104"/>
      <c r="FT135" s="104"/>
      <c r="FU135" s="104"/>
      <c r="FV135" s="104"/>
      <c r="FW135" s="104"/>
      <c r="FX135" s="104"/>
      <c r="FY135" s="104"/>
      <c r="FZ135" s="104"/>
      <c r="GA135" s="104"/>
      <c r="GB135" s="104"/>
      <c r="GC135" s="104"/>
      <c r="GD135" s="104"/>
      <c r="GE135" s="104"/>
      <c r="GF135" s="104"/>
      <c r="GG135" s="104"/>
      <c r="GH135" s="104"/>
      <c r="GI135" s="104"/>
      <c r="GJ135" s="104"/>
      <c r="GK135" s="104"/>
    </row>
    <row r="136" spans="2:193" ht="18.75" customHeight="1" x14ac:dyDescent="0.3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  <c r="CZ136" s="105"/>
      <c r="DA136" s="105"/>
      <c r="DB136" s="105"/>
      <c r="DC136" s="105"/>
      <c r="DD136" s="105"/>
      <c r="DE136" s="105"/>
      <c r="DF136" s="105"/>
      <c r="DG136" s="105"/>
      <c r="DH136" s="105"/>
      <c r="DI136" s="105"/>
      <c r="DJ136" s="105"/>
      <c r="DK136" s="105"/>
      <c r="DL136" s="105"/>
      <c r="DM136" s="105"/>
      <c r="DN136" s="105"/>
      <c r="DO136" s="105"/>
      <c r="DP136" s="105"/>
      <c r="DQ136" s="105"/>
      <c r="DR136" s="105"/>
      <c r="DS136" s="105"/>
      <c r="DT136" s="105"/>
      <c r="DU136" s="105"/>
      <c r="DV136" s="105"/>
      <c r="DW136" s="105"/>
      <c r="DX136" s="105"/>
      <c r="DY136" s="105"/>
      <c r="DZ136" s="105"/>
      <c r="EA136" s="105"/>
      <c r="EB136" s="105"/>
      <c r="EC136" s="105"/>
      <c r="ED136" s="105"/>
      <c r="EE136" s="105"/>
      <c r="EF136" s="105"/>
      <c r="EG136" s="105"/>
      <c r="EH136" s="105"/>
      <c r="EI136" s="105"/>
      <c r="EJ136" s="105"/>
      <c r="EK136" s="105"/>
      <c r="EL136" s="105"/>
      <c r="EM136" s="105"/>
      <c r="EN136" s="105"/>
      <c r="EO136" s="105"/>
      <c r="EP136" s="105"/>
      <c r="EQ136" s="105"/>
      <c r="ER136" s="105"/>
      <c r="ES136" s="105"/>
      <c r="ET136" s="105"/>
      <c r="EU136" s="105"/>
      <c r="EV136" s="105"/>
      <c r="EW136" s="105"/>
      <c r="EX136" s="105"/>
      <c r="EY136" s="105"/>
      <c r="EZ136" s="105"/>
      <c r="FA136" s="105"/>
      <c r="FB136" s="105"/>
      <c r="FC136" s="105"/>
      <c r="FD136" s="105"/>
      <c r="FE136" s="105"/>
      <c r="FF136" s="105"/>
      <c r="FG136" s="105"/>
      <c r="FH136" s="105"/>
      <c r="FI136" s="105"/>
      <c r="FJ136" s="105"/>
      <c r="FK136" s="105"/>
      <c r="FL136" s="105"/>
      <c r="FM136" s="105"/>
      <c r="FN136" s="104"/>
      <c r="FO136" s="104"/>
      <c r="FP136" s="104"/>
      <c r="FQ136" s="104"/>
      <c r="FR136" s="104"/>
      <c r="FS136" s="104"/>
      <c r="FT136" s="104"/>
      <c r="FU136" s="104"/>
      <c r="FV136" s="104"/>
      <c r="FW136" s="104"/>
      <c r="FX136" s="104"/>
      <c r="FY136" s="104"/>
      <c r="FZ136" s="104"/>
      <c r="GA136" s="104"/>
      <c r="GB136" s="104"/>
      <c r="GC136" s="104"/>
      <c r="GD136" s="104"/>
      <c r="GE136" s="104"/>
      <c r="GF136" s="104"/>
      <c r="GG136" s="104"/>
      <c r="GH136" s="104"/>
      <c r="GI136" s="104"/>
      <c r="GJ136" s="104"/>
      <c r="GK136" s="104"/>
    </row>
    <row r="137" spans="2:193" ht="18.75" customHeight="1" x14ac:dyDescent="0.3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  <c r="DQ137" s="105"/>
      <c r="DR137" s="105"/>
      <c r="DS137" s="105"/>
      <c r="DT137" s="105"/>
      <c r="DU137" s="105"/>
      <c r="DV137" s="105"/>
      <c r="DW137" s="105"/>
      <c r="DX137" s="105"/>
      <c r="DY137" s="105"/>
      <c r="DZ137" s="105"/>
      <c r="EA137" s="105"/>
      <c r="EB137" s="105"/>
      <c r="EC137" s="105"/>
      <c r="ED137" s="105"/>
      <c r="EE137" s="105"/>
      <c r="EF137" s="105"/>
      <c r="EG137" s="105"/>
      <c r="EH137" s="105"/>
      <c r="EI137" s="105"/>
      <c r="EJ137" s="105"/>
      <c r="EK137" s="105"/>
      <c r="EL137" s="105"/>
      <c r="EM137" s="105"/>
      <c r="EN137" s="105"/>
      <c r="EO137" s="105"/>
      <c r="EP137" s="105"/>
      <c r="EQ137" s="105"/>
      <c r="ER137" s="105"/>
      <c r="ES137" s="105"/>
      <c r="ET137" s="105"/>
      <c r="EU137" s="105"/>
      <c r="EV137" s="105"/>
      <c r="EW137" s="105"/>
      <c r="EX137" s="105"/>
      <c r="EY137" s="105"/>
      <c r="EZ137" s="105"/>
      <c r="FA137" s="105"/>
      <c r="FB137" s="105"/>
      <c r="FC137" s="105"/>
      <c r="FD137" s="105"/>
      <c r="FE137" s="105"/>
      <c r="FF137" s="105"/>
      <c r="FG137" s="105"/>
      <c r="FH137" s="105"/>
      <c r="FI137" s="105"/>
      <c r="FJ137" s="105"/>
      <c r="FK137" s="105"/>
      <c r="FL137" s="105"/>
      <c r="FM137" s="105"/>
      <c r="FN137" s="104"/>
      <c r="FO137" s="104"/>
      <c r="FP137" s="104"/>
      <c r="FQ137" s="104"/>
      <c r="FR137" s="104"/>
      <c r="FS137" s="104"/>
      <c r="FT137" s="104"/>
      <c r="FU137" s="104"/>
      <c r="FV137" s="104"/>
      <c r="FW137" s="104"/>
      <c r="FX137" s="104"/>
      <c r="FY137" s="104"/>
      <c r="FZ137" s="104"/>
      <c r="GA137" s="104"/>
      <c r="GB137" s="104"/>
      <c r="GC137" s="104"/>
      <c r="GD137" s="104"/>
      <c r="GE137" s="104"/>
      <c r="GF137" s="104"/>
      <c r="GG137" s="104"/>
      <c r="GH137" s="104"/>
      <c r="GI137" s="104"/>
      <c r="GJ137" s="104"/>
      <c r="GK137" s="104"/>
    </row>
    <row r="138" spans="2:193" ht="18.75" customHeight="1" x14ac:dyDescent="0.3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  <c r="DP138" s="105"/>
      <c r="DQ138" s="105"/>
      <c r="DR138" s="105"/>
      <c r="DS138" s="105"/>
      <c r="DT138" s="105"/>
      <c r="DU138" s="105"/>
      <c r="DV138" s="105"/>
      <c r="DW138" s="105"/>
      <c r="DX138" s="105"/>
      <c r="DY138" s="105"/>
      <c r="DZ138" s="105"/>
      <c r="EA138" s="105"/>
      <c r="EB138" s="105"/>
      <c r="EC138" s="105"/>
      <c r="ED138" s="105"/>
      <c r="EE138" s="105"/>
      <c r="EF138" s="105"/>
      <c r="EG138" s="105"/>
      <c r="EH138" s="105"/>
      <c r="EI138" s="105"/>
      <c r="EJ138" s="105"/>
      <c r="EK138" s="105"/>
      <c r="EL138" s="105"/>
      <c r="EM138" s="105"/>
      <c r="EN138" s="105"/>
      <c r="EO138" s="105"/>
      <c r="EP138" s="105"/>
      <c r="EQ138" s="105"/>
      <c r="ER138" s="105"/>
      <c r="ES138" s="105"/>
      <c r="ET138" s="105"/>
      <c r="EU138" s="105"/>
      <c r="EV138" s="105"/>
      <c r="EW138" s="105"/>
      <c r="EX138" s="105"/>
      <c r="EY138" s="105"/>
      <c r="EZ138" s="105"/>
      <c r="FA138" s="105"/>
      <c r="FB138" s="105"/>
      <c r="FC138" s="105"/>
      <c r="FD138" s="105"/>
      <c r="FE138" s="105"/>
      <c r="FF138" s="105"/>
      <c r="FG138" s="105"/>
      <c r="FH138" s="105"/>
      <c r="FI138" s="105"/>
      <c r="FJ138" s="105"/>
      <c r="FK138" s="105"/>
      <c r="FL138" s="105"/>
      <c r="FM138" s="105"/>
      <c r="FN138" s="104"/>
      <c r="FO138" s="104"/>
      <c r="FP138" s="104"/>
      <c r="FQ138" s="104"/>
      <c r="FR138" s="104"/>
      <c r="FS138" s="104"/>
      <c r="FT138" s="104"/>
      <c r="FU138" s="104"/>
      <c r="FV138" s="104"/>
      <c r="FW138" s="104"/>
      <c r="FX138" s="104"/>
      <c r="FY138" s="104"/>
      <c r="FZ138" s="104"/>
      <c r="GA138" s="104"/>
      <c r="GB138" s="104"/>
      <c r="GC138" s="104"/>
      <c r="GD138" s="104"/>
      <c r="GE138" s="104"/>
      <c r="GF138" s="104"/>
      <c r="GG138" s="104"/>
      <c r="GH138" s="104"/>
      <c r="GI138" s="104"/>
      <c r="GJ138" s="104"/>
      <c r="GK138" s="104"/>
    </row>
    <row r="139" spans="2:193" ht="18.75" customHeight="1" x14ac:dyDescent="0.3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H139" s="105"/>
      <c r="DI139" s="105"/>
      <c r="DJ139" s="105"/>
      <c r="DK139" s="105"/>
      <c r="DL139" s="105"/>
      <c r="DM139" s="105"/>
      <c r="DN139" s="105"/>
      <c r="DO139" s="105"/>
      <c r="DP139" s="105"/>
      <c r="DQ139" s="105"/>
      <c r="DR139" s="105"/>
      <c r="DS139" s="105"/>
      <c r="DT139" s="105"/>
      <c r="DU139" s="105"/>
      <c r="DV139" s="105"/>
      <c r="DW139" s="105"/>
      <c r="DX139" s="105"/>
      <c r="DY139" s="105"/>
      <c r="DZ139" s="105"/>
      <c r="EA139" s="105"/>
      <c r="EB139" s="105"/>
      <c r="EC139" s="105"/>
      <c r="ED139" s="105"/>
      <c r="EE139" s="105"/>
      <c r="EF139" s="105"/>
      <c r="EG139" s="105"/>
      <c r="EH139" s="105"/>
      <c r="EI139" s="105"/>
      <c r="EJ139" s="105"/>
      <c r="EK139" s="105"/>
      <c r="EL139" s="105"/>
      <c r="EM139" s="105"/>
      <c r="EN139" s="105"/>
      <c r="EO139" s="105"/>
      <c r="EP139" s="105"/>
      <c r="EQ139" s="105"/>
      <c r="ER139" s="105"/>
      <c r="ES139" s="105"/>
      <c r="ET139" s="105"/>
      <c r="EU139" s="105"/>
      <c r="EV139" s="105"/>
      <c r="EW139" s="105"/>
      <c r="EX139" s="105"/>
      <c r="EY139" s="105"/>
      <c r="EZ139" s="105"/>
      <c r="FA139" s="105"/>
      <c r="FB139" s="105"/>
      <c r="FC139" s="105"/>
      <c r="FD139" s="105"/>
      <c r="FE139" s="105"/>
      <c r="FF139" s="105"/>
      <c r="FG139" s="105"/>
      <c r="FH139" s="105"/>
      <c r="FI139" s="105"/>
      <c r="FJ139" s="105"/>
      <c r="FK139" s="105"/>
      <c r="FL139" s="105"/>
      <c r="FM139" s="105"/>
      <c r="FN139" s="104"/>
      <c r="FO139" s="104"/>
      <c r="FP139" s="104"/>
      <c r="FQ139" s="104"/>
      <c r="FR139" s="104"/>
      <c r="FS139" s="104"/>
      <c r="FT139" s="104"/>
      <c r="FU139" s="104"/>
      <c r="FV139" s="104"/>
      <c r="FW139" s="104"/>
      <c r="FX139" s="104"/>
      <c r="FY139" s="104"/>
      <c r="FZ139" s="104"/>
      <c r="GA139" s="104"/>
      <c r="GB139" s="104"/>
      <c r="GC139" s="104"/>
      <c r="GD139" s="104"/>
      <c r="GE139" s="104"/>
      <c r="GF139" s="104"/>
      <c r="GG139" s="104"/>
      <c r="GH139" s="104"/>
      <c r="GI139" s="104"/>
      <c r="GJ139" s="104"/>
      <c r="GK139" s="104"/>
    </row>
    <row r="140" spans="2:193" ht="18.75" customHeight="1" x14ac:dyDescent="0.3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  <c r="DP140" s="105"/>
      <c r="DQ140" s="105"/>
      <c r="DR140" s="105"/>
      <c r="DS140" s="105"/>
      <c r="DT140" s="105"/>
      <c r="DU140" s="105"/>
      <c r="DV140" s="105"/>
      <c r="DW140" s="105"/>
      <c r="DX140" s="105"/>
      <c r="DY140" s="105"/>
      <c r="DZ140" s="105"/>
      <c r="EA140" s="105"/>
      <c r="EB140" s="105"/>
      <c r="EC140" s="105"/>
      <c r="ED140" s="105"/>
      <c r="EE140" s="105"/>
      <c r="EF140" s="105"/>
      <c r="EG140" s="105"/>
      <c r="EH140" s="105"/>
      <c r="EI140" s="105"/>
      <c r="EJ140" s="105"/>
      <c r="EK140" s="105"/>
      <c r="EL140" s="105"/>
      <c r="EM140" s="105"/>
      <c r="EN140" s="105"/>
      <c r="EO140" s="105"/>
      <c r="EP140" s="105"/>
      <c r="EQ140" s="105"/>
      <c r="ER140" s="105"/>
      <c r="ES140" s="105"/>
      <c r="ET140" s="105"/>
      <c r="EU140" s="105"/>
      <c r="EV140" s="105"/>
      <c r="EW140" s="105"/>
      <c r="EX140" s="105"/>
      <c r="EY140" s="105"/>
      <c r="EZ140" s="105"/>
      <c r="FA140" s="105"/>
      <c r="FB140" s="105"/>
      <c r="FC140" s="105"/>
      <c r="FD140" s="105"/>
      <c r="FE140" s="105"/>
      <c r="FF140" s="105"/>
      <c r="FG140" s="105"/>
      <c r="FH140" s="105"/>
      <c r="FI140" s="105"/>
      <c r="FJ140" s="105"/>
      <c r="FK140" s="105"/>
      <c r="FL140" s="105"/>
      <c r="FM140" s="105"/>
      <c r="FN140" s="104"/>
      <c r="FO140" s="104"/>
      <c r="FP140" s="104"/>
      <c r="FQ140" s="104"/>
      <c r="FR140" s="104"/>
      <c r="FS140" s="104"/>
      <c r="FT140" s="104"/>
      <c r="FU140" s="104"/>
      <c r="FV140" s="104"/>
      <c r="FW140" s="104"/>
      <c r="FX140" s="104"/>
      <c r="FY140" s="104"/>
      <c r="FZ140" s="104"/>
      <c r="GA140" s="104"/>
      <c r="GB140" s="104"/>
      <c r="GC140" s="104"/>
      <c r="GD140" s="104"/>
      <c r="GE140" s="104"/>
      <c r="GF140" s="104"/>
      <c r="GG140" s="104"/>
      <c r="GH140" s="104"/>
      <c r="GI140" s="104"/>
      <c r="GJ140" s="104"/>
      <c r="GK140" s="104"/>
    </row>
    <row r="141" spans="2:193" ht="18.75" customHeight="1" x14ac:dyDescent="0.3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5"/>
      <c r="DM141" s="105"/>
      <c r="DN141" s="105"/>
      <c r="DO141" s="105"/>
      <c r="DP141" s="105"/>
      <c r="DQ141" s="105"/>
      <c r="DR141" s="105"/>
      <c r="DS141" s="105"/>
      <c r="DT141" s="105"/>
      <c r="DU141" s="105"/>
      <c r="DV141" s="105"/>
      <c r="DW141" s="105"/>
      <c r="DX141" s="105"/>
      <c r="DY141" s="105"/>
      <c r="DZ141" s="105"/>
      <c r="EA141" s="105"/>
      <c r="EB141" s="105"/>
      <c r="EC141" s="105"/>
      <c r="ED141" s="105"/>
      <c r="EE141" s="105"/>
      <c r="EF141" s="105"/>
      <c r="EG141" s="105"/>
      <c r="EH141" s="105"/>
      <c r="EI141" s="105"/>
      <c r="EJ141" s="105"/>
      <c r="EK141" s="105"/>
      <c r="EL141" s="105"/>
      <c r="EM141" s="105"/>
      <c r="EN141" s="105"/>
      <c r="EO141" s="105"/>
      <c r="EP141" s="105"/>
      <c r="EQ141" s="105"/>
      <c r="ER141" s="105"/>
      <c r="ES141" s="105"/>
      <c r="ET141" s="105"/>
      <c r="EU141" s="105"/>
      <c r="EV141" s="105"/>
      <c r="EW141" s="105"/>
      <c r="EX141" s="105"/>
      <c r="EY141" s="105"/>
      <c r="EZ141" s="105"/>
      <c r="FA141" s="105"/>
      <c r="FB141" s="105"/>
      <c r="FC141" s="105"/>
      <c r="FD141" s="105"/>
      <c r="FE141" s="105"/>
      <c r="FF141" s="105"/>
      <c r="FG141" s="105"/>
      <c r="FH141" s="105"/>
      <c r="FI141" s="105"/>
      <c r="FJ141" s="105"/>
      <c r="FK141" s="105"/>
      <c r="FL141" s="105"/>
      <c r="FM141" s="105"/>
      <c r="FN141" s="104"/>
      <c r="FO141" s="104"/>
      <c r="FP141" s="104"/>
      <c r="FQ141" s="104"/>
      <c r="FR141" s="104"/>
      <c r="FS141" s="104"/>
      <c r="FT141" s="104"/>
      <c r="FU141" s="104"/>
      <c r="FV141" s="104"/>
      <c r="FW141" s="104"/>
      <c r="FX141" s="104"/>
      <c r="FY141" s="104"/>
      <c r="FZ141" s="104"/>
      <c r="GA141" s="104"/>
      <c r="GB141" s="104"/>
      <c r="GC141" s="104"/>
      <c r="GD141" s="104"/>
      <c r="GE141" s="104"/>
      <c r="GF141" s="104"/>
      <c r="GG141" s="104"/>
      <c r="GH141" s="104"/>
      <c r="GI141" s="104"/>
      <c r="GJ141" s="104"/>
      <c r="GK141" s="104"/>
    </row>
    <row r="142" spans="2:193" ht="18.75" customHeight="1" x14ac:dyDescent="0.3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  <c r="CW142" s="105"/>
      <c r="CX142" s="105"/>
      <c r="CY142" s="105"/>
      <c r="CZ142" s="105"/>
      <c r="DA142" s="105"/>
      <c r="DB142" s="105"/>
      <c r="DC142" s="105"/>
      <c r="DD142" s="105"/>
      <c r="DE142" s="105"/>
      <c r="DF142" s="105"/>
      <c r="DG142" s="105"/>
      <c r="DH142" s="105"/>
      <c r="DI142" s="105"/>
      <c r="DJ142" s="105"/>
      <c r="DK142" s="105"/>
      <c r="DL142" s="105"/>
      <c r="DM142" s="105"/>
      <c r="DN142" s="105"/>
      <c r="DO142" s="105"/>
      <c r="DP142" s="105"/>
      <c r="DQ142" s="105"/>
      <c r="DR142" s="105"/>
      <c r="DS142" s="105"/>
      <c r="DT142" s="105"/>
      <c r="DU142" s="105"/>
      <c r="DV142" s="105"/>
      <c r="DW142" s="105"/>
      <c r="DX142" s="105"/>
      <c r="DY142" s="105"/>
      <c r="DZ142" s="105"/>
      <c r="EA142" s="105"/>
      <c r="EB142" s="105"/>
      <c r="EC142" s="105"/>
      <c r="ED142" s="105"/>
      <c r="EE142" s="105"/>
      <c r="EF142" s="105"/>
      <c r="EG142" s="105"/>
      <c r="EH142" s="105"/>
      <c r="EI142" s="105"/>
      <c r="EJ142" s="105"/>
      <c r="EK142" s="105"/>
      <c r="EL142" s="105"/>
      <c r="EM142" s="105"/>
      <c r="EN142" s="105"/>
      <c r="EO142" s="105"/>
      <c r="EP142" s="105"/>
      <c r="EQ142" s="105"/>
      <c r="ER142" s="105"/>
      <c r="ES142" s="105"/>
      <c r="ET142" s="105"/>
      <c r="EU142" s="105"/>
      <c r="EV142" s="105"/>
      <c r="EW142" s="105"/>
      <c r="EX142" s="105"/>
      <c r="EY142" s="105"/>
      <c r="EZ142" s="105"/>
      <c r="FA142" s="105"/>
      <c r="FB142" s="105"/>
      <c r="FC142" s="105"/>
      <c r="FD142" s="105"/>
      <c r="FE142" s="105"/>
      <c r="FF142" s="105"/>
      <c r="FG142" s="105"/>
      <c r="FH142" s="105"/>
      <c r="FI142" s="105"/>
      <c r="FJ142" s="105"/>
      <c r="FK142" s="105"/>
      <c r="FL142" s="105"/>
      <c r="FM142" s="105"/>
      <c r="FN142" s="104"/>
      <c r="FO142" s="104"/>
      <c r="FP142" s="104"/>
      <c r="FQ142" s="104"/>
      <c r="FR142" s="104"/>
      <c r="FS142" s="104"/>
      <c r="FT142" s="104"/>
      <c r="FU142" s="104"/>
      <c r="FV142" s="104"/>
      <c r="FW142" s="104"/>
      <c r="FX142" s="104"/>
      <c r="FY142" s="104"/>
      <c r="FZ142" s="104"/>
      <c r="GA142" s="104"/>
      <c r="GB142" s="104"/>
      <c r="GC142" s="104"/>
      <c r="GD142" s="104"/>
      <c r="GE142" s="104"/>
      <c r="GF142" s="104"/>
      <c r="GG142" s="104"/>
      <c r="GH142" s="104"/>
      <c r="GI142" s="104"/>
      <c r="GJ142" s="104"/>
      <c r="GK142" s="104"/>
    </row>
    <row r="143" spans="2:193" ht="18.75" customHeight="1" x14ac:dyDescent="0.3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  <c r="CW143" s="105"/>
      <c r="CX143" s="105"/>
      <c r="CY143" s="105"/>
      <c r="CZ143" s="105"/>
      <c r="DA143" s="105"/>
      <c r="DB143" s="105"/>
      <c r="DC143" s="105"/>
      <c r="DD143" s="105"/>
      <c r="DE143" s="105"/>
      <c r="DF143" s="105"/>
      <c r="DG143" s="105"/>
      <c r="DH143" s="105"/>
      <c r="DI143" s="105"/>
      <c r="DJ143" s="105"/>
      <c r="DK143" s="105"/>
      <c r="DL143" s="105"/>
      <c r="DM143" s="105"/>
      <c r="DN143" s="105"/>
      <c r="DO143" s="105"/>
      <c r="DP143" s="105"/>
      <c r="DQ143" s="105"/>
      <c r="DR143" s="105"/>
      <c r="DS143" s="105"/>
      <c r="DT143" s="105"/>
      <c r="DU143" s="105"/>
      <c r="DV143" s="105"/>
      <c r="DW143" s="105"/>
      <c r="DX143" s="105"/>
      <c r="DY143" s="105"/>
      <c r="DZ143" s="105"/>
      <c r="EA143" s="105"/>
      <c r="EB143" s="105"/>
      <c r="EC143" s="105"/>
      <c r="ED143" s="105"/>
      <c r="EE143" s="105"/>
      <c r="EF143" s="105"/>
      <c r="EG143" s="105"/>
      <c r="EH143" s="105"/>
      <c r="EI143" s="105"/>
      <c r="EJ143" s="105"/>
      <c r="EK143" s="105"/>
      <c r="EL143" s="105"/>
      <c r="EM143" s="105"/>
      <c r="EN143" s="105"/>
      <c r="EO143" s="105"/>
      <c r="EP143" s="105"/>
      <c r="EQ143" s="105"/>
      <c r="ER143" s="105"/>
      <c r="ES143" s="105"/>
      <c r="ET143" s="105"/>
      <c r="EU143" s="105"/>
      <c r="EV143" s="105"/>
      <c r="EW143" s="105"/>
      <c r="EX143" s="105"/>
      <c r="EY143" s="105"/>
      <c r="EZ143" s="105"/>
      <c r="FA143" s="105"/>
      <c r="FB143" s="105"/>
      <c r="FC143" s="105"/>
      <c r="FD143" s="105"/>
      <c r="FE143" s="105"/>
      <c r="FF143" s="105"/>
      <c r="FG143" s="105"/>
      <c r="FH143" s="105"/>
      <c r="FI143" s="105"/>
      <c r="FJ143" s="105"/>
      <c r="FK143" s="105"/>
      <c r="FL143" s="105"/>
      <c r="FM143" s="105"/>
      <c r="FN143" s="104"/>
      <c r="FO143" s="104"/>
      <c r="FP143" s="104"/>
      <c r="FQ143" s="104"/>
      <c r="FR143" s="104"/>
      <c r="FS143" s="104"/>
      <c r="FT143" s="104"/>
      <c r="FU143" s="104"/>
      <c r="FV143" s="104"/>
      <c r="FW143" s="104"/>
      <c r="FX143" s="104"/>
      <c r="FY143" s="104"/>
      <c r="FZ143" s="104"/>
      <c r="GA143" s="104"/>
      <c r="GB143" s="104"/>
      <c r="GC143" s="104"/>
      <c r="GD143" s="104"/>
      <c r="GE143" s="104"/>
      <c r="GF143" s="104"/>
      <c r="GG143" s="104"/>
      <c r="GH143" s="104"/>
      <c r="GI143" s="104"/>
      <c r="GJ143" s="104"/>
      <c r="GK143" s="104"/>
    </row>
    <row r="144" spans="2:193" ht="18.75" customHeight="1" x14ac:dyDescent="0.3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  <c r="CZ144" s="105"/>
      <c r="DA144" s="105"/>
      <c r="DB144" s="105"/>
      <c r="DC144" s="105"/>
      <c r="DD144" s="105"/>
      <c r="DE144" s="105"/>
      <c r="DF144" s="105"/>
      <c r="DG144" s="105"/>
      <c r="DH144" s="105"/>
      <c r="DI144" s="105"/>
      <c r="DJ144" s="105"/>
      <c r="DK144" s="105"/>
      <c r="DL144" s="105"/>
      <c r="DM144" s="105"/>
      <c r="DN144" s="105"/>
      <c r="DO144" s="105"/>
      <c r="DP144" s="105"/>
      <c r="DQ144" s="105"/>
      <c r="DR144" s="105"/>
      <c r="DS144" s="105"/>
      <c r="DT144" s="105"/>
      <c r="DU144" s="105"/>
      <c r="DV144" s="105"/>
      <c r="DW144" s="105"/>
      <c r="DX144" s="105"/>
      <c r="DY144" s="105"/>
      <c r="DZ144" s="105"/>
      <c r="EA144" s="105"/>
      <c r="EB144" s="105"/>
      <c r="EC144" s="105"/>
      <c r="ED144" s="105"/>
      <c r="EE144" s="105"/>
      <c r="EF144" s="105"/>
      <c r="EG144" s="105"/>
      <c r="EH144" s="105"/>
      <c r="EI144" s="105"/>
      <c r="EJ144" s="105"/>
      <c r="EK144" s="105"/>
      <c r="EL144" s="105"/>
      <c r="EM144" s="105"/>
      <c r="EN144" s="105"/>
      <c r="EO144" s="105"/>
      <c r="EP144" s="105"/>
      <c r="EQ144" s="105"/>
      <c r="ER144" s="105"/>
      <c r="ES144" s="105"/>
      <c r="ET144" s="105"/>
      <c r="EU144" s="105"/>
      <c r="EV144" s="105"/>
      <c r="EW144" s="105"/>
      <c r="EX144" s="105"/>
      <c r="EY144" s="105"/>
      <c r="EZ144" s="105"/>
      <c r="FA144" s="105"/>
      <c r="FB144" s="105"/>
      <c r="FC144" s="105"/>
      <c r="FD144" s="105"/>
      <c r="FE144" s="105"/>
      <c r="FF144" s="105"/>
      <c r="FG144" s="105"/>
      <c r="FH144" s="105"/>
      <c r="FI144" s="105"/>
      <c r="FJ144" s="105"/>
      <c r="FK144" s="105"/>
      <c r="FL144" s="105"/>
      <c r="FM144" s="105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</row>
    <row r="145" spans="2:193" ht="18.75" customHeight="1" x14ac:dyDescent="0.3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  <c r="DP145" s="105"/>
      <c r="DQ145" s="105"/>
      <c r="DR145" s="105"/>
      <c r="DS145" s="105"/>
      <c r="DT145" s="105"/>
      <c r="DU145" s="105"/>
      <c r="DV145" s="105"/>
      <c r="DW145" s="105"/>
      <c r="DX145" s="105"/>
      <c r="DY145" s="105"/>
      <c r="DZ145" s="105"/>
      <c r="EA145" s="105"/>
      <c r="EB145" s="105"/>
      <c r="EC145" s="105"/>
      <c r="ED145" s="105"/>
      <c r="EE145" s="105"/>
      <c r="EF145" s="105"/>
      <c r="EG145" s="105"/>
      <c r="EH145" s="105"/>
      <c r="EI145" s="105"/>
      <c r="EJ145" s="105"/>
      <c r="EK145" s="105"/>
      <c r="EL145" s="105"/>
      <c r="EM145" s="105"/>
      <c r="EN145" s="105"/>
      <c r="EO145" s="105"/>
      <c r="EP145" s="105"/>
      <c r="EQ145" s="105"/>
      <c r="ER145" s="105"/>
      <c r="ES145" s="105"/>
      <c r="ET145" s="105"/>
      <c r="EU145" s="105"/>
      <c r="EV145" s="105"/>
      <c r="EW145" s="105"/>
      <c r="EX145" s="105"/>
      <c r="EY145" s="105"/>
      <c r="EZ145" s="105"/>
      <c r="FA145" s="105"/>
      <c r="FB145" s="105"/>
      <c r="FC145" s="105"/>
      <c r="FD145" s="105"/>
      <c r="FE145" s="105"/>
      <c r="FF145" s="105"/>
      <c r="FG145" s="105"/>
      <c r="FH145" s="105"/>
      <c r="FI145" s="105"/>
      <c r="FJ145" s="105"/>
      <c r="FK145" s="105"/>
      <c r="FL145" s="105"/>
      <c r="FM145" s="105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</row>
    <row r="146" spans="2:193" ht="18.75" customHeight="1" x14ac:dyDescent="0.3"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06"/>
      <c r="EG146" s="106"/>
      <c r="EH146" s="106"/>
      <c r="EI146" s="106"/>
      <c r="EJ146" s="106"/>
      <c r="EK146" s="106"/>
      <c r="EL146" s="106"/>
      <c r="EM146" s="106"/>
      <c r="EN146" s="106"/>
      <c r="EO146" s="106"/>
      <c r="EP146" s="106"/>
      <c r="EQ146" s="106"/>
      <c r="ER146" s="106"/>
      <c r="ES146" s="106"/>
      <c r="ET146" s="106"/>
      <c r="EU146" s="106"/>
      <c r="EV146" s="106"/>
      <c r="EW146" s="106"/>
      <c r="EX146" s="106"/>
      <c r="EY146" s="106"/>
      <c r="EZ146" s="106"/>
      <c r="FA146" s="106"/>
      <c r="FB146" s="106"/>
      <c r="FC146" s="106"/>
      <c r="FD146" s="106"/>
      <c r="FE146" s="106"/>
      <c r="FF146" s="106"/>
      <c r="FG146" s="106"/>
      <c r="FH146" s="106"/>
      <c r="FI146" s="106"/>
      <c r="FJ146" s="106"/>
      <c r="FK146" s="106"/>
      <c r="FL146" s="106"/>
      <c r="FM146" s="106"/>
    </row>
    <row r="147" spans="2:193" ht="18.75" customHeight="1" x14ac:dyDescent="0.3"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106"/>
      <c r="FC147" s="106"/>
      <c r="FD147" s="106"/>
      <c r="FE147" s="106"/>
      <c r="FF147" s="106"/>
      <c r="FG147" s="106"/>
      <c r="FH147" s="106"/>
      <c r="FI147" s="106"/>
      <c r="FJ147" s="106"/>
      <c r="FK147" s="106"/>
      <c r="FL147" s="106"/>
      <c r="FM147" s="106"/>
    </row>
    <row r="148" spans="2:193" ht="18.75" customHeight="1" x14ac:dyDescent="0.3"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06"/>
      <c r="EF148" s="106"/>
      <c r="EG148" s="106"/>
      <c r="EH148" s="106"/>
      <c r="EI148" s="106"/>
      <c r="EJ148" s="106"/>
      <c r="EK148" s="106"/>
      <c r="EL148" s="106"/>
      <c r="EM148" s="106"/>
      <c r="EN148" s="106"/>
      <c r="EO148" s="106"/>
      <c r="EP148" s="106"/>
      <c r="EQ148" s="106"/>
      <c r="ER148" s="106"/>
      <c r="ES148" s="106"/>
      <c r="ET148" s="106"/>
      <c r="EU148" s="106"/>
      <c r="EV148" s="106"/>
      <c r="EW148" s="106"/>
      <c r="EX148" s="106"/>
      <c r="EY148" s="106"/>
      <c r="EZ148" s="106"/>
      <c r="FA148" s="106"/>
      <c r="FB148" s="106"/>
      <c r="FC148" s="106"/>
      <c r="FD148" s="106"/>
      <c r="FE148" s="106"/>
      <c r="FF148" s="106"/>
      <c r="FG148" s="106"/>
      <c r="FH148" s="106"/>
      <c r="FI148" s="106"/>
      <c r="FJ148" s="106"/>
      <c r="FK148" s="106"/>
      <c r="FL148" s="106"/>
      <c r="FM148" s="106"/>
    </row>
    <row r="149" spans="2:193" ht="18.75" customHeight="1" x14ac:dyDescent="0.3"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06"/>
      <c r="EF149" s="106"/>
      <c r="EG149" s="106"/>
      <c r="EH149" s="106"/>
      <c r="EI149" s="106"/>
      <c r="EJ149" s="106"/>
      <c r="EK149" s="106"/>
      <c r="EL149" s="106"/>
      <c r="EM149" s="106"/>
      <c r="EN149" s="106"/>
      <c r="EO149" s="106"/>
      <c r="EP149" s="106"/>
      <c r="EQ149" s="106"/>
      <c r="ER149" s="106"/>
      <c r="ES149" s="106"/>
      <c r="ET149" s="106"/>
      <c r="EU149" s="106"/>
      <c r="EV149" s="106"/>
      <c r="EW149" s="106"/>
      <c r="EX149" s="106"/>
      <c r="EY149" s="106"/>
      <c r="EZ149" s="106"/>
      <c r="FA149" s="106"/>
      <c r="FB149" s="106"/>
      <c r="FC149" s="106"/>
      <c r="FD149" s="106"/>
      <c r="FE149" s="106"/>
      <c r="FF149" s="106"/>
      <c r="FG149" s="106"/>
      <c r="FH149" s="106"/>
      <c r="FI149" s="106"/>
      <c r="FJ149" s="106"/>
      <c r="FK149" s="106"/>
      <c r="FL149" s="106"/>
      <c r="FM149" s="106"/>
    </row>
    <row r="150" spans="2:193" ht="18.75" customHeight="1" x14ac:dyDescent="0.3"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106"/>
      <c r="FI150" s="106"/>
      <c r="FJ150" s="106"/>
      <c r="FK150" s="106"/>
      <c r="FL150" s="106"/>
      <c r="FM150" s="106"/>
    </row>
    <row r="151" spans="2:193" ht="18.75" customHeight="1" x14ac:dyDescent="0.3"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106"/>
      <c r="FC151" s="106"/>
      <c r="FD151" s="106"/>
      <c r="FE151" s="106"/>
      <c r="FF151" s="106"/>
      <c r="FG151" s="106"/>
      <c r="FH151" s="106"/>
      <c r="FI151" s="106"/>
      <c r="FJ151" s="106"/>
      <c r="FK151" s="106"/>
      <c r="FL151" s="106"/>
      <c r="FM151" s="106"/>
    </row>
    <row r="152" spans="2:193" ht="18.75" customHeight="1" x14ac:dyDescent="0.3"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06"/>
      <c r="EA152" s="106"/>
      <c r="EB152" s="106"/>
      <c r="EC152" s="106"/>
      <c r="ED152" s="106"/>
      <c r="EE152" s="106"/>
      <c r="EF152" s="106"/>
      <c r="EG152" s="106"/>
      <c r="EH152" s="106"/>
      <c r="EI152" s="106"/>
      <c r="EJ152" s="106"/>
      <c r="EK152" s="106"/>
      <c r="EL152" s="106"/>
      <c r="EM152" s="106"/>
      <c r="EN152" s="106"/>
      <c r="EO152" s="106"/>
      <c r="EP152" s="106"/>
      <c r="EQ152" s="106"/>
      <c r="ER152" s="106"/>
      <c r="ES152" s="106"/>
      <c r="ET152" s="106"/>
      <c r="EU152" s="106"/>
      <c r="EV152" s="106"/>
      <c r="EW152" s="106"/>
      <c r="EX152" s="106"/>
      <c r="EY152" s="106"/>
      <c r="EZ152" s="106"/>
      <c r="FA152" s="106"/>
      <c r="FB152" s="106"/>
      <c r="FC152" s="106"/>
      <c r="FD152" s="106"/>
      <c r="FE152" s="106"/>
      <c r="FF152" s="106"/>
      <c r="FG152" s="106"/>
      <c r="FH152" s="106"/>
      <c r="FI152" s="106"/>
      <c r="FJ152" s="106"/>
      <c r="FK152" s="106"/>
      <c r="FL152" s="106"/>
      <c r="FM152" s="106"/>
    </row>
    <row r="153" spans="2:193" ht="18.75" customHeight="1" x14ac:dyDescent="0.3"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106"/>
      <c r="FC153" s="106"/>
      <c r="FD153" s="106"/>
      <c r="FE153" s="106"/>
      <c r="FF153" s="106"/>
      <c r="FG153" s="106"/>
      <c r="FH153" s="106"/>
      <c r="FI153" s="106"/>
      <c r="FJ153" s="106"/>
      <c r="FK153" s="106"/>
      <c r="FL153" s="106"/>
      <c r="FM153" s="106"/>
    </row>
    <row r="154" spans="2:193" ht="18.75" customHeight="1" x14ac:dyDescent="0.3"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  <c r="DT154" s="106"/>
      <c r="DU154" s="106"/>
      <c r="DV154" s="106"/>
      <c r="DW154" s="106"/>
      <c r="DX154" s="106"/>
      <c r="DY154" s="106"/>
      <c r="DZ154" s="106"/>
      <c r="EA154" s="106"/>
      <c r="EB154" s="106"/>
      <c r="EC154" s="106"/>
      <c r="ED154" s="106"/>
      <c r="EE154" s="106"/>
      <c r="EF154" s="106"/>
      <c r="EG154" s="106"/>
      <c r="EH154" s="106"/>
      <c r="EI154" s="106"/>
      <c r="EJ154" s="106"/>
      <c r="EK154" s="106"/>
      <c r="EL154" s="106"/>
      <c r="EM154" s="106"/>
      <c r="EN154" s="106"/>
      <c r="EO154" s="106"/>
      <c r="EP154" s="106"/>
      <c r="EQ154" s="106"/>
      <c r="ER154" s="106"/>
      <c r="ES154" s="106"/>
      <c r="ET154" s="106"/>
      <c r="EU154" s="106"/>
      <c r="EV154" s="106"/>
      <c r="EW154" s="106"/>
      <c r="EX154" s="106"/>
      <c r="EY154" s="106"/>
      <c r="EZ154" s="106"/>
      <c r="FA154" s="106"/>
      <c r="FB154" s="106"/>
      <c r="FC154" s="106"/>
      <c r="FD154" s="106"/>
      <c r="FE154" s="106"/>
      <c r="FF154" s="106"/>
      <c r="FG154" s="106"/>
      <c r="FH154" s="106"/>
      <c r="FI154" s="106"/>
      <c r="FJ154" s="106"/>
      <c r="FK154" s="106"/>
      <c r="FL154" s="106"/>
      <c r="FM154" s="106"/>
    </row>
    <row r="155" spans="2:193" ht="18.75" customHeight="1" x14ac:dyDescent="0.3"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/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106"/>
      <c r="DN155" s="106"/>
      <c r="DO155" s="106"/>
      <c r="DP155" s="106"/>
      <c r="DQ155" s="106"/>
      <c r="DR155" s="106"/>
      <c r="DS155" s="106"/>
      <c r="DT155" s="106"/>
      <c r="DU155" s="106"/>
      <c r="DV155" s="106"/>
      <c r="DW155" s="106"/>
      <c r="DX155" s="106"/>
      <c r="DY155" s="106"/>
      <c r="DZ155" s="106"/>
      <c r="EA155" s="106"/>
      <c r="EB155" s="106"/>
      <c r="EC155" s="106"/>
      <c r="ED155" s="106"/>
      <c r="EE155" s="106"/>
      <c r="EF155" s="106"/>
      <c r="EG155" s="106"/>
      <c r="EH155" s="106"/>
      <c r="EI155" s="106"/>
      <c r="EJ155" s="106"/>
      <c r="EK155" s="106"/>
      <c r="EL155" s="106"/>
      <c r="EM155" s="106"/>
      <c r="EN155" s="106"/>
      <c r="EO155" s="106"/>
      <c r="EP155" s="106"/>
      <c r="EQ155" s="106"/>
      <c r="ER155" s="106"/>
      <c r="ES155" s="106"/>
      <c r="ET155" s="106"/>
      <c r="EU155" s="106"/>
      <c r="EV155" s="106"/>
      <c r="EW155" s="106"/>
      <c r="EX155" s="106"/>
      <c r="EY155" s="106"/>
      <c r="EZ155" s="106"/>
      <c r="FA155" s="106"/>
      <c r="FB155" s="106"/>
      <c r="FC155" s="106"/>
      <c r="FD155" s="106"/>
      <c r="FE155" s="106"/>
      <c r="FF155" s="106"/>
      <c r="FG155" s="106"/>
      <c r="FH155" s="106"/>
      <c r="FI155" s="106"/>
      <c r="FJ155" s="106"/>
      <c r="FK155" s="106"/>
      <c r="FL155" s="106"/>
      <c r="FM155" s="106"/>
    </row>
    <row r="156" spans="2:193" ht="18.75" customHeight="1" x14ac:dyDescent="0.3"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  <c r="CX156" s="106"/>
      <c r="CY156" s="106"/>
      <c r="CZ156" s="106"/>
      <c r="DA156" s="106"/>
      <c r="DB156" s="106"/>
      <c r="DC156" s="106"/>
      <c r="DD156" s="106"/>
      <c r="DE156" s="106"/>
      <c r="DF156" s="106"/>
      <c r="DG156" s="106"/>
      <c r="DH156" s="106"/>
      <c r="DI156" s="106"/>
      <c r="DJ156" s="106"/>
      <c r="DK156" s="106"/>
      <c r="DL156" s="106"/>
      <c r="DM156" s="106"/>
      <c r="DN156" s="106"/>
      <c r="DO156" s="106"/>
      <c r="DP156" s="106"/>
      <c r="DQ156" s="106"/>
      <c r="DR156" s="106"/>
      <c r="DS156" s="106"/>
      <c r="DT156" s="106"/>
      <c r="DU156" s="106"/>
      <c r="DV156" s="106"/>
      <c r="DW156" s="106"/>
      <c r="DX156" s="106"/>
      <c r="DY156" s="106"/>
      <c r="DZ156" s="106"/>
      <c r="EA156" s="106"/>
      <c r="EB156" s="106"/>
      <c r="EC156" s="106"/>
      <c r="ED156" s="106"/>
      <c r="EE156" s="106"/>
      <c r="EF156" s="106"/>
      <c r="EG156" s="106"/>
      <c r="EH156" s="106"/>
      <c r="EI156" s="106"/>
      <c r="EJ156" s="106"/>
      <c r="EK156" s="106"/>
      <c r="EL156" s="106"/>
      <c r="EM156" s="106"/>
      <c r="EN156" s="106"/>
      <c r="EO156" s="106"/>
      <c r="EP156" s="106"/>
      <c r="EQ156" s="106"/>
      <c r="ER156" s="106"/>
      <c r="ES156" s="106"/>
      <c r="ET156" s="106"/>
      <c r="EU156" s="106"/>
      <c r="EV156" s="106"/>
      <c r="EW156" s="106"/>
      <c r="EX156" s="106"/>
      <c r="EY156" s="106"/>
      <c r="EZ156" s="106"/>
      <c r="FA156" s="106"/>
      <c r="FB156" s="106"/>
      <c r="FC156" s="106"/>
      <c r="FD156" s="106"/>
      <c r="FE156" s="106"/>
      <c r="FF156" s="106"/>
      <c r="FG156" s="106"/>
      <c r="FH156" s="106"/>
      <c r="FI156" s="106"/>
      <c r="FJ156" s="106"/>
      <c r="FK156" s="106"/>
      <c r="FL156" s="106"/>
      <c r="FM156" s="106"/>
    </row>
    <row r="157" spans="2:193" ht="18.75" customHeight="1" x14ac:dyDescent="0.3"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06"/>
      <c r="ET157" s="106"/>
      <c r="EU157" s="106"/>
      <c r="EV157" s="106"/>
      <c r="EW157" s="106"/>
      <c r="EX157" s="106"/>
      <c r="EY157" s="106"/>
      <c r="EZ157" s="106"/>
      <c r="FA157" s="106"/>
      <c r="FB157" s="106"/>
      <c r="FC157" s="106"/>
      <c r="FD157" s="106"/>
      <c r="FE157" s="106"/>
      <c r="FF157" s="106"/>
      <c r="FG157" s="106"/>
      <c r="FH157" s="106"/>
      <c r="FI157" s="106"/>
      <c r="FJ157" s="106"/>
      <c r="FK157" s="106"/>
      <c r="FL157" s="106"/>
      <c r="FM157" s="106"/>
    </row>
    <row r="158" spans="2:193" ht="18.75" customHeight="1" x14ac:dyDescent="0.3"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6"/>
      <c r="CZ158" s="106"/>
      <c r="DA158" s="106"/>
      <c r="DB158" s="106"/>
      <c r="DC158" s="106"/>
      <c r="DD158" s="106"/>
      <c r="DE158" s="106"/>
      <c r="DF158" s="106"/>
      <c r="DG158" s="106"/>
      <c r="DH158" s="106"/>
      <c r="DI158" s="106"/>
      <c r="DJ158" s="106"/>
      <c r="DK158" s="106"/>
      <c r="DL158" s="106"/>
      <c r="DM158" s="106"/>
      <c r="DN158" s="106"/>
      <c r="DO158" s="106"/>
      <c r="DP158" s="106"/>
      <c r="DQ158" s="106"/>
      <c r="DR158" s="106"/>
      <c r="DS158" s="106"/>
      <c r="DT158" s="106"/>
      <c r="DU158" s="106"/>
      <c r="DV158" s="106"/>
      <c r="DW158" s="106"/>
      <c r="DX158" s="106"/>
      <c r="DY158" s="106"/>
      <c r="DZ158" s="106"/>
      <c r="EA158" s="106"/>
      <c r="EB158" s="106"/>
      <c r="EC158" s="106"/>
      <c r="ED158" s="106"/>
      <c r="EE158" s="106"/>
      <c r="EF158" s="106"/>
      <c r="EG158" s="106"/>
      <c r="EH158" s="106"/>
      <c r="EI158" s="106"/>
      <c r="EJ158" s="106"/>
      <c r="EK158" s="106"/>
      <c r="EL158" s="106"/>
      <c r="EM158" s="106"/>
      <c r="EN158" s="106"/>
      <c r="EO158" s="106"/>
      <c r="EP158" s="106"/>
      <c r="EQ158" s="106"/>
      <c r="ER158" s="106"/>
      <c r="ES158" s="106"/>
      <c r="ET158" s="106"/>
      <c r="EU158" s="106"/>
      <c r="EV158" s="106"/>
      <c r="EW158" s="106"/>
      <c r="EX158" s="106"/>
      <c r="EY158" s="106"/>
      <c r="EZ158" s="106"/>
      <c r="FA158" s="106"/>
      <c r="FB158" s="106"/>
      <c r="FC158" s="106"/>
      <c r="FD158" s="106"/>
      <c r="FE158" s="106"/>
      <c r="FF158" s="106"/>
      <c r="FG158" s="106"/>
      <c r="FH158" s="106"/>
      <c r="FI158" s="106"/>
      <c r="FJ158" s="106"/>
      <c r="FK158" s="106"/>
      <c r="FL158" s="106"/>
      <c r="FM158" s="106"/>
    </row>
    <row r="159" spans="2:193" ht="18.75" customHeight="1" x14ac:dyDescent="0.3"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  <c r="CP159" s="106"/>
      <c r="CQ159" s="106"/>
      <c r="CR159" s="106"/>
      <c r="CS159" s="106"/>
      <c r="CT159" s="106"/>
      <c r="CU159" s="106"/>
      <c r="CV159" s="106"/>
      <c r="CW159" s="106"/>
      <c r="CX159" s="106"/>
      <c r="CY159" s="106"/>
      <c r="CZ159" s="106"/>
      <c r="DA159" s="106"/>
      <c r="DB159" s="106"/>
      <c r="DC159" s="106"/>
      <c r="DD159" s="106"/>
      <c r="DE159" s="106"/>
      <c r="DF159" s="106"/>
      <c r="DG159" s="106"/>
      <c r="DH159" s="106"/>
      <c r="DI159" s="106"/>
      <c r="DJ159" s="106"/>
      <c r="DK159" s="106"/>
      <c r="DL159" s="106"/>
      <c r="DM159" s="106"/>
      <c r="DN159" s="106"/>
      <c r="DO159" s="106"/>
      <c r="DP159" s="106"/>
      <c r="DQ159" s="106"/>
      <c r="DR159" s="106"/>
      <c r="DS159" s="106"/>
      <c r="DT159" s="106"/>
      <c r="DU159" s="106"/>
      <c r="DV159" s="106"/>
      <c r="DW159" s="106"/>
      <c r="DX159" s="106"/>
      <c r="DY159" s="106"/>
      <c r="DZ159" s="106"/>
      <c r="EA159" s="106"/>
      <c r="EB159" s="106"/>
      <c r="EC159" s="106"/>
      <c r="ED159" s="106"/>
      <c r="EE159" s="106"/>
      <c r="EF159" s="106"/>
      <c r="EG159" s="106"/>
      <c r="EH159" s="106"/>
      <c r="EI159" s="106"/>
      <c r="EJ159" s="106"/>
      <c r="EK159" s="106"/>
      <c r="EL159" s="106"/>
      <c r="EM159" s="106"/>
      <c r="EN159" s="106"/>
      <c r="EO159" s="106"/>
      <c r="EP159" s="106"/>
      <c r="EQ159" s="106"/>
      <c r="ER159" s="106"/>
      <c r="ES159" s="106"/>
      <c r="ET159" s="106"/>
      <c r="EU159" s="106"/>
      <c r="EV159" s="106"/>
      <c r="EW159" s="106"/>
      <c r="EX159" s="106"/>
      <c r="EY159" s="106"/>
      <c r="EZ159" s="106"/>
      <c r="FA159" s="106"/>
      <c r="FB159" s="106"/>
      <c r="FC159" s="106"/>
      <c r="FD159" s="106"/>
      <c r="FE159" s="106"/>
      <c r="FF159" s="106"/>
      <c r="FG159" s="106"/>
      <c r="FH159" s="106"/>
      <c r="FI159" s="106"/>
      <c r="FJ159" s="106"/>
      <c r="FK159" s="106"/>
      <c r="FL159" s="106"/>
      <c r="FM159" s="106"/>
    </row>
    <row r="160" spans="2:193" ht="18.75" customHeight="1" x14ac:dyDescent="0.3"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106"/>
      <c r="DC160" s="106"/>
      <c r="DD160" s="106"/>
      <c r="DE160" s="106"/>
      <c r="DF160" s="106"/>
      <c r="DG160" s="106"/>
      <c r="DH160" s="106"/>
      <c r="DI160" s="106"/>
      <c r="DJ160" s="106"/>
      <c r="DK160" s="106"/>
      <c r="DL160" s="106"/>
      <c r="DM160" s="106"/>
      <c r="DN160" s="106"/>
      <c r="DO160" s="106"/>
      <c r="DP160" s="106"/>
      <c r="DQ160" s="106"/>
      <c r="DR160" s="106"/>
      <c r="DS160" s="106"/>
      <c r="DT160" s="106"/>
      <c r="DU160" s="106"/>
      <c r="DV160" s="106"/>
      <c r="DW160" s="106"/>
      <c r="DX160" s="106"/>
      <c r="DY160" s="106"/>
      <c r="DZ160" s="106"/>
      <c r="EA160" s="106"/>
      <c r="EB160" s="106"/>
      <c r="EC160" s="106"/>
      <c r="ED160" s="106"/>
      <c r="EE160" s="106"/>
      <c r="EF160" s="106"/>
      <c r="EG160" s="106"/>
      <c r="EH160" s="106"/>
      <c r="EI160" s="106"/>
      <c r="EJ160" s="106"/>
      <c r="EK160" s="106"/>
      <c r="EL160" s="106"/>
      <c r="EM160" s="106"/>
      <c r="EN160" s="106"/>
      <c r="EO160" s="106"/>
      <c r="EP160" s="106"/>
      <c r="EQ160" s="106"/>
      <c r="ER160" s="106"/>
      <c r="ES160" s="106"/>
      <c r="ET160" s="106"/>
      <c r="EU160" s="106"/>
      <c r="EV160" s="106"/>
      <c r="EW160" s="106"/>
      <c r="EX160" s="106"/>
      <c r="EY160" s="106"/>
      <c r="EZ160" s="106"/>
      <c r="FA160" s="106"/>
      <c r="FB160" s="106"/>
      <c r="FC160" s="106"/>
      <c r="FD160" s="106"/>
      <c r="FE160" s="106"/>
      <c r="FF160" s="106"/>
      <c r="FG160" s="106"/>
      <c r="FH160" s="106"/>
      <c r="FI160" s="106"/>
      <c r="FJ160" s="106"/>
      <c r="FK160" s="106"/>
      <c r="FL160" s="106"/>
      <c r="FM160" s="106"/>
    </row>
    <row r="161" spans="41:169" ht="18.75" customHeight="1" x14ac:dyDescent="0.3"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  <c r="DV161" s="106"/>
      <c r="DW161" s="106"/>
      <c r="DX161" s="106"/>
      <c r="DY161" s="106"/>
      <c r="DZ161" s="106"/>
      <c r="EA161" s="106"/>
      <c r="EB161" s="106"/>
      <c r="EC161" s="106"/>
      <c r="ED161" s="106"/>
      <c r="EE161" s="106"/>
      <c r="EF161" s="106"/>
      <c r="EG161" s="106"/>
      <c r="EH161" s="106"/>
      <c r="EI161" s="106"/>
      <c r="EJ161" s="106"/>
      <c r="EK161" s="106"/>
      <c r="EL161" s="106"/>
      <c r="EM161" s="106"/>
      <c r="EN161" s="106"/>
      <c r="EO161" s="106"/>
      <c r="EP161" s="106"/>
      <c r="EQ161" s="106"/>
      <c r="ER161" s="106"/>
      <c r="ES161" s="106"/>
      <c r="ET161" s="106"/>
      <c r="EU161" s="106"/>
      <c r="EV161" s="106"/>
      <c r="EW161" s="106"/>
      <c r="EX161" s="106"/>
      <c r="EY161" s="106"/>
      <c r="EZ161" s="106"/>
      <c r="FA161" s="106"/>
      <c r="FB161" s="106"/>
      <c r="FC161" s="106"/>
      <c r="FD161" s="106"/>
      <c r="FE161" s="106"/>
      <c r="FF161" s="106"/>
      <c r="FG161" s="106"/>
      <c r="FH161" s="106"/>
      <c r="FI161" s="106"/>
      <c r="FJ161" s="106"/>
      <c r="FK161" s="106"/>
      <c r="FL161" s="106"/>
      <c r="FM161" s="106"/>
    </row>
    <row r="162" spans="41:169" ht="18.75" customHeight="1" x14ac:dyDescent="0.3"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6"/>
      <c r="FE162" s="106"/>
      <c r="FF162" s="106"/>
      <c r="FG162" s="106"/>
      <c r="FH162" s="106"/>
      <c r="FI162" s="106"/>
      <c r="FJ162" s="106"/>
      <c r="FK162" s="106"/>
      <c r="FL162" s="106"/>
      <c r="FM162" s="106"/>
    </row>
    <row r="163" spans="41:169" ht="18.75" customHeight="1" x14ac:dyDescent="0.3"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  <c r="DV163" s="106"/>
      <c r="DW163" s="106"/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106"/>
      <c r="FC163" s="10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</row>
    <row r="164" spans="41:169" ht="18.75" customHeight="1" x14ac:dyDescent="0.3"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  <c r="DJ164" s="106"/>
      <c r="DK164" s="106"/>
      <c r="DL164" s="106"/>
      <c r="DM164" s="106"/>
      <c r="DN164" s="106"/>
      <c r="DO164" s="106"/>
      <c r="DP164" s="106"/>
      <c r="DQ164" s="106"/>
      <c r="DR164" s="106"/>
      <c r="DS164" s="106"/>
      <c r="DT164" s="106"/>
      <c r="DU164" s="106"/>
      <c r="DV164" s="106"/>
      <c r="DW164" s="106"/>
      <c r="DX164" s="106"/>
      <c r="DY164" s="106"/>
      <c r="DZ164" s="106"/>
      <c r="EA164" s="106"/>
      <c r="EB164" s="106"/>
      <c r="EC164" s="106"/>
      <c r="ED164" s="106"/>
      <c r="EE164" s="106"/>
      <c r="EF164" s="106"/>
      <c r="EG164" s="106"/>
      <c r="EH164" s="106"/>
      <c r="EI164" s="106"/>
      <c r="EJ164" s="106"/>
      <c r="EK164" s="106"/>
      <c r="EL164" s="106"/>
      <c r="EM164" s="106"/>
      <c r="EN164" s="106"/>
      <c r="EO164" s="106"/>
      <c r="EP164" s="106"/>
      <c r="EQ164" s="106"/>
      <c r="ER164" s="106"/>
      <c r="ES164" s="106"/>
      <c r="ET164" s="106"/>
      <c r="EU164" s="106"/>
      <c r="EV164" s="106"/>
      <c r="EW164" s="106"/>
      <c r="EX164" s="106"/>
      <c r="EY164" s="106"/>
      <c r="EZ164" s="106"/>
      <c r="FA164" s="106"/>
      <c r="FB164" s="106"/>
      <c r="FC164" s="106"/>
      <c r="FD164" s="106"/>
      <c r="FE164" s="106"/>
      <c r="FF164" s="106"/>
      <c r="FG164" s="106"/>
      <c r="FH164" s="106"/>
      <c r="FI164" s="106"/>
      <c r="FJ164" s="106"/>
      <c r="FK164" s="106"/>
      <c r="FL164" s="106"/>
      <c r="FM164" s="106"/>
    </row>
    <row r="165" spans="41:169" ht="18.75" customHeight="1" x14ac:dyDescent="0.3"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  <c r="DJ165" s="106"/>
      <c r="DK165" s="106"/>
      <c r="DL165" s="106"/>
      <c r="DM165" s="106"/>
      <c r="DN165" s="106"/>
      <c r="DO165" s="106"/>
      <c r="DP165" s="106"/>
      <c r="DQ165" s="106"/>
      <c r="DR165" s="106"/>
      <c r="DS165" s="106"/>
      <c r="DT165" s="106"/>
      <c r="DU165" s="106"/>
      <c r="DV165" s="106"/>
      <c r="DW165" s="106"/>
      <c r="DX165" s="106"/>
      <c r="DY165" s="106"/>
      <c r="DZ165" s="106"/>
      <c r="EA165" s="106"/>
      <c r="EB165" s="106"/>
      <c r="EC165" s="106"/>
      <c r="ED165" s="106"/>
      <c r="EE165" s="106"/>
      <c r="EF165" s="106"/>
      <c r="EG165" s="106"/>
      <c r="EH165" s="106"/>
      <c r="EI165" s="106"/>
      <c r="EJ165" s="106"/>
      <c r="EK165" s="106"/>
      <c r="EL165" s="106"/>
      <c r="EM165" s="106"/>
      <c r="EN165" s="106"/>
      <c r="EO165" s="106"/>
      <c r="EP165" s="106"/>
      <c r="EQ165" s="106"/>
      <c r="ER165" s="106"/>
      <c r="ES165" s="106"/>
      <c r="ET165" s="106"/>
      <c r="EU165" s="106"/>
      <c r="EV165" s="106"/>
      <c r="EW165" s="106"/>
      <c r="EX165" s="106"/>
      <c r="EY165" s="106"/>
      <c r="EZ165" s="106"/>
      <c r="FA165" s="106"/>
      <c r="FB165" s="106"/>
      <c r="FC165" s="106"/>
      <c r="FD165" s="106"/>
      <c r="FE165" s="106"/>
      <c r="FF165" s="106"/>
      <c r="FG165" s="106"/>
      <c r="FH165" s="106"/>
      <c r="FI165" s="106"/>
      <c r="FJ165" s="106"/>
      <c r="FK165" s="106"/>
      <c r="FL165" s="106"/>
      <c r="FM165" s="106"/>
    </row>
    <row r="166" spans="41:169" ht="18.75" customHeight="1" x14ac:dyDescent="0.3"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106"/>
      <c r="DC166" s="106"/>
      <c r="DD166" s="106"/>
      <c r="DE166" s="106"/>
      <c r="DF166" s="106"/>
      <c r="DG166" s="106"/>
      <c r="DH166" s="106"/>
      <c r="DI166" s="106"/>
      <c r="DJ166" s="106"/>
      <c r="DK166" s="106"/>
      <c r="DL166" s="106"/>
      <c r="DM166" s="106"/>
      <c r="DN166" s="106"/>
      <c r="DO166" s="106"/>
      <c r="DP166" s="106"/>
      <c r="DQ166" s="106"/>
      <c r="DR166" s="106"/>
      <c r="DS166" s="106"/>
      <c r="DT166" s="106"/>
      <c r="DU166" s="106"/>
      <c r="DV166" s="106"/>
      <c r="DW166" s="106"/>
      <c r="DX166" s="106"/>
      <c r="DY166" s="106"/>
      <c r="DZ166" s="106"/>
      <c r="EA166" s="106"/>
      <c r="EB166" s="106"/>
      <c r="EC166" s="106"/>
      <c r="ED166" s="106"/>
      <c r="EE166" s="106"/>
      <c r="EF166" s="106"/>
      <c r="EG166" s="106"/>
      <c r="EH166" s="106"/>
      <c r="EI166" s="106"/>
      <c r="EJ166" s="106"/>
      <c r="EK166" s="106"/>
      <c r="EL166" s="106"/>
      <c r="EM166" s="106"/>
      <c r="EN166" s="106"/>
      <c r="EO166" s="106"/>
      <c r="EP166" s="106"/>
      <c r="EQ166" s="106"/>
      <c r="ER166" s="106"/>
      <c r="ES166" s="106"/>
      <c r="ET166" s="106"/>
      <c r="EU166" s="106"/>
      <c r="EV166" s="106"/>
      <c r="EW166" s="106"/>
      <c r="EX166" s="106"/>
      <c r="EY166" s="106"/>
      <c r="EZ166" s="106"/>
      <c r="FA166" s="106"/>
      <c r="FB166" s="106"/>
      <c r="FC166" s="106"/>
      <c r="FD166" s="106"/>
      <c r="FE166" s="106"/>
      <c r="FF166" s="106"/>
      <c r="FG166" s="106"/>
      <c r="FH166" s="106"/>
      <c r="FI166" s="106"/>
      <c r="FJ166" s="106"/>
      <c r="FK166" s="106"/>
      <c r="FL166" s="106"/>
      <c r="FM166" s="106"/>
    </row>
    <row r="167" spans="41:169" ht="18.75" customHeight="1" x14ac:dyDescent="0.2"/>
    <row r="168" spans="41:169" ht="18.75" customHeight="1" x14ac:dyDescent="0.2"/>
    <row r="169" spans="41:169" ht="18.75" customHeight="1" x14ac:dyDescent="0.2"/>
    <row r="170" spans="41:169" ht="18.75" customHeight="1" x14ac:dyDescent="0.2"/>
    <row r="171" spans="41:169" ht="18.75" customHeight="1" x14ac:dyDescent="0.2"/>
    <row r="172" spans="41:169" ht="18.75" customHeight="1" x14ac:dyDescent="0.2"/>
    <row r="173" spans="41:169" ht="18.75" customHeight="1" x14ac:dyDescent="0.2"/>
    <row r="174" spans="41:169" ht="18.75" customHeight="1" x14ac:dyDescent="0.2"/>
    <row r="175" spans="41:169" ht="18.75" customHeight="1" x14ac:dyDescent="0.2"/>
    <row r="176" spans="41:169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</sheetData>
  <mergeCells count="573">
    <mergeCell ref="A4:GK4"/>
    <mergeCell ref="A5:A7"/>
    <mergeCell ref="B5:J5"/>
    <mergeCell ref="K5:S5"/>
    <mergeCell ref="T5:AB5"/>
    <mergeCell ref="AC5:AN5"/>
    <mergeCell ref="AO5:AW5"/>
    <mergeCell ref="AX5:BF5"/>
    <mergeCell ref="BG5:BO5"/>
    <mergeCell ref="BP5:CA5"/>
    <mergeCell ref="FN5:FY5"/>
    <mergeCell ref="FZ5:GK5"/>
    <mergeCell ref="B6:D6"/>
    <mergeCell ref="E6:G6"/>
    <mergeCell ref="H6:J6"/>
    <mergeCell ref="K6:M6"/>
    <mergeCell ref="N6:P6"/>
    <mergeCell ref="CB5:CM5"/>
    <mergeCell ref="CN5:CV5"/>
    <mergeCell ref="CW5:DE5"/>
    <mergeCell ref="DF5:DN5"/>
    <mergeCell ref="DO5:DZ5"/>
    <mergeCell ref="EA5:EL5"/>
    <mergeCell ref="Q6:S6"/>
    <mergeCell ref="T6:V6"/>
    <mergeCell ref="W6:Y6"/>
    <mergeCell ref="Z6:AB6"/>
    <mergeCell ref="AC6:AE6"/>
    <mergeCell ref="AF6:AH6"/>
    <mergeCell ref="EM5:EU5"/>
    <mergeCell ref="EV5:FD5"/>
    <mergeCell ref="FE5:FM5"/>
    <mergeCell ref="BA6:BC6"/>
    <mergeCell ref="BD6:BF6"/>
    <mergeCell ref="BG6:BI6"/>
    <mergeCell ref="BJ6:BL6"/>
    <mergeCell ref="BM6:BO6"/>
    <mergeCell ref="BP6:BR6"/>
    <mergeCell ref="AI6:AK6"/>
    <mergeCell ref="AL6:AN6"/>
    <mergeCell ref="AO6:AQ6"/>
    <mergeCell ref="AR6:AT6"/>
    <mergeCell ref="AU6:AW6"/>
    <mergeCell ref="AX6:AZ6"/>
    <mergeCell ref="CK6:CM6"/>
    <mergeCell ref="CN6:CP6"/>
    <mergeCell ref="CQ6:CS6"/>
    <mergeCell ref="CT6:CV6"/>
    <mergeCell ref="CW6:CY6"/>
    <mergeCell ref="CZ6:DB6"/>
    <mergeCell ref="BS6:BU6"/>
    <mergeCell ref="BV6:BX6"/>
    <mergeCell ref="BY6:CA6"/>
    <mergeCell ref="CB6:CD6"/>
    <mergeCell ref="CE6:CG6"/>
    <mergeCell ref="CH6:CJ6"/>
    <mergeCell ref="EA6:EC6"/>
    <mergeCell ref="ED6:EF6"/>
    <mergeCell ref="EG6:EI6"/>
    <mergeCell ref="EJ6:EL6"/>
    <mergeCell ref="DC6:DE6"/>
    <mergeCell ref="DF6:DH6"/>
    <mergeCell ref="DI6:DK6"/>
    <mergeCell ref="DL6:DN6"/>
    <mergeCell ref="DO6:DQ6"/>
    <mergeCell ref="DR6:DT6"/>
    <mergeCell ref="FW6:FY6"/>
    <mergeCell ref="FZ6:GB6"/>
    <mergeCell ref="GC6:GE6"/>
    <mergeCell ref="GF6:GH6"/>
    <mergeCell ref="GI6:GK6"/>
    <mergeCell ref="A18:A20"/>
    <mergeCell ref="B18:J18"/>
    <mergeCell ref="K18:S18"/>
    <mergeCell ref="T18:AB18"/>
    <mergeCell ref="AC18:AN18"/>
    <mergeCell ref="FE6:FG6"/>
    <mergeCell ref="FH6:FJ6"/>
    <mergeCell ref="FK6:FM6"/>
    <mergeCell ref="FN6:FP6"/>
    <mergeCell ref="FQ6:FS6"/>
    <mergeCell ref="FT6:FV6"/>
    <mergeCell ref="EM6:EO6"/>
    <mergeCell ref="EP6:ER6"/>
    <mergeCell ref="ES6:EU6"/>
    <mergeCell ref="EV6:EX6"/>
    <mergeCell ref="EY6:FA6"/>
    <mergeCell ref="FB6:FD6"/>
    <mergeCell ref="DU6:DW6"/>
    <mergeCell ref="DX6:DZ6"/>
    <mergeCell ref="B19:D19"/>
    <mergeCell ref="E19:G19"/>
    <mergeCell ref="H19:J19"/>
    <mergeCell ref="K19:M19"/>
    <mergeCell ref="N19:P19"/>
    <mergeCell ref="Q19:S19"/>
    <mergeCell ref="T19:V19"/>
    <mergeCell ref="CW18:DE18"/>
    <mergeCell ref="DF18:DN18"/>
    <mergeCell ref="AO18:AW18"/>
    <mergeCell ref="AX18:BF18"/>
    <mergeCell ref="BG18:BO18"/>
    <mergeCell ref="BP18:CA18"/>
    <mergeCell ref="CB18:CM18"/>
    <mergeCell ref="CN18:CV18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FE18:FM18"/>
    <mergeCell ref="FN18:FY18"/>
    <mergeCell ref="FZ18:GK18"/>
    <mergeCell ref="DO18:DZ18"/>
    <mergeCell ref="EA18:EL18"/>
    <mergeCell ref="EM18:EU18"/>
    <mergeCell ref="EV18:FD18"/>
    <mergeCell ref="BG19:BI19"/>
    <mergeCell ref="BJ19:BL19"/>
    <mergeCell ref="BM19:BO19"/>
    <mergeCell ref="BP19:BR19"/>
    <mergeCell ref="BS19:BU19"/>
    <mergeCell ref="BV19:BX19"/>
    <mergeCell ref="EG19:EI19"/>
    <mergeCell ref="EJ19:EL19"/>
    <mergeCell ref="EM19:EO19"/>
    <mergeCell ref="EP19:ER19"/>
    <mergeCell ref="DI19:DK19"/>
    <mergeCell ref="DL19:DN19"/>
    <mergeCell ref="DO19:DQ19"/>
    <mergeCell ref="DR19:DT19"/>
    <mergeCell ref="DU19:DW19"/>
    <mergeCell ref="DX19:DZ19"/>
    <mergeCell ref="GC19:GE19"/>
    <mergeCell ref="AX19:AZ19"/>
    <mergeCell ref="BA19:BC19"/>
    <mergeCell ref="BD19:BF19"/>
    <mergeCell ref="CQ19:CS19"/>
    <mergeCell ref="CT19:CV19"/>
    <mergeCell ref="CW19:CY19"/>
    <mergeCell ref="CZ19:DB19"/>
    <mergeCell ref="DC19:DE19"/>
    <mergeCell ref="DF19:DH19"/>
    <mergeCell ref="BY19:CA19"/>
    <mergeCell ref="CB19:CD19"/>
    <mergeCell ref="CE19:CG19"/>
    <mergeCell ref="CH19:CJ19"/>
    <mergeCell ref="CK19:CM19"/>
    <mergeCell ref="CN19:CP19"/>
    <mergeCell ref="GF19:GH19"/>
    <mergeCell ref="GI19:GK19"/>
    <mergeCell ref="A32:A34"/>
    <mergeCell ref="B32:J32"/>
    <mergeCell ref="K32:S32"/>
    <mergeCell ref="T32:AB32"/>
    <mergeCell ref="AC32:AN32"/>
    <mergeCell ref="AO32:AW32"/>
    <mergeCell ref="AX32:BF32"/>
    <mergeCell ref="FK19:FM19"/>
    <mergeCell ref="FN19:FP19"/>
    <mergeCell ref="FQ19:FS19"/>
    <mergeCell ref="FT19:FV19"/>
    <mergeCell ref="FW19:FY19"/>
    <mergeCell ref="FZ19:GB19"/>
    <mergeCell ref="ES19:EU19"/>
    <mergeCell ref="EV19:EX19"/>
    <mergeCell ref="EY19:FA19"/>
    <mergeCell ref="FB19:FD19"/>
    <mergeCell ref="FE19:FG19"/>
    <mergeCell ref="FH19:FJ19"/>
    <mergeCell ref="EA19:EC19"/>
    <mergeCell ref="ED19:EF19"/>
    <mergeCell ref="FZ32:GK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DO32:DZ32"/>
    <mergeCell ref="EA32:EL32"/>
    <mergeCell ref="EM32:EU32"/>
    <mergeCell ref="EV32:FD32"/>
    <mergeCell ref="FE32:FM32"/>
    <mergeCell ref="FN32:FY32"/>
    <mergeCell ref="BG32:BO32"/>
    <mergeCell ref="BP32:CA32"/>
    <mergeCell ref="CB32:CM32"/>
    <mergeCell ref="CN32:CV32"/>
    <mergeCell ref="CW32:DE32"/>
    <mergeCell ref="DF32:DN32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CE33:CG33"/>
    <mergeCell ref="CH33:CJ33"/>
    <mergeCell ref="CK33:CM33"/>
    <mergeCell ref="CN33:CP33"/>
    <mergeCell ref="CQ33:CS33"/>
    <mergeCell ref="CT33:CV33"/>
    <mergeCell ref="BM33:BO33"/>
    <mergeCell ref="BP33:BR33"/>
    <mergeCell ref="BS33:BU33"/>
    <mergeCell ref="BV33:BX33"/>
    <mergeCell ref="BY33:CA33"/>
    <mergeCell ref="CB33:CD33"/>
    <mergeCell ref="DO33:DQ33"/>
    <mergeCell ref="DR33:DT33"/>
    <mergeCell ref="DU33:DW33"/>
    <mergeCell ref="DX33:DZ33"/>
    <mergeCell ref="EA33:EC33"/>
    <mergeCell ref="ED33:EF33"/>
    <mergeCell ref="CW33:CY33"/>
    <mergeCell ref="CZ33:DB33"/>
    <mergeCell ref="DC33:DE33"/>
    <mergeCell ref="DF33:DH33"/>
    <mergeCell ref="DI33:DK33"/>
    <mergeCell ref="DL33:DN33"/>
    <mergeCell ref="FE33:FG33"/>
    <mergeCell ref="FH33:FJ33"/>
    <mergeCell ref="FK33:FM33"/>
    <mergeCell ref="FN33:FP33"/>
    <mergeCell ref="EG33:EI33"/>
    <mergeCell ref="EJ33:EL33"/>
    <mergeCell ref="EM33:EO33"/>
    <mergeCell ref="EP33:ER33"/>
    <mergeCell ref="ES33:EU33"/>
    <mergeCell ref="EV33:EX33"/>
    <mergeCell ref="AC72:AE72"/>
    <mergeCell ref="AF72:AH72"/>
    <mergeCell ref="AI72:AK72"/>
    <mergeCell ref="AL72:AN72"/>
    <mergeCell ref="AO72:AQ72"/>
    <mergeCell ref="AR72:AT72"/>
    <mergeCell ref="GI33:GK33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FQ33:FS33"/>
    <mergeCell ref="FT33:FV33"/>
    <mergeCell ref="FW33:FY33"/>
    <mergeCell ref="FZ33:GB33"/>
    <mergeCell ref="GC33:GE33"/>
    <mergeCell ref="GF33:GH33"/>
    <mergeCell ref="EY33:FA33"/>
    <mergeCell ref="FB33:FD33"/>
    <mergeCell ref="BM72:BO72"/>
    <mergeCell ref="BP72:BR72"/>
    <mergeCell ref="BS72:BU72"/>
    <mergeCell ref="BV72:BX72"/>
    <mergeCell ref="BY72:CA72"/>
    <mergeCell ref="CB72:CD72"/>
    <mergeCell ref="AU72:AW72"/>
    <mergeCell ref="AX72:AZ72"/>
    <mergeCell ref="BA72:BC72"/>
    <mergeCell ref="BD72:BF72"/>
    <mergeCell ref="BG72:BI72"/>
    <mergeCell ref="BJ72:BL72"/>
    <mergeCell ref="CW72:CY72"/>
    <mergeCell ref="CZ72:DB72"/>
    <mergeCell ref="DC72:DE72"/>
    <mergeCell ref="DF72:DH72"/>
    <mergeCell ref="DI72:DK72"/>
    <mergeCell ref="DL72:DN72"/>
    <mergeCell ref="CE72:CG72"/>
    <mergeCell ref="CH72:CJ72"/>
    <mergeCell ref="CK72:CM72"/>
    <mergeCell ref="CN72:CP72"/>
    <mergeCell ref="CQ72:CS72"/>
    <mergeCell ref="CT72:CV72"/>
    <mergeCell ref="EM72:EO72"/>
    <mergeCell ref="EP72:ER72"/>
    <mergeCell ref="ES72:EU72"/>
    <mergeCell ref="EV72:EX72"/>
    <mergeCell ref="DO72:DQ72"/>
    <mergeCell ref="DR72:DT72"/>
    <mergeCell ref="DU72:DW72"/>
    <mergeCell ref="DX72:DZ72"/>
    <mergeCell ref="EA72:EC72"/>
    <mergeCell ref="ED72:EF72"/>
    <mergeCell ref="GI72:GK72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FQ72:FS72"/>
    <mergeCell ref="FT72:FV72"/>
    <mergeCell ref="FW72:FY72"/>
    <mergeCell ref="FZ72:GB72"/>
    <mergeCell ref="GC72:GE72"/>
    <mergeCell ref="GF72:GH72"/>
    <mergeCell ref="EY72:FA72"/>
    <mergeCell ref="FB72:FD72"/>
    <mergeCell ref="FE72:FG72"/>
    <mergeCell ref="FH72:FJ72"/>
    <mergeCell ref="FK72:FM72"/>
    <mergeCell ref="FN72:FP72"/>
    <mergeCell ref="EG72:EI72"/>
    <mergeCell ref="EJ72:EL72"/>
    <mergeCell ref="AU73:AW73"/>
    <mergeCell ref="AX73:AZ73"/>
    <mergeCell ref="BA73:BC73"/>
    <mergeCell ref="BD73:BF73"/>
    <mergeCell ref="BG73:BI73"/>
    <mergeCell ref="BJ73:BL73"/>
    <mergeCell ref="AC73:AE73"/>
    <mergeCell ref="AF73:AH73"/>
    <mergeCell ref="AI73:AK73"/>
    <mergeCell ref="AL73:AN73"/>
    <mergeCell ref="AO73:AQ73"/>
    <mergeCell ref="AR73:AT73"/>
    <mergeCell ref="CE73:CG73"/>
    <mergeCell ref="CH73:CJ73"/>
    <mergeCell ref="CK73:CM73"/>
    <mergeCell ref="CN73:CP73"/>
    <mergeCell ref="CQ73:CS73"/>
    <mergeCell ref="CT73:CV73"/>
    <mergeCell ref="BM73:BO73"/>
    <mergeCell ref="BP73:BR73"/>
    <mergeCell ref="BS73:BU73"/>
    <mergeCell ref="BV73:BX73"/>
    <mergeCell ref="BY73:CA73"/>
    <mergeCell ref="CB73:CD73"/>
    <mergeCell ref="DO73:DQ73"/>
    <mergeCell ref="DR73:DT73"/>
    <mergeCell ref="DU73:DW73"/>
    <mergeCell ref="DX73:DZ73"/>
    <mergeCell ref="EA73:EC73"/>
    <mergeCell ref="ED73:EF73"/>
    <mergeCell ref="CW73:CY73"/>
    <mergeCell ref="CZ73:DB73"/>
    <mergeCell ref="DC73:DE73"/>
    <mergeCell ref="DF73:DH73"/>
    <mergeCell ref="DI73:DK73"/>
    <mergeCell ref="DL73:DN73"/>
    <mergeCell ref="FE73:FG73"/>
    <mergeCell ref="FH73:FJ73"/>
    <mergeCell ref="FK73:FM73"/>
    <mergeCell ref="FN73:FP73"/>
    <mergeCell ref="EG73:EI73"/>
    <mergeCell ref="EJ73:EL73"/>
    <mergeCell ref="EM73:EO73"/>
    <mergeCell ref="EP73:ER73"/>
    <mergeCell ref="ES73:EU73"/>
    <mergeCell ref="EV73:EX73"/>
    <mergeCell ref="AC74:AE74"/>
    <mergeCell ref="AF74:AH74"/>
    <mergeCell ref="AI74:AK74"/>
    <mergeCell ref="AL74:AN74"/>
    <mergeCell ref="AO74:AQ74"/>
    <mergeCell ref="AR74:AT74"/>
    <mergeCell ref="GI73:GK73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FQ73:FS73"/>
    <mergeCell ref="FT73:FV73"/>
    <mergeCell ref="FW73:FY73"/>
    <mergeCell ref="FZ73:GB73"/>
    <mergeCell ref="GC73:GE73"/>
    <mergeCell ref="GF73:GH73"/>
    <mergeCell ref="EY73:FA73"/>
    <mergeCell ref="FB73:FD73"/>
    <mergeCell ref="BM74:BO74"/>
    <mergeCell ref="BP74:BR74"/>
    <mergeCell ref="BS74:BU74"/>
    <mergeCell ref="BV74:BX74"/>
    <mergeCell ref="BY74:CA74"/>
    <mergeCell ref="CB74:CD74"/>
    <mergeCell ref="AU74:AW74"/>
    <mergeCell ref="AX74:AZ74"/>
    <mergeCell ref="BA74:BC74"/>
    <mergeCell ref="BD74:BF74"/>
    <mergeCell ref="BG74:BI74"/>
    <mergeCell ref="BJ74:BL74"/>
    <mergeCell ref="CW74:CY74"/>
    <mergeCell ref="CZ74:DB74"/>
    <mergeCell ref="DC74:DE74"/>
    <mergeCell ref="DF74:DH74"/>
    <mergeCell ref="DI74:DK74"/>
    <mergeCell ref="DL74:DN74"/>
    <mergeCell ref="CE74:CG74"/>
    <mergeCell ref="CH74:CJ74"/>
    <mergeCell ref="CK74:CM74"/>
    <mergeCell ref="CN74:CP74"/>
    <mergeCell ref="CQ74:CS74"/>
    <mergeCell ref="CT74:CV74"/>
    <mergeCell ref="EM74:EO74"/>
    <mergeCell ref="EP74:ER74"/>
    <mergeCell ref="ES74:EU74"/>
    <mergeCell ref="EV74:EX74"/>
    <mergeCell ref="DO74:DQ74"/>
    <mergeCell ref="DR74:DT74"/>
    <mergeCell ref="DU74:DW74"/>
    <mergeCell ref="DX74:DZ74"/>
    <mergeCell ref="EA74:EC74"/>
    <mergeCell ref="ED74:EF74"/>
    <mergeCell ref="GI74:GK74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FQ74:FS74"/>
    <mergeCell ref="FT74:FV74"/>
    <mergeCell ref="FW74:FY74"/>
    <mergeCell ref="FZ74:GB74"/>
    <mergeCell ref="GC74:GE74"/>
    <mergeCell ref="GF74:GH74"/>
    <mergeCell ref="EY74:FA74"/>
    <mergeCell ref="FB74:FD74"/>
    <mergeCell ref="FE74:FG74"/>
    <mergeCell ref="FH74:FJ74"/>
    <mergeCell ref="FK74:FM74"/>
    <mergeCell ref="FN74:FP74"/>
    <mergeCell ref="EG74:EI74"/>
    <mergeCell ref="EJ74:EL74"/>
    <mergeCell ref="AU75:AW75"/>
    <mergeCell ref="AX75:AZ75"/>
    <mergeCell ref="BA75:BC75"/>
    <mergeCell ref="BD75:BF75"/>
    <mergeCell ref="BG75:BI75"/>
    <mergeCell ref="BJ75:BL75"/>
    <mergeCell ref="AC75:AE75"/>
    <mergeCell ref="AF75:AH75"/>
    <mergeCell ref="AI75:AK75"/>
    <mergeCell ref="AL75:AN75"/>
    <mergeCell ref="AO75:AQ75"/>
    <mergeCell ref="AR75:AT75"/>
    <mergeCell ref="CE75:CG75"/>
    <mergeCell ref="CH75:CJ75"/>
    <mergeCell ref="CK75:CM75"/>
    <mergeCell ref="CN75:CP75"/>
    <mergeCell ref="CQ75:CS75"/>
    <mergeCell ref="CT75:CV75"/>
    <mergeCell ref="BM75:BO75"/>
    <mergeCell ref="BP75:BR75"/>
    <mergeCell ref="BS75:BU75"/>
    <mergeCell ref="BV75:BX75"/>
    <mergeCell ref="BY75:CA75"/>
    <mergeCell ref="CB75:CD75"/>
    <mergeCell ref="DO75:DQ75"/>
    <mergeCell ref="DR75:DT75"/>
    <mergeCell ref="DU75:DW75"/>
    <mergeCell ref="DX75:DZ75"/>
    <mergeCell ref="EA75:EC75"/>
    <mergeCell ref="ED75:EF75"/>
    <mergeCell ref="CW75:CY75"/>
    <mergeCell ref="CZ75:DB75"/>
    <mergeCell ref="DC75:DE75"/>
    <mergeCell ref="DF75:DH75"/>
    <mergeCell ref="DI75:DK75"/>
    <mergeCell ref="DL75:DN75"/>
    <mergeCell ref="FE75:FG75"/>
    <mergeCell ref="FH75:FJ75"/>
    <mergeCell ref="FK75:FM75"/>
    <mergeCell ref="FN75:FP75"/>
    <mergeCell ref="EG75:EI75"/>
    <mergeCell ref="EJ75:EL75"/>
    <mergeCell ref="EM75:EO75"/>
    <mergeCell ref="EP75:ER75"/>
    <mergeCell ref="ES75:EU75"/>
    <mergeCell ref="EV75:EX75"/>
    <mergeCell ref="AC76:AE76"/>
    <mergeCell ref="AF76:AH76"/>
    <mergeCell ref="AI76:AK76"/>
    <mergeCell ref="AL76:AN76"/>
    <mergeCell ref="AO76:AQ76"/>
    <mergeCell ref="AR76:AT76"/>
    <mergeCell ref="GI75:GK75"/>
    <mergeCell ref="B76:D76"/>
    <mergeCell ref="E76:G76"/>
    <mergeCell ref="H76:J76"/>
    <mergeCell ref="K76:M76"/>
    <mergeCell ref="N76:P76"/>
    <mergeCell ref="Q76:S76"/>
    <mergeCell ref="T76:V76"/>
    <mergeCell ref="W76:Y76"/>
    <mergeCell ref="Z76:AB76"/>
    <mergeCell ref="FQ75:FS75"/>
    <mergeCell ref="FT75:FV75"/>
    <mergeCell ref="FW75:FY75"/>
    <mergeCell ref="FZ75:GB75"/>
    <mergeCell ref="GC75:GE75"/>
    <mergeCell ref="GF75:GH75"/>
    <mergeCell ref="EY75:FA75"/>
    <mergeCell ref="FB75:FD75"/>
    <mergeCell ref="BM76:BO76"/>
    <mergeCell ref="BP76:BR76"/>
    <mergeCell ref="BS76:BU76"/>
    <mergeCell ref="BV76:BX76"/>
    <mergeCell ref="BY76:CA76"/>
    <mergeCell ref="CB76:CD76"/>
    <mergeCell ref="AU76:AW76"/>
    <mergeCell ref="AX76:AZ76"/>
    <mergeCell ref="BA76:BC76"/>
    <mergeCell ref="BD76:BF76"/>
    <mergeCell ref="BG76:BI76"/>
    <mergeCell ref="BJ76:BL76"/>
    <mergeCell ref="CW76:CY76"/>
    <mergeCell ref="CZ76:DB76"/>
    <mergeCell ref="DC76:DE76"/>
    <mergeCell ref="DF76:DH76"/>
    <mergeCell ref="DI76:DK76"/>
    <mergeCell ref="DL76:DN76"/>
    <mergeCell ref="CE76:CG76"/>
    <mergeCell ref="CH76:CJ76"/>
    <mergeCell ref="CK76:CM76"/>
    <mergeCell ref="CN76:CP76"/>
    <mergeCell ref="CQ76:CS76"/>
    <mergeCell ref="CT76:CV76"/>
    <mergeCell ref="EG76:EI76"/>
    <mergeCell ref="EJ76:EL76"/>
    <mergeCell ref="EM76:EO76"/>
    <mergeCell ref="EP76:ER76"/>
    <mergeCell ref="ES76:EU76"/>
    <mergeCell ref="EV76:EX76"/>
    <mergeCell ref="DO76:DQ76"/>
    <mergeCell ref="DR76:DT76"/>
    <mergeCell ref="DU76:DW76"/>
    <mergeCell ref="DX76:DZ76"/>
    <mergeCell ref="EA76:EC76"/>
    <mergeCell ref="ED76:EF76"/>
    <mergeCell ref="GI76:GK76"/>
    <mergeCell ref="FQ76:FS76"/>
    <mergeCell ref="FT76:FV76"/>
    <mergeCell ref="FW76:FY76"/>
    <mergeCell ref="FZ76:GB76"/>
    <mergeCell ref="GC76:GE76"/>
    <mergeCell ref="GF76:GH76"/>
    <mergeCell ref="EY76:FA76"/>
    <mergeCell ref="FB76:FD76"/>
    <mergeCell ref="FE76:FG76"/>
    <mergeCell ref="FH76:FJ76"/>
    <mergeCell ref="FK76:FM76"/>
    <mergeCell ref="FN76:FP76"/>
  </mergeCells>
  <printOptions horizontalCentered="1"/>
  <pageMargins left="0.39370078740157483" right="0" top="0.19685039370078741" bottom="0.19685039370078741" header="0.11811023622047245" footer="0.11811023622047245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ФАКТ.СЕБЕСТ.ВОДА за 9 мес. 2023</vt:lpstr>
      <vt:lpstr>ФАКТ.СЕБЕСТ.СТОКИ за 9 мес 2023</vt:lpstr>
      <vt:lpstr>'ФАКТ.СЕБЕСТ.ВОДА за 9 мес. 2023'!Область_печати</vt:lpstr>
      <vt:lpstr>'ФАКТ.СЕБЕСТ.СТОКИ за 9 мес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2023-12-01T11:23:37Z</dcterms:modified>
</cp:coreProperties>
</file>